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2.xml" ContentType="application/vnd.openxmlformats-officedocument.drawing+xml"/>
  <Override PartName="/xl/charts/chart28.xml" ContentType="application/vnd.openxmlformats-officedocument.drawingml.chart+xml"/>
  <Override PartName="/xl/drawings/drawing3.xml" ContentType="application/vnd.openxmlformats-officedocument.drawingml.chartshapes+xml"/>
  <Override PartName="/xl/charts/chart29.xml" ContentType="application/vnd.openxmlformats-officedocument.drawingml.chart+xml"/>
  <Override PartName="/xl/drawings/drawing4.xml" ContentType="application/vnd.openxmlformats-officedocument.drawingml.chartshapes+xml"/>
  <Override PartName="/xl/charts/chart30.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defaultThemeVersion="124226"/>
  <mc:AlternateContent xmlns:mc="http://schemas.openxmlformats.org/markup-compatibility/2006">
    <mc:Choice Requires="x15">
      <x15ac:absPath xmlns:x15ac="http://schemas.microsoft.com/office/spreadsheetml/2010/11/ac" url="https://eirgrid.sharepoint.com/sites/prv-ssa-as/Renewabledata/Report - System and Renewable Data/"/>
    </mc:Choice>
  </mc:AlternateContent>
  <xr:revisionPtr revIDLastSave="384" documentId="13_ncr:1_{BC015FB7-2FBC-4594-9EDD-26ED56F83F4D}" xr6:coauthVersionLast="47" xr6:coauthVersionMax="47" xr10:uidLastSave="{377B3441-F624-4CAF-B6F1-0C8BE2F7FB9D}"/>
  <bookViews>
    <workbookView xWindow="-110" yWindow="-110" windowWidth="19420" windowHeight="10420" xr2:uid="{00000000-000D-0000-FFFF-FFFF00000000}"/>
  </bookViews>
  <sheets>
    <sheet name="KPI" sheetId="7" r:id="rId1"/>
    <sheet name="System Data Summary" sheetId="4" r:id="rId2"/>
    <sheet name="Fuel Mix &amp; CO2" sheetId="5" r:id="rId3"/>
    <sheet name="Wind Installed Capacities" sheetId="6" r:id="rId4"/>
    <sheet name="NI Connected Wind &amp; Solar" sheetId="10" r:id="rId5"/>
    <sheet name="IE Connected Renewables" sheetId="8" r:id="rId6"/>
    <sheet name="IE Connected Non-Renewables" sheetId="9" r:id="rId7"/>
  </sheets>
  <definedNames>
    <definedName name="_xlnm._FilterDatabase" localSheetId="6" hidden="1">'IE Connected Non-Renewables'!$M$3:$V$35</definedName>
    <definedName name="_xlnm._FilterDatabase" localSheetId="3" hidden="1">'Wind Installed Capacities'!$O$2:$X$400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33" i="8" l="1"/>
  <c r="BN23" i="8"/>
  <c r="BN10" i="8"/>
  <c r="BN6" i="8"/>
  <c r="BF20" i="8"/>
  <c r="BE20" i="8"/>
  <c r="BN111" i="8" l="1"/>
  <c r="I68" i="8"/>
  <c r="J68" i="8"/>
  <c r="T274" i="8"/>
  <c r="P16" i="10"/>
  <c r="O16" i="10"/>
  <c r="C74" i="10"/>
  <c r="B74" i="10"/>
  <c r="AH12" i="8"/>
  <c r="AG12" i="8"/>
  <c r="AQ40" i="8" l="1"/>
  <c r="S57" i="5"/>
  <c r="S58" i="5"/>
  <c r="S59" i="5"/>
  <c r="S60" i="5"/>
  <c r="S61" i="5"/>
  <c r="S62" i="5"/>
  <c r="S63" i="5"/>
  <c r="S64" i="5"/>
  <c r="S65" i="5"/>
  <c r="S66" i="5"/>
  <c r="S67" i="5"/>
  <c r="S68" i="5"/>
  <c r="C57" i="5"/>
  <c r="E57" i="5"/>
  <c r="G57" i="5"/>
  <c r="I57" i="5"/>
  <c r="K57" i="5"/>
  <c r="M57" i="5"/>
  <c r="O57" i="5"/>
  <c r="Q57" i="5"/>
  <c r="C58" i="5"/>
  <c r="E58" i="5"/>
  <c r="G58" i="5"/>
  <c r="I58" i="5"/>
  <c r="K58" i="5"/>
  <c r="M58" i="5"/>
  <c r="O58" i="5"/>
  <c r="Q58" i="5"/>
  <c r="C59" i="5"/>
  <c r="E59" i="5"/>
  <c r="G59" i="5"/>
  <c r="I59" i="5"/>
  <c r="K59" i="5"/>
  <c r="M59" i="5"/>
  <c r="O59" i="5"/>
  <c r="Q59" i="5"/>
  <c r="C60" i="5"/>
  <c r="E60" i="5"/>
  <c r="G60" i="5"/>
  <c r="I60" i="5"/>
  <c r="K60" i="5"/>
  <c r="M60" i="5"/>
  <c r="O60" i="5"/>
  <c r="Q60" i="5"/>
  <c r="C61" i="5"/>
  <c r="E61" i="5"/>
  <c r="G61" i="5"/>
  <c r="I61" i="5"/>
  <c r="K61" i="5"/>
  <c r="M61" i="5"/>
  <c r="O61" i="5"/>
  <c r="Q61" i="5"/>
  <c r="C62" i="5"/>
  <c r="E62" i="5"/>
  <c r="G62" i="5"/>
  <c r="I62" i="5"/>
  <c r="K62" i="5"/>
  <c r="M62" i="5"/>
  <c r="O62" i="5"/>
  <c r="Q62" i="5"/>
  <c r="C63" i="5"/>
  <c r="E63" i="5"/>
  <c r="G63" i="5"/>
  <c r="I63" i="5"/>
  <c r="K63" i="5"/>
  <c r="M63" i="5"/>
  <c r="O63" i="5"/>
  <c r="Q63" i="5"/>
  <c r="C64" i="5"/>
  <c r="E64" i="5"/>
  <c r="G64" i="5"/>
  <c r="I64" i="5"/>
  <c r="K64" i="5"/>
  <c r="M64" i="5"/>
  <c r="O64" i="5"/>
  <c r="Q64" i="5"/>
  <c r="C65" i="5"/>
  <c r="E65" i="5"/>
  <c r="G65" i="5"/>
  <c r="I65" i="5"/>
  <c r="K65" i="5"/>
  <c r="M65" i="5"/>
  <c r="O65" i="5"/>
  <c r="Q65" i="5"/>
  <c r="C66" i="5"/>
  <c r="E66" i="5"/>
  <c r="G66" i="5"/>
  <c r="I66" i="5"/>
  <c r="K66" i="5"/>
  <c r="M66" i="5"/>
  <c r="O66" i="5"/>
  <c r="Q66" i="5"/>
  <c r="C67" i="5"/>
  <c r="E67" i="5"/>
  <c r="G67" i="5"/>
  <c r="I67" i="5"/>
  <c r="K67" i="5"/>
  <c r="M67" i="5"/>
  <c r="O67" i="5"/>
  <c r="Q67" i="5"/>
  <c r="C68" i="5"/>
  <c r="E68" i="5"/>
  <c r="G68" i="5"/>
  <c r="I68" i="5"/>
  <c r="K68" i="5"/>
  <c r="M68" i="5"/>
  <c r="O68" i="5"/>
  <c r="Q68" i="5"/>
  <c r="P35" i="9" l="1"/>
  <c r="BH66" i="5" l="1"/>
  <c r="BH65" i="5"/>
  <c r="BH64" i="5"/>
  <c r="BH63" i="5"/>
  <c r="BH62" i="5"/>
  <c r="BH61" i="5"/>
  <c r="BH60" i="5"/>
  <c r="BH59" i="5"/>
  <c r="BH58" i="5"/>
  <c r="BH57" i="5"/>
  <c r="AM66" i="5"/>
  <c r="BH68" i="5" l="1"/>
  <c r="BH67" i="5"/>
  <c r="BI64" i="5" s="1"/>
  <c r="AM68" i="5"/>
  <c r="AM59" i="5"/>
  <c r="AM67" i="5"/>
  <c r="AM60" i="5"/>
  <c r="AM61" i="5"/>
  <c r="AM63" i="5"/>
  <c r="AM57" i="5"/>
  <c r="AM65" i="5"/>
  <c r="AM62" i="5"/>
  <c r="AM64" i="5"/>
  <c r="AM58" i="5"/>
  <c r="BI63" i="5" l="1"/>
  <c r="BI57" i="5"/>
  <c r="BI68" i="5"/>
  <c r="BI60" i="5"/>
  <c r="BI62" i="5"/>
  <c r="BI67" i="5"/>
  <c r="BI65" i="5"/>
  <c r="BI61" i="5"/>
  <c r="BI59" i="5"/>
  <c r="BI66" i="5"/>
  <c r="BI58" i="5"/>
  <c r="BF66" i="5" l="1"/>
  <c r="BF65" i="5"/>
  <c r="BF64" i="5"/>
  <c r="BF63" i="5"/>
  <c r="BF62" i="5"/>
  <c r="BF61" i="5"/>
  <c r="BF60" i="5"/>
  <c r="BF59" i="5"/>
  <c r="BF58" i="5"/>
  <c r="BF57" i="5"/>
  <c r="AK67" i="5"/>
  <c r="AK68" i="5" l="1"/>
  <c r="BF68" i="5"/>
  <c r="BF67" i="5"/>
  <c r="BG67" i="5" s="1"/>
  <c r="AK61" i="5"/>
  <c r="AK62" i="5"/>
  <c r="AK63" i="5"/>
  <c r="AK64" i="5"/>
  <c r="AK57" i="5"/>
  <c r="AK65" i="5"/>
  <c r="AK58" i="5"/>
  <c r="AK66" i="5"/>
  <c r="AK59" i="5"/>
  <c r="AK60" i="5"/>
  <c r="BG68" i="5" l="1"/>
  <c r="BG64" i="5"/>
  <c r="BG63" i="5"/>
  <c r="BG59" i="5"/>
  <c r="BG57" i="5"/>
  <c r="BG58" i="5"/>
  <c r="BG65" i="5"/>
  <c r="BG61" i="5"/>
  <c r="BG62" i="5"/>
  <c r="BG60" i="5"/>
  <c r="BG66" i="5"/>
  <c r="BJ62" i="5"/>
  <c r="BD62" i="5"/>
  <c r="BB62" i="5"/>
  <c r="AZ62" i="5"/>
  <c r="AX62" i="5"/>
  <c r="AV62" i="5"/>
  <c r="AT61" i="5"/>
  <c r="AT62" i="5"/>
  <c r="BD66" i="5" l="1"/>
  <c r="BD65" i="5"/>
  <c r="BD64" i="5"/>
  <c r="BD63" i="5"/>
  <c r="BD61" i="5"/>
  <c r="BD60" i="5"/>
  <c r="BD59" i="5"/>
  <c r="BD58" i="5"/>
  <c r="BD57" i="5"/>
  <c r="AH68" i="5"/>
  <c r="AH67" i="5"/>
  <c r="AI65" i="5" s="1"/>
  <c r="AI57" i="5" l="1"/>
  <c r="AI58" i="5"/>
  <c r="AI61" i="5"/>
  <c r="AI68" i="5"/>
  <c r="AI63" i="5"/>
  <c r="AI66" i="5"/>
  <c r="BD67" i="5"/>
  <c r="BE62" i="5" s="1"/>
  <c r="AI62" i="5"/>
  <c r="BD68" i="5"/>
  <c r="AI59" i="5"/>
  <c r="AI64" i="5"/>
  <c r="AI67" i="5"/>
  <c r="AI60" i="5"/>
  <c r="BE64" i="5" l="1"/>
  <c r="BE63" i="5"/>
  <c r="BE66" i="5"/>
  <c r="BE65" i="5"/>
  <c r="BE57" i="5"/>
  <c r="BE61" i="5"/>
  <c r="BE68" i="5"/>
  <c r="BE58" i="5"/>
  <c r="BE67" i="5"/>
  <c r="BE59" i="5"/>
  <c r="BE60" i="5"/>
  <c r="BJ66" i="5" l="1"/>
  <c r="BB66" i="5"/>
  <c r="AZ66" i="5"/>
  <c r="BJ65" i="5"/>
  <c r="BB65" i="5"/>
  <c r="AZ65" i="5"/>
  <c r="BJ64" i="5"/>
  <c r="BB64" i="5"/>
  <c r="AZ64" i="5"/>
  <c r="BJ63" i="5"/>
  <c r="BB63" i="5"/>
  <c r="AZ63" i="5"/>
  <c r="BJ61" i="5"/>
  <c r="BB61" i="5"/>
  <c r="AZ61" i="5"/>
  <c r="BJ60" i="5"/>
  <c r="BB60" i="5"/>
  <c r="AZ60" i="5"/>
  <c r="BJ59" i="5"/>
  <c r="BB59" i="5"/>
  <c r="AZ59" i="5"/>
  <c r="BJ58" i="5"/>
  <c r="BB58" i="5"/>
  <c r="AZ58" i="5"/>
  <c r="BJ57" i="5"/>
  <c r="BB57" i="5"/>
  <c r="AZ57" i="5"/>
  <c r="AF68" i="5"/>
  <c r="AF67" i="5"/>
  <c r="AG63" i="5" s="1"/>
  <c r="AG58" i="5" l="1"/>
  <c r="AG67" i="5"/>
  <c r="AG59" i="5"/>
  <c r="AG68" i="5"/>
  <c r="AG66" i="5"/>
  <c r="AG62" i="5"/>
  <c r="AG64" i="5"/>
  <c r="BB67" i="5"/>
  <c r="BB68" i="5"/>
  <c r="AZ67" i="5"/>
  <c r="BJ67" i="5"/>
  <c r="AZ68" i="5"/>
  <c r="BJ68" i="5"/>
  <c r="AG60" i="5"/>
  <c r="AG65" i="5"/>
  <c r="AG57" i="5"/>
  <c r="AG61" i="5"/>
  <c r="AD68" i="5"/>
  <c r="AB68" i="5"/>
  <c r="Z68" i="5"/>
  <c r="X68" i="5"/>
  <c r="AO62" i="5"/>
  <c r="AD67" i="5"/>
  <c r="AB67" i="5"/>
  <c r="Z67" i="5"/>
  <c r="X67" i="5"/>
  <c r="BA57" i="5" l="1"/>
  <c r="BA62" i="5"/>
  <c r="BC61" i="5"/>
  <c r="BC62" i="5"/>
  <c r="BK59" i="5"/>
  <c r="BK62" i="5"/>
  <c r="Y67" i="5"/>
  <c r="Y62" i="5"/>
  <c r="AA67" i="5"/>
  <c r="AA62" i="5"/>
  <c r="AC67" i="5"/>
  <c r="AC62" i="5"/>
  <c r="AE67" i="5"/>
  <c r="AE62" i="5"/>
  <c r="BC63" i="5"/>
  <c r="BC59" i="5"/>
  <c r="BC66" i="5"/>
  <c r="BC58" i="5"/>
  <c r="BC65" i="5"/>
  <c r="BC67" i="5"/>
  <c r="BC68" i="5"/>
  <c r="BC57" i="5"/>
  <c r="BA68" i="5"/>
  <c r="BA64" i="5"/>
  <c r="BA61" i="5"/>
  <c r="BC60" i="5"/>
  <c r="BC64" i="5"/>
  <c r="BK68" i="5"/>
  <c r="BK66" i="5"/>
  <c r="BA59" i="5"/>
  <c r="BA66" i="5"/>
  <c r="BK67" i="5"/>
  <c r="BK65" i="5"/>
  <c r="BK63" i="5"/>
  <c r="BK60" i="5"/>
  <c r="BK58" i="5"/>
  <c r="BK57" i="5"/>
  <c r="BA67" i="5"/>
  <c r="BA60" i="5"/>
  <c r="BA58" i="5"/>
  <c r="BA65" i="5"/>
  <c r="BA63" i="5"/>
  <c r="BK61" i="5"/>
  <c r="BK64" i="5"/>
  <c r="AO68" i="5"/>
  <c r="AO67" i="5"/>
  <c r="Y68" i="5"/>
  <c r="AC68" i="5"/>
  <c r="AA68" i="5"/>
  <c r="AE68" i="5"/>
  <c r="AO61" i="5" l="1"/>
  <c r="AO57" i="5"/>
  <c r="AO66" i="5"/>
  <c r="AO59" i="5"/>
  <c r="AO64" i="5"/>
  <c r="AO60" i="5"/>
  <c r="AO65" i="5"/>
  <c r="AO58" i="5"/>
  <c r="AO63" i="5"/>
  <c r="AA64" i="5" l="1"/>
  <c r="AE58" i="5"/>
  <c r="AE63" i="5"/>
  <c r="AE66" i="5"/>
  <c r="AA65" i="5"/>
  <c r="AC57" i="5"/>
  <c r="AA60" i="5"/>
  <c r="AA57" i="5"/>
  <c r="AA61" i="5"/>
  <c r="AA66" i="5"/>
  <c r="AE59" i="5"/>
  <c r="AE64" i="5"/>
  <c r="AA58" i="5"/>
  <c r="AA63" i="5"/>
  <c r="AE60" i="5"/>
  <c r="AE65" i="5"/>
  <c r="AA59" i="5"/>
  <c r="AE57" i="5"/>
  <c r="AE61" i="5"/>
  <c r="AC60" i="5"/>
  <c r="Y59" i="5"/>
  <c r="Y63" i="5"/>
  <c r="AC66" i="5"/>
  <c r="AC61" i="5"/>
  <c r="Y64" i="5"/>
  <c r="Y58" i="5"/>
  <c r="AC65" i="5"/>
  <c r="Y65" i="5"/>
  <c r="AC58" i="5"/>
  <c r="AC63" i="5"/>
  <c r="Y57" i="5"/>
  <c r="Y61" i="5"/>
  <c r="Y66" i="5"/>
  <c r="AC59" i="5"/>
  <c r="AC64" i="5"/>
  <c r="Y60" i="5"/>
  <c r="AT57" i="5" l="1"/>
  <c r="AT58" i="5"/>
  <c r="AT59" i="5"/>
  <c r="AT60" i="5"/>
  <c r="AT63" i="5"/>
  <c r="AT64" i="5"/>
  <c r="AT65" i="5"/>
  <c r="AT66" i="5"/>
  <c r="AT68" i="5" l="1"/>
  <c r="AT67" i="5"/>
  <c r="AV57" i="5"/>
  <c r="AV58" i="5"/>
  <c r="AV59" i="5"/>
  <c r="AV60" i="5"/>
  <c r="AV61" i="5"/>
  <c r="AV63" i="5"/>
  <c r="AV64" i="5"/>
  <c r="AV65" i="5"/>
  <c r="AV66" i="5"/>
  <c r="AU67" i="5" l="1"/>
  <c r="AU62" i="5"/>
  <c r="AU68" i="5"/>
  <c r="AV68" i="5"/>
  <c r="AV67" i="5"/>
  <c r="AU64" i="5"/>
  <c r="AU66" i="5"/>
  <c r="AU57" i="5"/>
  <c r="AU59" i="5"/>
  <c r="AU58" i="5"/>
  <c r="AU60" i="5"/>
  <c r="AU61" i="5"/>
  <c r="AU63" i="5"/>
  <c r="AU65" i="5"/>
  <c r="AW67" i="5" l="1"/>
  <c r="AW62" i="5"/>
  <c r="AW68" i="5"/>
  <c r="AW59" i="5"/>
  <c r="AW63" i="5"/>
  <c r="AW60" i="5"/>
  <c r="AW61" i="5"/>
  <c r="AW65" i="5"/>
  <c r="AW57" i="5"/>
  <c r="AW66" i="5"/>
  <c r="AW58" i="5"/>
  <c r="AW64" i="5"/>
  <c r="AX57" i="5"/>
  <c r="AX58" i="5"/>
  <c r="AX59" i="5"/>
  <c r="AX60" i="5"/>
  <c r="AX61" i="5"/>
  <c r="AX63" i="5"/>
  <c r="AX64" i="5"/>
  <c r="AX65" i="5"/>
  <c r="AX66" i="5"/>
  <c r="AX68" i="5" l="1"/>
  <c r="AX67" i="5"/>
  <c r="AY67" i="5" l="1"/>
  <c r="AY62" i="5"/>
  <c r="AY61" i="5"/>
  <c r="AY57" i="5"/>
  <c r="AY58" i="5"/>
  <c r="AY65" i="5"/>
  <c r="AY63" i="5"/>
  <c r="AY66" i="5"/>
  <c r="AY64" i="5"/>
  <c r="AY60" i="5"/>
  <c r="AY59" i="5"/>
  <c r="AY68" i="5"/>
</calcChain>
</file>

<file path=xl/sharedStrings.xml><?xml version="1.0" encoding="utf-8"?>
<sst xmlns="http://schemas.openxmlformats.org/spreadsheetml/2006/main" count="5927" uniqueCount="1867">
  <si>
    <t>Northern Ireland</t>
  </si>
  <si>
    <t xml:space="preserve">System Generation </t>
  </si>
  <si>
    <t>Min (MW)</t>
  </si>
  <si>
    <t>Avg (MW)</t>
  </si>
  <si>
    <t>Max (MW)</t>
  </si>
  <si>
    <t>Total (GWh)</t>
  </si>
  <si>
    <t>System Demand</t>
  </si>
  <si>
    <t xml:space="preserve">Wind Generation </t>
  </si>
  <si>
    <t>Wind Penetration 
(% of Demand)</t>
  </si>
  <si>
    <t>Avg (%)</t>
  </si>
  <si>
    <t>Max (%)</t>
  </si>
  <si>
    <t>% of Month with Wind Between 25% and 50%</t>
  </si>
  <si>
    <t>Ireland</t>
  </si>
  <si>
    <t>All Island</t>
  </si>
  <si>
    <t>% of Month with SNSP Less than 25%</t>
  </si>
  <si>
    <t>% of Month with SNSP Between 25% and 50%</t>
  </si>
  <si>
    <t>% of Month with SNSP Higher than 50%</t>
  </si>
  <si>
    <t>SNSP</t>
  </si>
  <si>
    <t>Percentages (%)</t>
  </si>
  <si>
    <t>Ireland Electricity Fuel Mix</t>
  </si>
  <si>
    <t>Coal</t>
  </si>
  <si>
    <t>Peat</t>
  </si>
  <si>
    <t>Oil:</t>
  </si>
  <si>
    <t>Gas Oil</t>
  </si>
  <si>
    <t>Fuel Oil</t>
  </si>
  <si>
    <t>Refinery Gas</t>
  </si>
  <si>
    <t>LPG</t>
  </si>
  <si>
    <t>Natural Gas</t>
  </si>
  <si>
    <t>Renewables:</t>
  </si>
  <si>
    <t>Hydro</t>
  </si>
  <si>
    <t>Wind</t>
  </si>
  <si>
    <t>Other Renewables</t>
  </si>
  <si>
    <t>Non-Renewable Waste</t>
  </si>
  <si>
    <t>Net Imports</t>
  </si>
  <si>
    <t>Total</t>
  </si>
  <si>
    <t>Volumes (GWh)</t>
  </si>
  <si>
    <t>Total Demand</t>
  </si>
  <si>
    <t xml:space="preserve">Notes: </t>
  </si>
  <si>
    <t xml:space="preserve">"Other Renewable" energy source include renewable CHP, bio energy, solar and ocean energy. </t>
  </si>
  <si>
    <t>Oil</t>
  </si>
  <si>
    <t>Gas</t>
  </si>
  <si>
    <t>Other Renewable</t>
  </si>
  <si>
    <t>Other Non-Renewable</t>
  </si>
  <si>
    <t>GWh</t>
  </si>
  <si>
    <t>%</t>
  </si>
  <si>
    <t xml:space="preserve">These figures are comprised of EirGrid's centrally dispatched generation figures plus small scale generation data compiled by SEAI. </t>
  </si>
  <si>
    <t xml:space="preserve">SEAI may publish future updates to fuel mix figures as more data is collected throughout the year. </t>
  </si>
  <si>
    <t>Renewables</t>
  </si>
  <si>
    <t>Year</t>
  </si>
  <si>
    <t xml:space="preserve">Pumped hydro is not included in the hydro figures. It is considered storage and delayed output rather than primary production. </t>
  </si>
  <si>
    <t xml:space="preserve">The "Oil" and "Renewable" rows are subtotals of the relevant categories below them. </t>
  </si>
  <si>
    <t>2014 Total</t>
  </si>
  <si>
    <t>2015 Total</t>
  </si>
  <si>
    <t>2016 Total</t>
  </si>
  <si>
    <t>2017 Total</t>
  </si>
  <si>
    <t>2018 Total</t>
  </si>
  <si>
    <t xml:space="preserve">Data Sources: </t>
  </si>
  <si>
    <t>TSO</t>
  </si>
  <si>
    <t>DSO</t>
  </si>
  <si>
    <t xml:space="preserve">All figures represent net exported energy. </t>
  </si>
  <si>
    <t xml:space="preserve">Negative net imports indicate net exported energy. </t>
  </si>
  <si>
    <t xml:space="preserve">Other Non-Renewables include: DSO CHP and Diesel. </t>
  </si>
  <si>
    <t>Solar PV</t>
  </si>
  <si>
    <t>YYYY</t>
  </si>
  <si>
    <t>Mon</t>
  </si>
  <si>
    <t>Month</t>
  </si>
  <si>
    <t>Jan</t>
  </si>
  <si>
    <t>Feb</t>
  </si>
  <si>
    <t>Mar</t>
  </si>
  <si>
    <t>Apr</t>
  </si>
  <si>
    <t>May</t>
  </si>
  <si>
    <t>Jun</t>
  </si>
  <si>
    <t>Jul</t>
  </si>
  <si>
    <t>Aug</t>
  </si>
  <si>
    <t>Sep</t>
  </si>
  <si>
    <t>Oct</t>
  </si>
  <si>
    <t>Nov</t>
  </si>
  <si>
    <t>Dec</t>
  </si>
  <si>
    <t>Maximum Wind Penetration as % of Demand</t>
  </si>
  <si>
    <t>Percentage of Year with Wind at 50% of Demand or Higher</t>
  </si>
  <si>
    <t>Total Wind Generation GWh</t>
  </si>
  <si>
    <t>Maximum Wind Generation Level MW</t>
  </si>
  <si>
    <t>Installed Wind Capacity MW</t>
  </si>
  <si>
    <t>Percentage of Year with SNSP at 50% or Higher</t>
  </si>
  <si>
    <t>Total System Demand GWh</t>
  </si>
  <si>
    <t>System Peak Demand Level MW</t>
  </si>
  <si>
    <t>Note: NI and IE peak demand levels may not occur simultaneously</t>
  </si>
  <si>
    <t>Wind Installed Capacities (MW)</t>
  </si>
  <si>
    <t>Renewable Electricity as % of Demand</t>
  </si>
  <si>
    <t>2019 Total</t>
  </si>
  <si>
    <t/>
  </si>
  <si>
    <t>No</t>
  </si>
  <si>
    <t>Type</t>
  </si>
  <si>
    <t>Category</t>
  </si>
  <si>
    <t>Gate</t>
  </si>
  <si>
    <t>Ref. 
Code</t>
  </si>
  <si>
    <t>Generator</t>
  </si>
  <si>
    <t>Phase</t>
  </si>
  <si>
    <t>Connection 
Full / Partial</t>
  </si>
  <si>
    <t>Maximum Export Capacity 
(MW)</t>
  </si>
  <si>
    <t>Installed 
Capacity 
(MW)</t>
  </si>
  <si>
    <t>Full / Latest Connection
Date</t>
  </si>
  <si>
    <t>Notes</t>
  </si>
  <si>
    <t>County</t>
  </si>
  <si>
    <t>No of Turbines</t>
  </si>
  <si>
    <t>Controllable</t>
  </si>
  <si>
    <t>PG</t>
  </si>
  <si>
    <t>Ardnacrusha</t>
  </si>
  <si>
    <t>Full</t>
  </si>
  <si>
    <t>Clare</t>
  </si>
  <si>
    <t>Donegal</t>
  </si>
  <si>
    <t>Cork</t>
  </si>
  <si>
    <t>Onshore</t>
  </si>
  <si>
    <t>P25</t>
  </si>
  <si>
    <t>Golagh</t>
  </si>
  <si>
    <t>N</t>
  </si>
  <si>
    <t>P38A</t>
  </si>
  <si>
    <t>Kingsmountain</t>
  </si>
  <si>
    <t>Sligo</t>
  </si>
  <si>
    <t>P38BDF</t>
  </si>
  <si>
    <t>Meentycat</t>
  </si>
  <si>
    <t>Y</t>
  </si>
  <si>
    <t>TG13</t>
  </si>
  <si>
    <t>Ballywater</t>
  </si>
  <si>
    <t>Wexford</t>
  </si>
  <si>
    <t>TG07</t>
  </si>
  <si>
    <t>Booltiagh</t>
  </si>
  <si>
    <t>P33</t>
  </si>
  <si>
    <t xml:space="preserve">Derrybrien </t>
  </si>
  <si>
    <t>Gort</t>
  </si>
  <si>
    <t>Galway</t>
  </si>
  <si>
    <t>TG11</t>
  </si>
  <si>
    <t>Coomagearlahy</t>
  </si>
  <si>
    <t>Kerry</t>
  </si>
  <si>
    <t>TG47</t>
  </si>
  <si>
    <t>Midas</t>
  </si>
  <si>
    <t>Glanlee 1</t>
  </si>
  <si>
    <t>TG35</t>
  </si>
  <si>
    <t>TG06</t>
  </si>
  <si>
    <t>Mountain Lodge</t>
  </si>
  <si>
    <t>Cavan</t>
  </si>
  <si>
    <t>TG12</t>
  </si>
  <si>
    <t>Pallas</t>
  </si>
  <si>
    <t>Clahane 1</t>
  </si>
  <si>
    <t>TG18</t>
  </si>
  <si>
    <t>Coomacheo</t>
  </si>
  <si>
    <t>TG50</t>
  </si>
  <si>
    <t>TG52</t>
  </si>
  <si>
    <t>TG54</t>
  </si>
  <si>
    <t>DG187</t>
  </si>
  <si>
    <t>TG55</t>
  </si>
  <si>
    <t>Lisheen</t>
  </si>
  <si>
    <t>Tipperary</t>
  </si>
  <si>
    <t>TG65</t>
  </si>
  <si>
    <t>P38-1</t>
  </si>
  <si>
    <t>Bindoo</t>
  </si>
  <si>
    <t>1a</t>
  </si>
  <si>
    <t>Ratrussan</t>
  </si>
  <si>
    <t>TG29</t>
  </si>
  <si>
    <t>Boggeragh</t>
  </si>
  <si>
    <t>DG141</t>
  </si>
  <si>
    <t>Dromada</t>
  </si>
  <si>
    <t>Limerick</t>
  </si>
  <si>
    <t>TG23a</t>
  </si>
  <si>
    <t>Garvagh</t>
  </si>
  <si>
    <t>Glebe</t>
  </si>
  <si>
    <t>Leitrim</t>
  </si>
  <si>
    <t>TG23c</t>
  </si>
  <si>
    <t>1c</t>
  </si>
  <si>
    <t>Tullynahaw</t>
  </si>
  <si>
    <t>Roscommon</t>
  </si>
  <si>
    <t>TG40</t>
  </si>
  <si>
    <t>DG88</t>
  </si>
  <si>
    <t>Castledockrell</t>
  </si>
  <si>
    <t>DG172</t>
  </si>
  <si>
    <t>DG189</t>
  </si>
  <si>
    <t>DG201</t>
  </si>
  <si>
    <t>TG55a</t>
  </si>
  <si>
    <t xml:space="preserve">Lisheen </t>
  </si>
  <si>
    <t>TG38</t>
  </si>
  <si>
    <t>Booltiagh 2 &amp; 3 (TG38 &amp; TG39)</t>
  </si>
  <si>
    <t>TG22a</t>
  </si>
  <si>
    <t>Athea</t>
  </si>
  <si>
    <t>TG24</t>
  </si>
  <si>
    <t>Knockacummer</t>
  </si>
  <si>
    <t>Glentanemacelligot 1 
Switched connection from 
DSO to TSO in Nov-2018</t>
  </si>
  <si>
    <t>TG66</t>
  </si>
  <si>
    <t>Mountlucas</t>
  </si>
  <si>
    <t>Offaly</t>
  </si>
  <si>
    <t>TG69</t>
  </si>
  <si>
    <t>Kill Hill</t>
  </si>
  <si>
    <t>DG135</t>
  </si>
  <si>
    <t>Woodhouse</t>
  </si>
  <si>
    <t>Waterford</t>
  </si>
  <si>
    <t>DG50</t>
  </si>
  <si>
    <t>Cloghboola</t>
  </si>
  <si>
    <t>Knocknagashel</t>
  </si>
  <si>
    <t>TG102</t>
  </si>
  <si>
    <t>Knockduff + Killavoy 1 (DG200)</t>
  </si>
  <si>
    <t>DG308</t>
  </si>
  <si>
    <t>Mulreavy</t>
  </si>
  <si>
    <t>Meenadreen South 2</t>
  </si>
  <si>
    <t>TG94</t>
  </si>
  <si>
    <t>Sliabh Bawn</t>
  </si>
  <si>
    <t>TG51</t>
  </si>
  <si>
    <t>Mulreavy 1 (82MW)(TG51) + Croaghnameal 1 (4.25MW)(DG198) + Meenadreen South 1 (3.6MW)(DG65)</t>
  </si>
  <si>
    <t>DG92</t>
  </si>
  <si>
    <t>Uggool</t>
  </si>
  <si>
    <t>TG15</t>
  </si>
  <si>
    <t>Moneypoint</t>
  </si>
  <si>
    <t>TG58</t>
  </si>
  <si>
    <t>Seecon</t>
  </si>
  <si>
    <t>DG49</t>
  </si>
  <si>
    <t>Cordal</t>
  </si>
  <si>
    <t>DG272</t>
  </si>
  <si>
    <t>Merged with Cordal 3</t>
  </si>
  <si>
    <t>TG83</t>
  </si>
  <si>
    <t>Clahane</t>
  </si>
  <si>
    <t>N/A</t>
  </si>
  <si>
    <t>TG256</t>
  </si>
  <si>
    <t>Kelwin</t>
  </si>
  <si>
    <t>TG49</t>
  </si>
  <si>
    <t>Knockalassa</t>
  </si>
  <si>
    <t>DG73</t>
  </si>
  <si>
    <t>Boolinrudda</t>
  </si>
  <si>
    <t>DG191</t>
  </si>
  <si>
    <t>Knockalough</t>
  </si>
  <si>
    <t>Reference</t>
  </si>
  <si>
    <t>DSO Windfarm</t>
  </si>
  <si>
    <t>MEC (MW)</t>
  </si>
  <si>
    <t>110kV Station</t>
  </si>
  <si>
    <t>No of 
Turbines</t>
  </si>
  <si>
    <t>Offer Type</t>
  </si>
  <si>
    <t>Status</t>
  </si>
  <si>
    <t>DG405a</t>
  </si>
  <si>
    <t>Cappawhite A Wind Farm (Gate 3)</t>
  </si>
  <si>
    <t>Gate 3</t>
  </si>
  <si>
    <t>DG82</t>
  </si>
  <si>
    <t>Knocknagoum (1)</t>
  </si>
  <si>
    <t>Gate 2</t>
  </si>
  <si>
    <t>DG94</t>
  </si>
  <si>
    <t>Leitir Guingaid Wind Farm</t>
  </si>
  <si>
    <t>Salthill</t>
  </si>
  <si>
    <t>TG84</t>
  </si>
  <si>
    <t>Bruckana</t>
  </si>
  <si>
    <t>DG90</t>
  </si>
  <si>
    <t>Garracummer Wind Farm</t>
  </si>
  <si>
    <t>Connected</t>
  </si>
  <si>
    <t>TG45</t>
  </si>
  <si>
    <t>Raheenleagh (1)</t>
  </si>
  <si>
    <t>Arklow</t>
  </si>
  <si>
    <t>DG71</t>
  </si>
  <si>
    <t>Scartaglen Wind Farm</t>
  </si>
  <si>
    <t>DG159</t>
  </si>
  <si>
    <t>Carrowleagh Wind Farm (1)</t>
  </si>
  <si>
    <t>Glenree</t>
  </si>
  <si>
    <t>TG31</t>
  </si>
  <si>
    <t>Castlepook (1)</t>
  </si>
  <si>
    <t>Charleville</t>
  </si>
  <si>
    <t>DG181</t>
  </si>
  <si>
    <t>Glencarbry Wind Farm</t>
  </si>
  <si>
    <t>DG68</t>
  </si>
  <si>
    <t>Glenough Wind Farm</t>
  </si>
  <si>
    <t>DG136b</t>
  </si>
  <si>
    <t>Monaincha Bog Wind Farm (Gate 3)</t>
  </si>
  <si>
    <t>Ikerrin</t>
  </si>
  <si>
    <t>DG134</t>
  </si>
  <si>
    <t>Barranafaddock Wind Farm</t>
  </si>
  <si>
    <t>Barrymore</t>
  </si>
  <si>
    <t>DG909</t>
  </si>
  <si>
    <t>Sorne Hill Wind Farm</t>
  </si>
  <si>
    <t>SORNE HILL</t>
  </si>
  <si>
    <t>Pre-Gate</t>
  </si>
  <si>
    <t>DG26</t>
  </si>
  <si>
    <t>Taurbeg Wind Farm</t>
  </si>
  <si>
    <t>PMOD</t>
  </si>
  <si>
    <t>DG934</t>
  </si>
  <si>
    <t>Arklow Bank Wind Farm (1)</t>
  </si>
  <si>
    <t>DG58</t>
  </si>
  <si>
    <t>Bawnmore (Burren/Carraignimma)</t>
  </si>
  <si>
    <t>Macroom</t>
  </si>
  <si>
    <t>DG35</t>
  </si>
  <si>
    <t>Knockawarriga Wind Farm</t>
  </si>
  <si>
    <t>Trien</t>
  </si>
  <si>
    <t>Gate 1</t>
  </si>
  <si>
    <t>DG1049</t>
  </si>
  <si>
    <t>Carrickallen Wind Farm</t>
  </si>
  <si>
    <t>Shankill</t>
  </si>
  <si>
    <t>DG69</t>
  </si>
  <si>
    <t>Gortahile Wind Farm</t>
  </si>
  <si>
    <t>Carlow</t>
  </si>
  <si>
    <t>DG08</t>
  </si>
  <si>
    <t>Richfield Wind Farm</t>
  </si>
  <si>
    <t>DG152</t>
  </si>
  <si>
    <t>Glanaruddery 1 (formerly Dromadda More Wind Farm)</t>
  </si>
  <si>
    <t>DG19</t>
  </si>
  <si>
    <t>Carraigcannon Wind Farm</t>
  </si>
  <si>
    <t>BOGGERAGH</t>
  </si>
  <si>
    <t>DG14</t>
  </si>
  <si>
    <t>Ballybane (Glanta Commons) Wind Farm</t>
  </si>
  <si>
    <t>Ballylickey</t>
  </si>
  <si>
    <t>DG927</t>
  </si>
  <si>
    <t>Raheen Barr Wind Farm</t>
  </si>
  <si>
    <t>Castlebar</t>
  </si>
  <si>
    <t>DG122</t>
  </si>
  <si>
    <t>Coollegrean Wind Farm</t>
  </si>
  <si>
    <t>DG224</t>
  </si>
  <si>
    <t>Knocknatallig Wind Farm (formerly Buttevant Wind Farm)</t>
  </si>
  <si>
    <t>DG165</t>
  </si>
  <si>
    <t>Leanamore Wind Farm (Tarbert Wind Farm)</t>
  </si>
  <si>
    <t>Kilpaddoge</t>
  </si>
  <si>
    <t>TG197</t>
  </si>
  <si>
    <t>Acres Wind Farm</t>
  </si>
  <si>
    <t>Cathaleens Fall</t>
  </si>
  <si>
    <t>DG03</t>
  </si>
  <si>
    <t>Tournafulla (2) Wind Farm</t>
  </si>
  <si>
    <t>DG75</t>
  </si>
  <si>
    <t>Killaveenoge Windfarm (Derryvacorneen merge with Barrboy Windfarm)</t>
  </si>
  <si>
    <t>Dunmanway</t>
  </si>
  <si>
    <t>DG79</t>
  </si>
  <si>
    <t>Dromdeeveen Wind Farm (2)</t>
  </si>
  <si>
    <t>DG911</t>
  </si>
  <si>
    <t>DG404a</t>
  </si>
  <si>
    <t>Dundalk</t>
  </si>
  <si>
    <t>DG25</t>
  </si>
  <si>
    <t>Muingnaminnane Wind Farm</t>
  </si>
  <si>
    <t>DG42a</t>
  </si>
  <si>
    <t>Cark</t>
  </si>
  <si>
    <t>Letterkenny</t>
  </si>
  <si>
    <t>DG78</t>
  </si>
  <si>
    <t>Grouse Lodge Wind Farm</t>
  </si>
  <si>
    <t>Rathkeale</t>
  </si>
  <si>
    <t>DG941</t>
  </si>
  <si>
    <t>Tursillagh Wind Farm</t>
  </si>
  <si>
    <t>Tralee</t>
  </si>
  <si>
    <t>DG984</t>
  </si>
  <si>
    <t>Ballincollig Hill Wind Farm (Lee Strand)</t>
  </si>
  <si>
    <t>DG185</t>
  </si>
  <si>
    <t>Gibbet Hill Wind Farm</t>
  </si>
  <si>
    <t>DG30A</t>
  </si>
  <si>
    <t>Ballycadden Wind Farm (1)</t>
  </si>
  <si>
    <t>DG907</t>
  </si>
  <si>
    <t>Trillick</t>
  </si>
  <si>
    <t>DG131</t>
  </si>
  <si>
    <t>Ballybay Wind Farm (Tullaroan)</t>
  </si>
  <si>
    <t>Thurles</t>
  </si>
  <si>
    <t>DG311</t>
  </si>
  <si>
    <t>Tullabrack</t>
  </si>
  <si>
    <t>TG41</t>
  </si>
  <si>
    <t>Cappawhite B Wind Farm (Cappagh White)</t>
  </si>
  <si>
    <t>DG940</t>
  </si>
  <si>
    <t>Moanmore Wind Farm</t>
  </si>
  <si>
    <t>DG151</t>
  </si>
  <si>
    <t>Cloghaneleskirt Wind Farm</t>
  </si>
  <si>
    <t>DG17</t>
  </si>
  <si>
    <t>DG321</t>
  </si>
  <si>
    <t>Glanaruddery 2 (formerly Dromadda More 2)</t>
  </si>
  <si>
    <t>DG406</t>
  </si>
  <si>
    <t>Tullynamoyle Wind Farm 3 (Formerly Geevagh 2)</t>
  </si>
  <si>
    <t>DG38</t>
  </si>
  <si>
    <t>Meenachullalan Wind Farm</t>
  </si>
  <si>
    <t>Binbane</t>
  </si>
  <si>
    <t>DG919</t>
  </si>
  <si>
    <t>Carnsore Wind Farm</t>
  </si>
  <si>
    <t>DG963</t>
  </si>
  <si>
    <t>Culliagh Wind Farm (Meenbog)</t>
  </si>
  <si>
    <t>DG222</t>
  </si>
  <si>
    <t>Ballybane 2A (Glanta Commons) Wind Farm</t>
  </si>
  <si>
    <t>DG213</t>
  </si>
  <si>
    <t>An Cnoc</t>
  </si>
  <si>
    <t>DG938</t>
  </si>
  <si>
    <t>Gartnaneane (1) Wind Farm</t>
  </si>
  <si>
    <t>Meath Hill</t>
  </si>
  <si>
    <t>Dromdeeveen Wind Farm (1)</t>
  </si>
  <si>
    <t>DG1076</t>
  </si>
  <si>
    <t>Tullynamoyle 2 Wind Farm</t>
  </si>
  <si>
    <t>DG85</t>
  </si>
  <si>
    <t>Caherdowney Wind Farm</t>
  </si>
  <si>
    <t>Garrow</t>
  </si>
  <si>
    <t>DG217</t>
  </si>
  <si>
    <t>Glantaunyalkeen Windfarm</t>
  </si>
  <si>
    <t>DG173</t>
  </si>
  <si>
    <t>Drumlough Hill (2) (Lough Doo)</t>
  </si>
  <si>
    <t>TG93B</t>
  </si>
  <si>
    <t>Meenwaun Wind Farm</t>
  </si>
  <si>
    <t>Dallow</t>
  </si>
  <si>
    <t>DG43</t>
  </si>
  <si>
    <t>Corkermore Wind Farm Phase 1</t>
  </si>
  <si>
    <t>DG306</t>
  </si>
  <si>
    <t>Ballycadden Wind Farm (2)</t>
  </si>
  <si>
    <t>DG157</t>
  </si>
  <si>
    <t>Foyle Wind Farm (prev Holmes Hill)</t>
  </si>
  <si>
    <t>DG947</t>
  </si>
  <si>
    <t>Gneeves Wind Farm</t>
  </si>
  <si>
    <t>Knockearagh</t>
  </si>
  <si>
    <t>DG285</t>
  </si>
  <si>
    <t>Lisdowney Wind Farm</t>
  </si>
  <si>
    <t>DG60</t>
  </si>
  <si>
    <t>Flughland</t>
  </si>
  <si>
    <t>DG194</t>
  </si>
  <si>
    <t>Hollyford(Holyford) Wind Farm</t>
  </si>
  <si>
    <t>DG214</t>
  </si>
  <si>
    <t>DG118</t>
  </si>
  <si>
    <t>Knockaneden Wind Farm</t>
  </si>
  <si>
    <t>Oughtragh</t>
  </si>
  <si>
    <t>DG265</t>
  </si>
  <si>
    <t>Teevurcher Wind Farm</t>
  </si>
  <si>
    <t>DG133</t>
  </si>
  <si>
    <t>Garranereagh Wind Farm</t>
  </si>
  <si>
    <t>Bandon</t>
  </si>
  <si>
    <t>DG47</t>
  </si>
  <si>
    <t>DG05</t>
  </si>
  <si>
    <t>Kealkil Wind Farm</t>
  </si>
  <si>
    <t>DG48</t>
  </si>
  <si>
    <t>Ballybane 2 (Glanta Commons) Wind Farm</t>
  </si>
  <si>
    <t>DG408</t>
  </si>
  <si>
    <t>Ballymartin (2) - Smithstown</t>
  </si>
  <si>
    <t>DG121</t>
  </si>
  <si>
    <t>Killaveenoge Windfarm - (Derryvacorneen merge with Barrboy)</t>
  </si>
  <si>
    <t>DG945</t>
  </si>
  <si>
    <t>Altagowlan Wind Farm</t>
  </si>
  <si>
    <t>DG87</t>
  </si>
  <si>
    <t>Carrickeeny Wind Farm</t>
  </si>
  <si>
    <t>DG933</t>
  </si>
  <si>
    <t>Sonnagh Old Phase 1</t>
  </si>
  <si>
    <t>Somerset</t>
  </si>
  <si>
    <t>DG46</t>
  </si>
  <si>
    <t>Loughderryduff Wind Farm</t>
  </si>
  <si>
    <t>DG18</t>
  </si>
  <si>
    <t>Tournafulla Wind Farm (1)</t>
  </si>
  <si>
    <t>DG36</t>
  </si>
  <si>
    <t>Mullananalt Wind Farm</t>
  </si>
  <si>
    <t>DG912</t>
  </si>
  <si>
    <t>Knockastanna Wind Farm</t>
  </si>
  <si>
    <t>DG59</t>
  </si>
  <si>
    <t>Sorne Hill (2)</t>
  </si>
  <si>
    <t>DG284</t>
  </si>
  <si>
    <t>Meenaward Wind Farm (Formerly Beam Hill 2)</t>
  </si>
  <si>
    <t>DG921</t>
  </si>
  <si>
    <t>Black Banks (2)</t>
  </si>
  <si>
    <t>DG34</t>
  </si>
  <si>
    <t>Richfield Wind Farm (2)</t>
  </si>
  <si>
    <t>DG955</t>
  </si>
  <si>
    <t>Bellacorrick Wind Farm</t>
  </si>
  <si>
    <t>Bellacorick</t>
  </si>
  <si>
    <t>DG101</t>
  </si>
  <si>
    <t>Faughary Wind Farm</t>
  </si>
  <si>
    <t>DG130</t>
  </si>
  <si>
    <t>Ballymartin (1) (Smithstown)</t>
  </si>
  <si>
    <t>DG52</t>
  </si>
  <si>
    <t>Lackan Wind Farm</t>
  </si>
  <si>
    <t>Moy</t>
  </si>
  <si>
    <t>DG44</t>
  </si>
  <si>
    <t>Killin Hill Wind Farm</t>
  </si>
  <si>
    <t>DG939</t>
  </si>
  <si>
    <t>Coomatallin Wind Farm</t>
  </si>
  <si>
    <t>DG973</t>
  </si>
  <si>
    <t>Milane Hill Wind Farm</t>
  </si>
  <si>
    <t>DG971</t>
  </si>
  <si>
    <t>Largan Hill</t>
  </si>
  <si>
    <t>Tonroe</t>
  </si>
  <si>
    <t>DG918</t>
  </si>
  <si>
    <t>Mount Eagle Wind Farm</t>
  </si>
  <si>
    <t>DG962</t>
  </si>
  <si>
    <t>Crockahenny</t>
  </si>
  <si>
    <t>DG37</t>
  </si>
  <si>
    <t>Knocknalour Wind Farm (1)</t>
  </si>
  <si>
    <t>DG970</t>
  </si>
  <si>
    <t>Kilronan</t>
  </si>
  <si>
    <t>Arigna</t>
  </si>
  <si>
    <t>DG190</t>
  </si>
  <si>
    <t>Ballycurreen Wind Farm</t>
  </si>
  <si>
    <t>Dungarvan</t>
  </si>
  <si>
    <t>DG45</t>
  </si>
  <si>
    <t>Cronelea Wind Farm</t>
  </si>
  <si>
    <t>DG39</t>
  </si>
  <si>
    <t>Lurganboy Wind Farm</t>
  </si>
  <si>
    <t>DG113</t>
  </si>
  <si>
    <t>Carrons (A&amp;B) Wind Farm</t>
  </si>
  <si>
    <t>DG942</t>
  </si>
  <si>
    <t>Greenoge Wind Farm</t>
  </si>
  <si>
    <t>Crane</t>
  </si>
  <si>
    <t>DG174</t>
  </si>
  <si>
    <t>Clydaghroe Wind Farm</t>
  </si>
  <si>
    <t>DG974</t>
  </si>
  <si>
    <t>Mount Cronalaght</t>
  </si>
  <si>
    <t>DG40</t>
  </si>
  <si>
    <t>Geevagh Wind Farm</t>
  </si>
  <si>
    <t>DG920</t>
  </si>
  <si>
    <t>Drumlough Hill Wind Farm</t>
  </si>
  <si>
    <t>DG961</t>
  </si>
  <si>
    <t>Corrie Mt.</t>
  </si>
  <si>
    <t>DG303</t>
  </si>
  <si>
    <t>Kilberehert Wind Farm</t>
  </si>
  <si>
    <t>DG93</t>
  </si>
  <si>
    <t>Kilmeedy Wind Farm</t>
  </si>
  <si>
    <t>DG162</t>
  </si>
  <si>
    <t>Lenanavea (Burren) Wind Farm</t>
  </si>
  <si>
    <t>DG964</t>
  </si>
  <si>
    <t>Currabwee Wind Farm</t>
  </si>
  <si>
    <t>DG233</t>
  </si>
  <si>
    <t>Ballagh Wind Farm</t>
  </si>
  <si>
    <t>DG128</t>
  </si>
  <si>
    <t>Carrownaweelaun Wind Farm</t>
  </si>
  <si>
    <t>DG102</t>
  </si>
  <si>
    <t>Skrine Wind Farm</t>
  </si>
  <si>
    <t>Lanesborough</t>
  </si>
  <si>
    <t>DG53</t>
  </si>
  <si>
    <t>Seltanaveeny Wind Farm</t>
  </si>
  <si>
    <t>DG54</t>
  </si>
  <si>
    <t>Reenascreena Wind Farm</t>
  </si>
  <si>
    <t>DG905</t>
  </si>
  <si>
    <t>Gartnaneane II Wind Farm</t>
  </si>
  <si>
    <t>DG219</t>
  </si>
  <si>
    <t>Curraghderrig</t>
  </si>
  <si>
    <t>DG63</t>
  </si>
  <si>
    <t>Cronelea Wind Farm (2)</t>
  </si>
  <si>
    <t>DG16</t>
  </si>
  <si>
    <t>Kilvinane Wind Farm</t>
  </si>
  <si>
    <t>DG226</t>
  </si>
  <si>
    <t>WEDcross Wind Farm</t>
  </si>
  <si>
    <t>DG115</t>
  </si>
  <si>
    <t>Rathnacally Wind Farm</t>
  </si>
  <si>
    <t>DG222A</t>
  </si>
  <si>
    <t>Ballybane 3 (Glanta Commons) Wind Farm</t>
  </si>
  <si>
    <t>DG1035</t>
  </si>
  <si>
    <t>Gortnacloghy Wind Farm</t>
  </si>
  <si>
    <t>DG67</t>
  </si>
  <si>
    <t>Rahora Wind Farm</t>
  </si>
  <si>
    <t>DG12a</t>
  </si>
  <si>
    <t>Skehanagh Wind Farm</t>
  </si>
  <si>
    <t>DG21</t>
  </si>
  <si>
    <t>Lahanaght Hill Wind Farm</t>
  </si>
  <si>
    <t>DG139</t>
  </si>
  <si>
    <t>Cloonlusk Wind Farm</t>
  </si>
  <si>
    <t>Cloon</t>
  </si>
  <si>
    <t>DG66</t>
  </si>
  <si>
    <t>Leabeg Wind Farm</t>
  </si>
  <si>
    <t>DG99</t>
  </si>
  <si>
    <t>Meenkeeragh Wind Farm</t>
  </si>
  <si>
    <t>DG125</t>
  </si>
  <si>
    <t>Ballynancoran Wind Farm</t>
  </si>
  <si>
    <t>DG106</t>
  </si>
  <si>
    <t>Ballyduff Wind Farm</t>
  </si>
  <si>
    <t>DG195</t>
  </si>
  <si>
    <t>Cooly Wind Farm</t>
  </si>
  <si>
    <t>DG946</t>
  </si>
  <si>
    <t>Moneenatieve Wind Farm (1)</t>
  </si>
  <si>
    <t>DG954</t>
  </si>
  <si>
    <t>Beenageeha Wind Farm</t>
  </si>
  <si>
    <t>DG307</t>
  </si>
  <si>
    <t>DG184</t>
  </si>
  <si>
    <t>Templederry Wind Farm</t>
  </si>
  <si>
    <t>NENAGH</t>
  </si>
  <si>
    <t>DG261</t>
  </si>
  <si>
    <t>Scartaglen 2 Wind Farm</t>
  </si>
  <si>
    <t>Ballaman (Kennystown) Wind Farm</t>
  </si>
  <si>
    <t>DG103</t>
  </si>
  <si>
    <t>Roosky Wind Farm</t>
  </si>
  <si>
    <t>DG931</t>
  </si>
  <si>
    <t>Cuillalea Wind Farm</t>
  </si>
  <si>
    <t>DG55</t>
  </si>
  <si>
    <t>Meenanilta (3)</t>
  </si>
  <si>
    <t>DG908</t>
  </si>
  <si>
    <t>Carrane Hill Wind Farm</t>
  </si>
  <si>
    <t>DG136a</t>
  </si>
  <si>
    <t>Monaincha Bog Wind Farm (Gate 2)</t>
  </si>
  <si>
    <t>DG924</t>
  </si>
  <si>
    <t>Meenadreen Wind Farm</t>
  </si>
  <si>
    <t>DG921X</t>
  </si>
  <si>
    <t>Black Banks (1)</t>
  </si>
  <si>
    <t>DG960</t>
  </si>
  <si>
    <t>CORNEEN Wind Farm</t>
  </si>
  <si>
    <t>Gortawee</t>
  </si>
  <si>
    <t>DG981</t>
  </si>
  <si>
    <t>Mountain Lodge Wind Farm</t>
  </si>
  <si>
    <t>DG117</t>
  </si>
  <si>
    <t>Slievereagh Wind Farm (1)</t>
  </si>
  <si>
    <t>DG405b</t>
  </si>
  <si>
    <t>Cappawhite A Wind Farm (Gate 2)</t>
  </si>
  <si>
    <t>DG923</t>
  </si>
  <si>
    <t>Knock South Wind Farm (Inverin)</t>
  </si>
  <si>
    <t>Screeb</t>
  </si>
  <si>
    <t>DG928a</t>
  </si>
  <si>
    <t>Meenanilta Wind Farm (1)</t>
  </si>
  <si>
    <t>DG944</t>
  </si>
  <si>
    <t>Cronelea Upper Wind Farm</t>
  </si>
  <si>
    <t>DG949</t>
  </si>
  <si>
    <t>Ballinlough Wind Farm</t>
  </si>
  <si>
    <t>DG12</t>
  </si>
  <si>
    <t>Carrig Wind Farm</t>
  </si>
  <si>
    <t>DG936</t>
  </si>
  <si>
    <t>Curraghgraigue Wind Farm</t>
  </si>
  <si>
    <t>DG206</t>
  </si>
  <si>
    <t>Mace Upper Wind Farm</t>
  </si>
  <si>
    <t>Dalton</t>
  </si>
  <si>
    <t>DG61</t>
  </si>
  <si>
    <t>Killybegs Wind Farm</t>
  </si>
  <si>
    <t>DG142</t>
  </si>
  <si>
    <t>Shannagh (Kilcar)</t>
  </si>
  <si>
    <t>DG925</t>
  </si>
  <si>
    <t>Beale Hill (2)</t>
  </si>
  <si>
    <t>DG950</t>
  </si>
  <si>
    <t>Ballinveny Wind Farm</t>
  </si>
  <si>
    <t>DG864</t>
  </si>
  <si>
    <t>Grady Joinery Wind Farm</t>
  </si>
  <si>
    <t>Non GPA</t>
  </si>
  <si>
    <t>DG183</t>
  </si>
  <si>
    <t>Kilbranish Wind Farm</t>
  </si>
  <si>
    <t>DG1000</t>
  </si>
  <si>
    <t>DePuy 3MW Wind Turbine</t>
  </si>
  <si>
    <t>DG928</t>
  </si>
  <si>
    <t>Meenanilta Wind Farm (2)</t>
  </si>
  <si>
    <t>DG100</t>
  </si>
  <si>
    <t>CURRAGHGRAIGUE (2) Wind Farm</t>
  </si>
  <si>
    <t>DG241a</t>
  </si>
  <si>
    <t>Collon Wind Power Limited (Gate 3)</t>
  </si>
  <si>
    <t>Drybridge</t>
  </si>
  <si>
    <t>DG158</t>
  </si>
  <si>
    <t>Gurteen Lower Wind Farm</t>
  </si>
  <si>
    <t>DG997</t>
  </si>
  <si>
    <t>Wind Energy Project (Janssen)</t>
  </si>
  <si>
    <t>ZG937</t>
  </si>
  <si>
    <t>Anarget Wind Farm (1)</t>
  </si>
  <si>
    <t>DG283</t>
  </si>
  <si>
    <t>Knocknagoum (2)</t>
  </si>
  <si>
    <t>DG246</t>
  </si>
  <si>
    <t>Dunmore 2</t>
  </si>
  <si>
    <t>DG167</t>
  </si>
  <si>
    <t>Crocane Wind Farm</t>
  </si>
  <si>
    <t>Midleton</t>
  </si>
  <si>
    <t>DG180</t>
  </si>
  <si>
    <t>Cronelea Upper Wind Farm (2)</t>
  </si>
  <si>
    <t>DG910</t>
  </si>
  <si>
    <t>Beallough Wind Farm</t>
  </si>
  <si>
    <t>DG62</t>
  </si>
  <si>
    <t>Dunmore Wind Farm</t>
  </si>
  <si>
    <t>DG116</t>
  </si>
  <si>
    <t>Mount Eagle Wind Farm (2)</t>
  </si>
  <si>
    <t>DG409</t>
  </si>
  <si>
    <t>Beale Hill (1)</t>
  </si>
  <si>
    <t>DG117b</t>
  </si>
  <si>
    <t>Slievereagh Wind Farm (2)</t>
  </si>
  <si>
    <t>DG989</t>
  </si>
  <si>
    <t>Liffey Autoproduction Project</t>
  </si>
  <si>
    <t>DG210</t>
  </si>
  <si>
    <t>Tullynamoyle Wind Farm 3 (Carrane Hill Merged Capacity)</t>
  </si>
  <si>
    <t>DG906</t>
  </si>
  <si>
    <t>Cuillalea Wind Farm (2)</t>
  </si>
  <si>
    <t>DG222B</t>
  </si>
  <si>
    <t>Ballybane 2A (Glanta Commons) Wind Farm Extension</t>
  </si>
  <si>
    <t>DG1192</t>
  </si>
  <si>
    <t>Liffey Autoproduction Project (extension)</t>
  </si>
  <si>
    <t>DG225</t>
  </si>
  <si>
    <t>Glackmore Hill (2)</t>
  </si>
  <si>
    <t>DG110</t>
  </si>
  <si>
    <t>Beale Hill (3) Wind Farm</t>
  </si>
  <si>
    <t>DG978</t>
  </si>
  <si>
    <t>Spion Kop Wind Farm</t>
  </si>
  <si>
    <t>DG324</t>
  </si>
  <si>
    <t>Garracummer (2)</t>
  </si>
  <si>
    <t>DG166</t>
  </si>
  <si>
    <t>Pluckanes Wind Farm</t>
  </si>
  <si>
    <t>Kilbarry</t>
  </si>
  <si>
    <t>DG241b</t>
  </si>
  <si>
    <t>Collon Wind Power Limited (Gate 2)</t>
  </si>
  <si>
    <t>DG923x</t>
  </si>
  <si>
    <t>Knock South Wind Farm (2)</t>
  </si>
  <si>
    <t>DG932</t>
  </si>
  <si>
    <t>Mounvaun (Mienvee) Wind Farm</t>
  </si>
  <si>
    <t>DG957</t>
  </si>
  <si>
    <t>Burtonport Harbour Single Turbine</t>
  </si>
  <si>
    <t>DG51</t>
  </si>
  <si>
    <t>Glackmore Hill (1)</t>
  </si>
  <si>
    <t>DG323</t>
  </si>
  <si>
    <t>DG223</t>
  </si>
  <si>
    <t>Anarget Wind Farm (3)</t>
  </si>
  <si>
    <t>DG993</t>
  </si>
  <si>
    <t>Michael Aylward</t>
  </si>
  <si>
    <t>DG86</t>
  </si>
  <si>
    <t>Dundalk IT Wind Turbine</t>
  </si>
  <si>
    <t>DG569</t>
  </si>
  <si>
    <t>Country Crest</t>
  </si>
  <si>
    <t>Glasmore</t>
  </si>
  <si>
    <t>DG1071</t>
  </si>
  <si>
    <t>Ballon Wind</t>
  </si>
  <si>
    <t>DG1066</t>
  </si>
  <si>
    <t>Tesco Donabate</t>
  </si>
  <si>
    <t>DG820</t>
  </si>
  <si>
    <t>KWT Energy Ltd</t>
  </si>
  <si>
    <t>DG243</t>
  </si>
  <si>
    <t>Meenkeeragh Wind Farm (2)</t>
  </si>
  <si>
    <t>Sorne Hill</t>
  </si>
  <si>
    <t>DG897</t>
  </si>
  <si>
    <t>Meade Potato Company</t>
  </si>
  <si>
    <t>DG228</t>
  </si>
  <si>
    <t>Glackmore Hill (3)</t>
  </si>
  <si>
    <t>DG208</t>
  </si>
  <si>
    <t>Moneenatieve Wind Farm (2)</t>
  </si>
  <si>
    <t>DG481</t>
  </si>
  <si>
    <t>Donaghmede Fr Collins Park Wind Farm</t>
  </si>
  <si>
    <t>Grange (DR)</t>
  </si>
  <si>
    <t>DG270</t>
  </si>
  <si>
    <t>Mounvaun (Mienvee) Wind Farm (2)</t>
  </si>
  <si>
    <t>DG870</t>
  </si>
  <si>
    <t>Burtonstown Autoproducer</t>
  </si>
  <si>
    <t>DG845</t>
  </si>
  <si>
    <t>Burtonstown</t>
  </si>
  <si>
    <t>DG780</t>
  </si>
  <si>
    <t>DG842</t>
  </si>
  <si>
    <t>St Patricks Missionary Society, Co. Wicklow</t>
  </si>
  <si>
    <t>Stratford</t>
  </si>
  <si>
    <t>DG937</t>
  </si>
  <si>
    <t>Anarget Wind Farm (2)</t>
  </si>
  <si>
    <t>DG739</t>
  </si>
  <si>
    <t>Owenstown</t>
  </si>
  <si>
    <t>Griffinrath</t>
  </si>
  <si>
    <t>DG634</t>
  </si>
  <si>
    <t>Lios na Carraige</t>
  </si>
  <si>
    <t>DG683</t>
  </si>
  <si>
    <t>Shalvey Poultry WT</t>
  </si>
  <si>
    <t>Higlighted dates 
are best estimates</t>
  </si>
  <si>
    <t>Project Name</t>
  </si>
  <si>
    <t>Total Installed Capacity (MW)</t>
  </si>
  <si>
    <t>FAQ (MW)</t>
  </si>
  <si>
    <t>Estimated Connection Dates</t>
  </si>
  <si>
    <t>TSO / DNO Connection</t>
  </si>
  <si>
    <t>Generation Technology(s)</t>
  </si>
  <si>
    <t>Controllable/ Uncontrollable</t>
  </si>
  <si>
    <t>Altahullion 1</t>
  </si>
  <si>
    <t>Distribution</t>
  </si>
  <si>
    <t>Uncontrollable</t>
  </si>
  <si>
    <t>Altahullion 2</t>
  </si>
  <si>
    <t>Altamuskin</t>
  </si>
  <si>
    <t>Altaveedan</t>
  </si>
  <si>
    <t>Bessy Bell 2</t>
  </si>
  <si>
    <t>Bin Mountain</t>
  </si>
  <si>
    <t>Brackagh Quarry</t>
  </si>
  <si>
    <t>Brett Martin</t>
  </si>
  <si>
    <t>Brockaghboy</t>
  </si>
  <si>
    <t>Transmission</t>
  </si>
  <si>
    <t>Callagheen</t>
  </si>
  <si>
    <t>Carn Hill</t>
  </si>
  <si>
    <t>Carrickatane</t>
  </si>
  <si>
    <t>Castlecraig</t>
  </si>
  <si>
    <t>Church Hill</t>
  </si>
  <si>
    <t>Cloonty</t>
  </si>
  <si>
    <t>Corkey</t>
  </si>
  <si>
    <t>Cornavarrow</t>
  </si>
  <si>
    <t>Cregganconroe</t>
  </si>
  <si>
    <t>Crigshane</t>
  </si>
  <si>
    <t>Crockagarran</t>
  </si>
  <si>
    <t>Crockandun</t>
  </si>
  <si>
    <t>Crockbaravally</t>
  </si>
  <si>
    <t>Crockdun</t>
  </si>
  <si>
    <t>Curryfree</t>
  </si>
  <si>
    <t>Dunbeg</t>
  </si>
  <si>
    <t>Dunmore</t>
  </si>
  <si>
    <t>Eglish</t>
  </si>
  <si>
    <t>Elginny Hill</t>
  </si>
  <si>
    <t>Elliots Hill</t>
  </si>
  <si>
    <t>Eshmore</t>
  </si>
  <si>
    <t>Garves</t>
  </si>
  <si>
    <t>Glenbuck</t>
  </si>
  <si>
    <t>Gortfinbar</t>
  </si>
  <si>
    <t>Gruig</t>
  </si>
  <si>
    <t>Hunters Hill</t>
  </si>
  <si>
    <t>Inishative</t>
  </si>
  <si>
    <t>Lisglass</t>
  </si>
  <si>
    <t>Long Mountain</t>
  </si>
  <si>
    <t>Lough Hill</t>
  </si>
  <si>
    <t>Michelin</t>
  </si>
  <si>
    <t>Molly Mountain</t>
  </si>
  <si>
    <t>Monnaboy</t>
  </si>
  <si>
    <t>Ora More</t>
  </si>
  <si>
    <t>Owenreagh 1</t>
  </si>
  <si>
    <t>Owenreagh 2</t>
  </si>
  <si>
    <t>Rathsherry</t>
  </si>
  <si>
    <t>Rigged Hill</t>
  </si>
  <si>
    <t>Screggagh</t>
  </si>
  <si>
    <t>Seegronan</t>
  </si>
  <si>
    <t>Slieve Divena 1</t>
  </si>
  <si>
    <t>Slieve Divena 2</t>
  </si>
  <si>
    <t>Slieve Kirk</t>
  </si>
  <si>
    <t>Slieveglass</t>
  </si>
  <si>
    <t>Snugborough</t>
  </si>
  <si>
    <t>Tappaghan</t>
  </si>
  <si>
    <t>Thornog</t>
  </si>
  <si>
    <t>Tievenameenta</t>
  </si>
  <si>
    <t>Wolf Bog</t>
  </si>
  <si>
    <t>Wind Installed During Year MW</t>
  </si>
  <si>
    <t>% of Month with 
Wind Less than 25%</t>
  </si>
  <si>
    <t>Wind as % of Demand</t>
  </si>
  <si>
    <t>% of Month with 
Wind Higher than 50%</t>
  </si>
  <si>
    <t>DG1017</t>
  </si>
  <si>
    <t>DG1050</t>
  </si>
  <si>
    <t>Patrick Costello Wind Turbine</t>
  </si>
  <si>
    <t>Cahir</t>
  </si>
  <si>
    <t>DG126</t>
  </si>
  <si>
    <t>DG291</t>
  </si>
  <si>
    <t>Magheramore and Cloontooa Wind Farm</t>
  </si>
  <si>
    <t xml:space="preserve">Source: SCADA data - See "System Data Summary" tab. </t>
  </si>
  <si>
    <r>
      <rPr>
        <b/>
        <sz val="14"/>
        <color rgb="FFC00000"/>
        <rFont val="Calibri"/>
        <family val="2"/>
        <scheme val="minor"/>
      </rPr>
      <t>Disclaimer:</t>
    </r>
    <r>
      <rPr>
        <b/>
        <sz val="12"/>
        <color rgb="FFC00000"/>
        <rFont val="Calibri"/>
        <family val="2"/>
        <scheme val="minor"/>
      </rPr>
      <t xml:space="preserve"> </t>
    </r>
    <r>
      <rPr>
        <sz val="11"/>
        <color theme="1"/>
        <rFont val="Calibri"/>
        <family val="2"/>
        <scheme val="minor"/>
      </rPr>
      <t xml:space="preserve">
Please note that the data contained herein is indicative as it is based on raw 15-minute SCADA readings which are produced in real time and have yet to be quality controlled. 
EirGrid as the Transmission System Operator (TSO) for Ireland and SONI as the TSO for Northern Ireland make no warranties or representations of any kind with respect of this document, including, without limitation, its quality, accuracy and completeness. 
While every effort has been made in the compilation of this report to ensure that the information herein is correct, the TSOs do not accept liability for any loss or damage arising from the use of this document or any reliance on the information it contains. 
Use of this document and the information it contains is at the user’s sole risk. In addition, the TSOs strongly recommend that any party wishing to make a decision based on the content of this document should consult the TSOs in advance. </t>
    </r>
  </si>
  <si>
    <t xml:space="preserve">Ireland TSO wind: EirGrid. </t>
  </si>
  <si>
    <t xml:space="preserve">Note: NI and IE max wind levels may not occur simultaneously. </t>
  </si>
  <si>
    <t xml:space="preserve">Ireland DSO wind: ESB Networks. </t>
  </si>
  <si>
    <t xml:space="preserve">Northern Ireland Wind: SONI and NIE. </t>
  </si>
  <si>
    <t xml:space="preserve">See "Wind Installed Capacities" and </t>
  </si>
  <si>
    <t>DG209</t>
  </si>
  <si>
    <t>DG240</t>
  </si>
  <si>
    <t>SNSP Limit</t>
  </si>
  <si>
    <t>55% Trial</t>
  </si>
  <si>
    <t>60% Trial</t>
  </si>
  <si>
    <t>65% Trial</t>
  </si>
  <si>
    <t xml:space="preserve">Northern Ireland: SONI metered data. </t>
  </si>
  <si>
    <t xml:space="preserve">Electricity Fuel Mix as Percentage of Demand - Calendar Year Charts: </t>
  </si>
  <si>
    <t xml:space="preserve">Electricity Fuel Mix as Percentage of Demand - Calendar Year Figures: </t>
  </si>
  <si>
    <t>Fuel</t>
  </si>
  <si>
    <t>Fuel Type</t>
  </si>
  <si>
    <t>Total Renewables</t>
  </si>
  <si>
    <t>Wind Installed Capacities (MW) Monthly from 1992 to Date</t>
  </si>
  <si>
    <t>2&amp;3</t>
  </si>
  <si>
    <t>26.875 MW Gate 2 + 
17.64   MW Gate 3</t>
  </si>
  <si>
    <t>TG25</t>
  </si>
  <si>
    <t>Oweninny</t>
  </si>
  <si>
    <t>Mayo</t>
  </si>
  <si>
    <t>Connection Voltage</t>
  </si>
  <si>
    <t>38 kV</t>
  </si>
  <si>
    <t>10 kV</t>
  </si>
  <si>
    <t>20 kV</t>
  </si>
  <si>
    <t>DG154</t>
  </si>
  <si>
    <t>DG235</t>
  </si>
  <si>
    <t>Corvin Wind Turbine</t>
  </si>
  <si>
    <t>DG254</t>
  </si>
  <si>
    <t>DG257</t>
  </si>
  <si>
    <t>LV</t>
  </si>
  <si>
    <t>110 kV</t>
  </si>
  <si>
    <t>TG34</t>
  </si>
  <si>
    <t>Grousemount</t>
  </si>
  <si>
    <t xml:space="preserve">"Connected Windfarm Lists" tabs for more information. </t>
  </si>
  <si>
    <t>DG1045</t>
  </si>
  <si>
    <t>DG119</t>
  </si>
  <si>
    <t>DG120</t>
  </si>
  <si>
    <t>DG124</t>
  </si>
  <si>
    <t>Enros - Sorne Hill Single Turbine</t>
  </si>
  <si>
    <t>DG143</t>
  </si>
  <si>
    <t>DG160</t>
  </si>
  <si>
    <t>DG260</t>
  </si>
  <si>
    <t>DG267</t>
  </si>
  <si>
    <t>DG290</t>
  </si>
  <si>
    <t>Coomataggart</t>
  </si>
  <si>
    <t>DG294</t>
  </si>
  <si>
    <t>DG420</t>
  </si>
  <si>
    <t>DG98</t>
  </si>
  <si>
    <t>Three Trees</t>
  </si>
  <si>
    <t>TG30</t>
  </si>
  <si>
    <t>TG73</t>
  </si>
  <si>
    <t>2020 Total</t>
  </si>
  <si>
    <t>Other Non-Renewables</t>
  </si>
  <si>
    <t>DG141a</t>
  </si>
  <si>
    <t xml:space="preserve">Beenanaspuck &amp; Tobertoreen </t>
  </si>
  <si>
    <t>23.15 MW Wind + 11 MW Battery</t>
  </si>
  <si>
    <t>Solar</t>
  </si>
  <si>
    <t xml:space="preserve">Differences: </t>
  </si>
  <si>
    <t xml:space="preserve">The data contained in this tab however represents "metered data" which is more accurate than the real-time SCADA data and used for official purposes. </t>
  </si>
  <si>
    <r>
      <rPr>
        <b/>
        <sz val="14"/>
        <color rgb="FFC00000"/>
        <rFont val="Calibri"/>
        <family val="2"/>
        <scheme val="minor"/>
      </rPr>
      <t>Differences:</t>
    </r>
    <r>
      <rPr>
        <b/>
        <sz val="11"/>
        <color rgb="FFC00000"/>
        <rFont val="Calibri"/>
        <family val="2"/>
        <scheme val="minor"/>
      </rPr>
      <t xml:space="preserve"> </t>
    </r>
    <r>
      <rPr>
        <sz val="11"/>
        <color theme="1"/>
        <rFont val="Calibri"/>
        <family val="2"/>
        <scheme val="minor"/>
      </rPr>
      <t xml:space="preserve">
The data contained in this tab is indicative as it is based on raw 15-minute average SCADA readings which are produced in real time and have yet to be quality controlled. 
The data contained in the "Fuel Mix and CO2" tab however represents "metered data" which is more accurate than the real-time SCADA data and used for official purposes. 
This metered data will have been put through a quality control process and therefore may not be available until a few months after the event. </t>
    </r>
  </si>
  <si>
    <t xml:space="preserve">This metered data will have been put through a quality control process and therefore may not be available until a few months after the event. </t>
  </si>
  <si>
    <t xml:space="preserve">See "Fuel Mix &amp; CO2" tab for more information. </t>
  </si>
  <si>
    <t>DG1047</t>
  </si>
  <si>
    <t>DG148</t>
  </si>
  <si>
    <t>DG887</t>
  </si>
  <si>
    <t>Gortnahalla</t>
  </si>
  <si>
    <t>DG1089</t>
  </si>
  <si>
    <t>DG941a</t>
  </si>
  <si>
    <t>Tursillagh (2) Wind Farm</t>
  </si>
  <si>
    <r>
      <rPr>
        <b/>
        <sz val="11"/>
        <rFont val="Calibri"/>
        <family val="2"/>
        <scheme val="minor"/>
      </rPr>
      <t>1.</t>
    </r>
    <r>
      <rPr>
        <sz val="11"/>
        <rFont val="Calibri"/>
        <family val="2"/>
        <scheme val="minor"/>
      </rPr>
      <t xml:space="preserve"> </t>
    </r>
    <r>
      <rPr>
        <sz val="11"/>
        <color theme="1"/>
        <rFont val="Calibri"/>
        <family val="2"/>
        <scheme val="minor"/>
      </rPr>
      <t xml:space="preserve">The figures are updated with the best information available at the time of publication. </t>
    </r>
  </si>
  <si>
    <t>DG312</t>
  </si>
  <si>
    <t>ECP-1</t>
  </si>
  <si>
    <t>DG1817</t>
  </si>
  <si>
    <t>Carrigdangan</t>
  </si>
  <si>
    <t>TG44</t>
  </si>
  <si>
    <t xml:space="preserve">Other Non-Renewables include: non-renewable waste energy, non-renewable CHP and Diesel. </t>
  </si>
  <si>
    <t xml:space="preserve">Other Renewables include: Biomass, Biogas, LFG, Renewable CHP and Hydro. </t>
  </si>
  <si>
    <t>2021 Total</t>
  </si>
  <si>
    <t>70% Trial</t>
  </si>
  <si>
    <t xml:space="preserve">EirGrid provisional figures consist of: EirGrid/SEMO metered data + ESBN/MRSO metered data for distribution-connected generation. </t>
  </si>
  <si>
    <t xml:space="preserve">EirGrid and SEAI may publish future updates to fuel mix figures as more data is collected throughout the year. </t>
  </si>
  <si>
    <t xml:space="preserve">Pumped hydro is not included. It is considered storage or delayed output rather than primary production. </t>
  </si>
  <si>
    <t xml:space="preserve">Other Renewables include: renewable CHP, bio energy (biomass, biogas, LFG) and ocean energy (tidal and wave). </t>
  </si>
  <si>
    <t>CO2 Intensity from Electricity Generation in Ireland (gCO2/kWh)</t>
  </si>
  <si>
    <t>Intensity gCO2/kWh</t>
  </si>
  <si>
    <t>2022 Total</t>
  </si>
  <si>
    <r>
      <rPr>
        <b/>
        <sz val="11"/>
        <color rgb="FF0070C0"/>
        <rFont val="Calibri"/>
        <family val="2"/>
        <scheme val="minor"/>
      </rPr>
      <t>Ireland:</t>
    </r>
    <r>
      <rPr>
        <sz val="11"/>
        <rFont val="Calibri"/>
        <family val="2"/>
        <scheme val="minor"/>
      </rPr>
      <t xml:space="preserve">  </t>
    </r>
  </si>
  <si>
    <t>Transmission Node</t>
  </si>
  <si>
    <t>Connection Voltage (kV)</t>
  </si>
  <si>
    <t>Craiggore</t>
  </si>
  <si>
    <t xml:space="preserve">Final calendar year figures are provided by SEAI in May/Jun of the following year. Until then provisional figures are provided by EirGrid. </t>
  </si>
  <si>
    <t>The data contained in the "System Data Summary" tab is indicative as it is based on raw 15-minute average SCADA readings which are produced in real time and have yet to be quality controlled.</t>
  </si>
  <si>
    <t xml:space="preserve">Metered data may also be updated in the future if more updates are received from the various data sources. </t>
  </si>
  <si>
    <t xml:space="preserve">Data source for Ireland's electricity fuel mix figures (the two tables directly above): Sustainable Energy Authority of Ireland (SEAI). </t>
  </si>
  <si>
    <t xml:space="preserve">SEAI's figures are comprised of EirGrid's provisional figures plus other small scale and micro generation data compiled by SEAI. </t>
  </si>
  <si>
    <t>TG372</t>
  </si>
  <si>
    <t>Cloncreen</t>
  </si>
  <si>
    <t>Bellacorick 110-MV</t>
  </si>
  <si>
    <t>Corderry T121</t>
  </si>
  <si>
    <t>ARDNAGAPPARY</t>
  </si>
  <si>
    <t>Energised</t>
  </si>
  <si>
    <t>Corderry T122</t>
  </si>
  <si>
    <t>Derrynadivva Wind Farm (prev. sd)</t>
  </si>
  <si>
    <t>Tullynamoyle</t>
  </si>
  <si>
    <t>Bunnyconnellan Wind Farm</t>
  </si>
  <si>
    <t>Tullow Mushroom Growers Ltd</t>
  </si>
  <si>
    <t>Sorrell Island (Glenmore) WF Ext</t>
  </si>
  <si>
    <t>BOOLTIAGH T141</t>
  </si>
  <si>
    <t>DG1325</t>
  </si>
  <si>
    <t>Muine Bheag Wind</t>
  </si>
  <si>
    <t>Non-Batch</t>
  </si>
  <si>
    <t>Tullabrack Wind Farm</t>
  </si>
  <si>
    <t>Moyvane Wind</t>
  </si>
  <si>
    <t>Kilpatrick Wind</t>
  </si>
  <si>
    <t>Bandon 110-MV</t>
  </si>
  <si>
    <t>DG1849</t>
  </si>
  <si>
    <t>Patrick Costello Wind Turbine Ext</t>
  </si>
  <si>
    <t>Mossedge Wind Farm</t>
  </si>
  <si>
    <t>Ballynultagh Wind Farm</t>
  </si>
  <si>
    <t>DG35a</t>
  </si>
  <si>
    <t>Knockawarriga Extension (Knockacummer &amp; Caherlevoy) Wind Farm</t>
  </si>
  <si>
    <t>Trien T143</t>
  </si>
  <si>
    <t>DG163</t>
  </si>
  <si>
    <t>Derrynadivva Extension</t>
  </si>
  <si>
    <t>DG234a</t>
  </si>
  <si>
    <t>Mauricetown (Glenduff)  Wind Farm</t>
  </si>
  <si>
    <t>Glenlara T141</t>
  </si>
  <si>
    <t>Charleville T141</t>
  </si>
  <si>
    <t>Cauteen T142</t>
  </si>
  <si>
    <t>Cauteen T144</t>
  </si>
  <si>
    <t>Cauteen T141</t>
  </si>
  <si>
    <t>Lissycasey Wind Farm</t>
  </si>
  <si>
    <t>BOOLTIAGH T143</t>
  </si>
  <si>
    <t>Cahermurphy Wind Farm</t>
  </si>
  <si>
    <t>Boolynagleragh (1)</t>
  </si>
  <si>
    <t>Kiltumper Wind Farm</t>
  </si>
  <si>
    <t>Sorrell Island (Prev Glenmore)</t>
  </si>
  <si>
    <t>Boolard Wind Farm</t>
  </si>
  <si>
    <t>Rossaveel Wind Farm</t>
  </si>
  <si>
    <t>Ballincurry Wind Farm Ltd (Glengoole)</t>
  </si>
  <si>
    <t>Cleanrath Wind Farm</t>
  </si>
  <si>
    <t>Bunnahowen Wind Farm (Temp)</t>
  </si>
  <si>
    <t>DG149a</t>
  </si>
  <si>
    <t>Esk Wind Farm Phase 1</t>
  </si>
  <si>
    <t>DG149</t>
  </si>
  <si>
    <t>DG1798</t>
  </si>
  <si>
    <t>Esk Wind Farm Phase 2</t>
  </si>
  <si>
    <t>DG175</t>
  </si>
  <si>
    <t>Taghart Wind Farm (formerly Cregg WF)</t>
  </si>
  <si>
    <t>Raragh 2 Wind Farm</t>
  </si>
  <si>
    <t>Tullynamalra Wind Farm</t>
  </si>
  <si>
    <t>Ballycumber Wind Farm</t>
  </si>
  <si>
    <t>Cronalaght Wind Farm 2</t>
  </si>
  <si>
    <t>Ardnagappary</t>
  </si>
  <si>
    <t>DG269B</t>
  </si>
  <si>
    <t>Clogheravaddy Wind Farm (Phase 2)</t>
  </si>
  <si>
    <t>PORTLAOISE 110kV</t>
  </si>
  <si>
    <t>Dalton T141</t>
  </si>
  <si>
    <t>Carrowleagh Wind Farm Ext. (2)</t>
  </si>
  <si>
    <t>Black Lough Wind farm</t>
  </si>
  <si>
    <t>Glenree 110-MV</t>
  </si>
  <si>
    <t>DG269A</t>
  </si>
  <si>
    <t>Clogheravaddy Wind Farm (Phase 1)</t>
  </si>
  <si>
    <t>Grove Hill Windfarm (formerly Tullynageer WF)</t>
  </si>
  <si>
    <t>CORDERRY T122</t>
  </si>
  <si>
    <t>Derrysallagh Wind Farm (Formerly Kilronan 2)</t>
  </si>
  <si>
    <t>GARVAGH</t>
  </si>
  <si>
    <t>TG59A</t>
  </si>
  <si>
    <t>Killala Wind Farm (Phase 1)</t>
  </si>
  <si>
    <t>TAWNAGHMORE</t>
  </si>
  <si>
    <t>Glenlara T142</t>
  </si>
  <si>
    <t>Reamore T141</t>
  </si>
  <si>
    <t>Knocknalour Wind Farm G3</t>
  </si>
  <si>
    <t>Reamore T142</t>
  </si>
  <si>
    <t>Beam Hill Wind Farm</t>
  </si>
  <si>
    <t>Erne</t>
  </si>
  <si>
    <t>Cliff</t>
  </si>
  <si>
    <t>Cathleen's Fall</t>
  </si>
  <si>
    <t xml:space="preserve">Lee </t>
  </si>
  <si>
    <t>Inniscarra</t>
  </si>
  <si>
    <t>Carrigadrohid</t>
  </si>
  <si>
    <t>Liffey</t>
  </si>
  <si>
    <t>Pollaphuca</t>
  </si>
  <si>
    <t>Wicklow</t>
  </si>
  <si>
    <t>Connection Date</t>
  </si>
  <si>
    <t>Connection Node</t>
  </si>
  <si>
    <t>Associated Voltage (kV)</t>
  </si>
  <si>
    <t>Aghada (11)</t>
  </si>
  <si>
    <t>Gas/DO</t>
  </si>
  <si>
    <t>Pre 2000</t>
  </si>
  <si>
    <t>Aghada</t>
  </si>
  <si>
    <t>Aghada (12)</t>
  </si>
  <si>
    <t>Aghada (14)</t>
  </si>
  <si>
    <t>Aghada CCGT</t>
  </si>
  <si>
    <t>CCGT</t>
  </si>
  <si>
    <t>Longpoint</t>
  </si>
  <si>
    <t>Aughinish Alumina</t>
  </si>
  <si>
    <t>CHP</t>
  </si>
  <si>
    <t>Aughinish</t>
  </si>
  <si>
    <t>Dublin Bay Power</t>
  </si>
  <si>
    <t>Irishtown</t>
  </si>
  <si>
    <t>Edenderry Peaking</t>
  </si>
  <si>
    <t>OCGT</t>
  </si>
  <si>
    <t>Cushaling</t>
  </si>
  <si>
    <t>Edenderry Power</t>
  </si>
  <si>
    <t>Great Island CCGT</t>
  </si>
  <si>
    <t>Great Island</t>
  </si>
  <si>
    <t>Huntstown (1)</t>
  </si>
  <si>
    <t>Huntstown</t>
  </si>
  <si>
    <t>Huntstown (2)</t>
  </si>
  <si>
    <t>Corduff</t>
  </si>
  <si>
    <t>Diesel</t>
  </si>
  <si>
    <t>Coolnanoonagh</t>
  </si>
  <si>
    <t>Lough Ree Power</t>
  </si>
  <si>
    <t>Lanesboro</t>
  </si>
  <si>
    <t>Moneypoint (1)</t>
  </si>
  <si>
    <t>Moneypoint (2)</t>
  </si>
  <si>
    <t>Moneypoint (3)</t>
  </si>
  <si>
    <t>North Wall (5)</t>
  </si>
  <si>
    <t>North Wall</t>
  </si>
  <si>
    <t>Poolbeg</t>
  </si>
  <si>
    <t>Shellybanks</t>
  </si>
  <si>
    <t>Rhode PCP (1)</t>
  </si>
  <si>
    <t>Distillate</t>
  </si>
  <si>
    <t>Derryiron</t>
  </si>
  <si>
    <t>Rhode PCP (2)</t>
  </si>
  <si>
    <t>Tarbert (1)</t>
  </si>
  <si>
    <t>HFO</t>
  </si>
  <si>
    <t>Tarbert</t>
  </si>
  <si>
    <t>Tarbert (2)</t>
  </si>
  <si>
    <t>Tarbert (3)</t>
  </si>
  <si>
    <t>Tarbert (4)</t>
  </si>
  <si>
    <t>Tawnaghmore Peaking 1</t>
  </si>
  <si>
    <t>Tawnaghmore</t>
  </si>
  <si>
    <t>Tawnaghmore Peaking 2</t>
  </si>
  <si>
    <t>Tynagh</t>
  </si>
  <si>
    <t>West Offaly Power</t>
  </si>
  <si>
    <t>Shannonbridge</t>
  </si>
  <si>
    <t>Whitegate</t>
  </si>
  <si>
    <t>Glanagow</t>
  </si>
  <si>
    <t xml:space="preserve">Interconnection </t>
  </si>
  <si>
    <t xml:space="preserve">East West Interconnector (EWIC) </t>
  </si>
  <si>
    <t>Interconnector</t>
  </si>
  <si>
    <t>Woodland</t>
  </si>
  <si>
    <t xml:space="preserve">Storage Generation </t>
  </si>
  <si>
    <t>Code</t>
  </si>
  <si>
    <t>Energy (MWh)</t>
  </si>
  <si>
    <t>Turlough Hill (1)</t>
  </si>
  <si>
    <t>TH1</t>
  </si>
  <si>
    <t>Pumped Storage</t>
  </si>
  <si>
    <t>Turlough Hill</t>
  </si>
  <si>
    <t>Turlough Hill (2)</t>
  </si>
  <si>
    <t>TH2</t>
  </si>
  <si>
    <t>Turlough Hill (3)</t>
  </si>
  <si>
    <t>TH3</t>
  </si>
  <si>
    <t>Turlough Hill (4)</t>
  </si>
  <si>
    <t>TH4</t>
  </si>
  <si>
    <t>Beenanaspuck &amp; Tobertoreen</t>
  </si>
  <si>
    <t>XT2</t>
  </si>
  <si>
    <t>Battery</t>
  </si>
  <si>
    <t>Tobertoreen</t>
  </si>
  <si>
    <t>Kelwin (Phase 2)</t>
  </si>
  <si>
    <t>KZ4</t>
  </si>
  <si>
    <t>Lumcloon 1</t>
  </si>
  <si>
    <t>LU1</t>
  </si>
  <si>
    <t>Derrycarney</t>
  </si>
  <si>
    <t>Lumcloon 2</t>
  </si>
  <si>
    <t>LU2</t>
  </si>
  <si>
    <t>Shannonbridge 1</t>
  </si>
  <si>
    <t>SI1</t>
  </si>
  <si>
    <t>Cloniffeen</t>
  </si>
  <si>
    <t>Shannonbridge 2</t>
  </si>
  <si>
    <t>SI2</t>
  </si>
  <si>
    <t>AD3</t>
  </si>
  <si>
    <t>Gorman</t>
  </si>
  <si>
    <t>GF1</t>
  </si>
  <si>
    <t>Lisdrumdoagh</t>
  </si>
  <si>
    <t>LH1</t>
  </si>
  <si>
    <t>Lisdrum</t>
  </si>
  <si>
    <t>GO2</t>
  </si>
  <si>
    <t>Porterstown</t>
  </si>
  <si>
    <t>PN1</t>
  </si>
  <si>
    <t>Kilteel</t>
  </si>
  <si>
    <t>Key Terms</t>
  </si>
  <si>
    <t>CHP: Combined Heat and Power</t>
  </si>
  <si>
    <t>DO: Distillate Oil</t>
  </si>
  <si>
    <t>HFO: Heavy Fuel Oil</t>
  </si>
  <si>
    <t>LFG: Land Fill Gas</t>
  </si>
  <si>
    <t>OCGT: Open Cycle Gas Turbines</t>
  </si>
  <si>
    <t>MEC: Maximum Export Capacity</t>
  </si>
  <si>
    <t>Note:</t>
  </si>
  <si>
    <t>Maximum Export Capacity (MEC) is by definition the contracted maximum export value (in MW) of an entire generation station in accordance with the generator’s connection agreement. However, to illustrate the capacity of each individual unit within a generation station the MEC is broken down and stated on a per unit basis.</t>
  </si>
  <si>
    <t xml:space="preserve">Disclaimer: </t>
  </si>
  <si>
    <t>All information provided in this official EirGrid site is provided for information purposes only and does not constitute a legal contract between EirGrid and any person or entity unless otherwise specified. Information on this official EirGrid web site is subject to change without prior notice. Although every reasonable effort is made to present current and accurate information, EirGrid makes no guarantees of any kind. Whilst EirGrid strives to ensure as high a level of accuracy as possible, EirGrid makes no warranties or representations of any kind with respect to the content, quality and accuracy of this Information. EirGrid does not accept liability for any loss or damage arising from the use of this Information or reliance on it.</t>
  </si>
  <si>
    <t>Transmission-Connected Non-Renewable Generation in Ireland</t>
  </si>
  <si>
    <t>Generator Reference</t>
  </si>
  <si>
    <t>Project</t>
  </si>
  <si>
    <t>Feeding Station</t>
  </si>
  <si>
    <t>Feeding 110kV Station</t>
  </si>
  <si>
    <t>ZG1008</t>
  </si>
  <si>
    <t>Bleach Green Elec</t>
  </si>
  <si>
    <t>Talbots Inch</t>
  </si>
  <si>
    <t>Kilkenny</t>
  </si>
  <si>
    <t>Date unavailable at this time</t>
  </si>
  <si>
    <t>ZG1012</t>
  </si>
  <si>
    <t>Carbery Milk Products</t>
  </si>
  <si>
    <t>Biogas</t>
  </si>
  <si>
    <t>BALLINEEN</t>
  </si>
  <si>
    <t>ZG1009</t>
  </si>
  <si>
    <t>Borlin Valley Hydro</t>
  </si>
  <si>
    <t>BANTRY</t>
  </si>
  <si>
    <t>ZG1010</t>
  </si>
  <si>
    <t>Boyne Hydro LTD</t>
  </si>
  <si>
    <t>ABBEYLAND</t>
  </si>
  <si>
    <t>Navan</t>
  </si>
  <si>
    <t>DG948</t>
  </si>
  <si>
    <t>Dairygold, Mitchelstown (2)</t>
  </si>
  <si>
    <t>Nat. Gas</t>
  </si>
  <si>
    <t>CASTLEFARM</t>
  </si>
  <si>
    <t>ZG1005</t>
  </si>
  <si>
    <t>Bandon Weir Coolfadda</t>
  </si>
  <si>
    <t>ZG1011</t>
  </si>
  <si>
    <t>Caffery's Ltd</t>
  </si>
  <si>
    <t>Oldcastle</t>
  </si>
  <si>
    <t>Mullingar</t>
  </si>
  <si>
    <t>ZG1007</t>
  </si>
  <si>
    <t>Benedict Behal</t>
  </si>
  <si>
    <t>Granagh</t>
  </si>
  <si>
    <t>ZG1006</t>
  </si>
  <si>
    <t>Barnesbridge Hydro</t>
  </si>
  <si>
    <t>DG966</t>
  </si>
  <si>
    <t>Lough Eske</t>
  </si>
  <si>
    <t>DG967</t>
  </si>
  <si>
    <t>ESB Valoren Project (Curramore mini Hydro)</t>
  </si>
  <si>
    <t>DG972</t>
  </si>
  <si>
    <t>Lowerymore Hydro</t>
  </si>
  <si>
    <t>DG416</t>
  </si>
  <si>
    <t>Collooney Manufacturing</t>
  </si>
  <si>
    <t>Collooney</t>
  </si>
  <si>
    <t>ZG1002</t>
  </si>
  <si>
    <t>Avonmore Foods PLC</t>
  </si>
  <si>
    <t>BAGENALSTOWN</t>
  </si>
  <si>
    <t>ZG1013</t>
  </si>
  <si>
    <t>Celbridge Mills</t>
  </si>
  <si>
    <t>Celbridge</t>
  </si>
  <si>
    <t>ZG1014</t>
  </si>
  <si>
    <t>Civic Offices</t>
  </si>
  <si>
    <t>ZG1030</t>
  </si>
  <si>
    <t>Harp Ireland</t>
  </si>
  <si>
    <t>ZG1050</t>
  </si>
  <si>
    <t>Springvale</t>
  </si>
  <si>
    <t>BALLINROBE</t>
  </si>
  <si>
    <t>ZG1051</t>
  </si>
  <si>
    <t>Stewart Hydro Ltd</t>
  </si>
  <si>
    <t>Boyle</t>
  </si>
  <si>
    <t>Carrick on Shannon</t>
  </si>
  <si>
    <t>ZG1052</t>
  </si>
  <si>
    <t>Southern CIS (Aerobord Ltd)</t>
  </si>
  <si>
    <t>ZG1053</t>
  </si>
  <si>
    <t>Strongstream Electric</t>
  </si>
  <si>
    <t>Graigue</t>
  </si>
  <si>
    <t>ZG1056</t>
  </si>
  <si>
    <t>UCC Photovoltaic</t>
  </si>
  <si>
    <t>Castleview</t>
  </si>
  <si>
    <t>DG958</t>
  </si>
  <si>
    <t>Clady</t>
  </si>
  <si>
    <t>ZG1058</t>
  </si>
  <si>
    <t>Adeery Hydro Scheme</t>
  </si>
  <si>
    <t>Killybegs</t>
  </si>
  <si>
    <t>ZG1016</t>
  </si>
  <si>
    <t>Cork University Hospital Southern Health Board</t>
  </si>
  <si>
    <t>DENNEHYS CROSS</t>
  </si>
  <si>
    <t>Trabeg</t>
  </si>
  <si>
    <t>ZG1017</t>
  </si>
  <si>
    <t>Dairygold Mallow</t>
  </si>
  <si>
    <t>ANNABELLA</t>
  </si>
  <si>
    <t>Mallow</t>
  </si>
  <si>
    <t>ZG1020</t>
  </si>
  <si>
    <t>Doorian Hydro</t>
  </si>
  <si>
    <t>Glenties</t>
  </si>
  <si>
    <t>ZG1022</t>
  </si>
  <si>
    <t>GE Super Abrasives (1)</t>
  </si>
  <si>
    <t>Kilmore</t>
  </si>
  <si>
    <t>ZG1023</t>
  </si>
  <si>
    <t>GE Super Abrasives (2)</t>
  </si>
  <si>
    <t>ZG1024</t>
  </si>
  <si>
    <t>Glanbia, Ballyraggett</t>
  </si>
  <si>
    <t>ZG1025</t>
  </si>
  <si>
    <t>Glebe Mills</t>
  </si>
  <si>
    <t>ZG1026</t>
  </si>
  <si>
    <t>Glenlough Generation</t>
  </si>
  <si>
    <t>CASTLETOWNBERE</t>
  </si>
  <si>
    <t>ZG1027</t>
  </si>
  <si>
    <t>Golden Vale</t>
  </si>
  <si>
    <t>ZG1029</t>
  </si>
  <si>
    <t>Guinness</t>
  </si>
  <si>
    <t>Watling St</t>
  </si>
  <si>
    <t>DG975</t>
  </si>
  <si>
    <t>Owenbeg Natural Power</t>
  </si>
  <si>
    <t>DG976</t>
  </si>
  <si>
    <t>Rockygrange Hydroel</t>
  </si>
  <si>
    <t>DG977</t>
  </si>
  <si>
    <t>Ashgrove Mill</t>
  </si>
  <si>
    <t>Kilgarvan</t>
  </si>
  <si>
    <t>MILLTOWN (SR)</t>
  </si>
  <si>
    <t>ZG1032</t>
  </si>
  <si>
    <t>Kylemore Abbey</t>
  </si>
  <si>
    <t>CLIFDEN</t>
  </si>
  <si>
    <t>ZG1034</t>
  </si>
  <si>
    <t>Mater Hospital</t>
  </si>
  <si>
    <t>Phibsboro</t>
  </si>
  <si>
    <t>ZG1035</t>
  </si>
  <si>
    <t>Holycross Road</t>
  </si>
  <si>
    <t>ZG1038</t>
  </si>
  <si>
    <t>Woollen Mills</t>
  </si>
  <si>
    <t>Lucan East</t>
  </si>
  <si>
    <t>ZG1039</t>
  </si>
  <si>
    <t>Nadirkmore Hydro</t>
  </si>
  <si>
    <t>ZG1040</t>
  </si>
  <si>
    <t>Castle Grace Hydro</t>
  </si>
  <si>
    <t>ZG1041</t>
  </si>
  <si>
    <t>Ormonde Mills</t>
  </si>
  <si>
    <t>Purcells Inch</t>
  </si>
  <si>
    <t>ZG1042</t>
  </si>
  <si>
    <t>ORourke Bros</t>
  </si>
  <si>
    <t>ZG1043</t>
  </si>
  <si>
    <t>Parteen Weir</t>
  </si>
  <si>
    <t>ZG1044</t>
  </si>
  <si>
    <t>RC Windham</t>
  </si>
  <si>
    <t>ZG1045</t>
  </si>
  <si>
    <t>Robert Perry</t>
  </si>
  <si>
    <t>Lumcloon</t>
  </si>
  <si>
    <t>ZG1046</t>
  </si>
  <si>
    <t>Shackleton &amp; Sons</t>
  </si>
  <si>
    <t>ZG1047</t>
  </si>
  <si>
    <t>Slaheny River Hydro</t>
  </si>
  <si>
    <t>ZG1049</t>
  </si>
  <si>
    <t>Slane Trad Co</t>
  </si>
  <si>
    <t>Slane</t>
  </si>
  <si>
    <t>DG534</t>
  </si>
  <si>
    <t>Connaught Regional Residual Landfill</t>
  </si>
  <si>
    <t>LFG</t>
  </si>
  <si>
    <t>CREAGH</t>
  </si>
  <si>
    <t>Athlone</t>
  </si>
  <si>
    <t>ZG1062</t>
  </si>
  <si>
    <t>Anarget Hydro</t>
  </si>
  <si>
    <t>DG548</t>
  </si>
  <si>
    <t>Nicholas Mosse</t>
  </si>
  <si>
    <t>DG553</t>
  </si>
  <si>
    <t>Aghadullagh Mill</t>
  </si>
  <si>
    <t>Ballyshannon</t>
  </si>
  <si>
    <t>DG564</t>
  </si>
  <si>
    <t>Adambridge Manufacturers Ltd.</t>
  </si>
  <si>
    <t>Biomass</t>
  </si>
  <si>
    <t>LACKA</t>
  </si>
  <si>
    <t>DG567</t>
  </si>
  <si>
    <t>University College Dublin</t>
  </si>
  <si>
    <t>Belfield</t>
  </si>
  <si>
    <t>Blackrock</t>
  </si>
  <si>
    <t>DG577</t>
  </si>
  <si>
    <t>Wyeth Askeaton</t>
  </si>
  <si>
    <t>ASKEATON</t>
  </si>
  <si>
    <t>DG761</t>
  </si>
  <si>
    <t>F.M.C. FMC</t>
  </si>
  <si>
    <t>DG788</t>
  </si>
  <si>
    <t>Stewarts Hospital (Nat. Gas CHP, 280 kW)</t>
  </si>
  <si>
    <t>Palmerstown</t>
  </si>
  <si>
    <t>Clara</t>
  </si>
  <si>
    <t>Thornsberry</t>
  </si>
  <si>
    <t>DG868</t>
  </si>
  <si>
    <t>Mahon River Hydro</t>
  </si>
  <si>
    <t>Kilmacthomas</t>
  </si>
  <si>
    <t>DG833</t>
  </si>
  <si>
    <t>Kilmacow Mill - Behal</t>
  </si>
  <si>
    <t>DG834</t>
  </si>
  <si>
    <t>Cahir Turbines</t>
  </si>
  <si>
    <t>DG835</t>
  </si>
  <si>
    <t>INCH HYDRO</t>
  </si>
  <si>
    <t>DG858</t>
  </si>
  <si>
    <t>Tesco Cabra</t>
  </si>
  <si>
    <t>Cabra</t>
  </si>
  <si>
    <t>DG876</t>
  </si>
  <si>
    <t>Ballyartella Woolen Mills</t>
  </si>
  <si>
    <t>Kyleeragh</t>
  </si>
  <si>
    <t>DG980</t>
  </si>
  <si>
    <t>Trewell (Cottoners)</t>
  </si>
  <si>
    <t>DG884</t>
  </si>
  <si>
    <t>McDonnell Farms Biogas (2)</t>
  </si>
  <si>
    <t>Foynes</t>
  </si>
  <si>
    <t>DG1007</t>
  </si>
  <si>
    <t>Corranure LFG (2)</t>
  </si>
  <si>
    <t>DG1733</t>
  </si>
  <si>
    <t>Hogg Enterprises</t>
  </si>
  <si>
    <t>Bunclody</t>
  </si>
  <si>
    <t>ZG1059</t>
  </si>
  <si>
    <t>Dunsink</t>
  </si>
  <si>
    <t>DG968</t>
  </si>
  <si>
    <t>DG1877</t>
  </si>
  <si>
    <t>Thurles Leisure Centre Solar</t>
  </si>
  <si>
    <t>Loughtagalla</t>
  </si>
  <si>
    <t>DG1879</t>
  </si>
  <si>
    <t>Roscrea Leisure Centre</t>
  </si>
  <si>
    <t>Roscrea</t>
  </si>
  <si>
    <t>DG565</t>
  </si>
  <si>
    <t>Dublin Waste to Energy Facility</t>
  </si>
  <si>
    <t>Waste to Energy</t>
  </si>
  <si>
    <t>Ringsend 110kV</t>
  </si>
  <si>
    <t>ZG1033</t>
  </si>
  <si>
    <t>Lee Road Hydro</t>
  </si>
  <si>
    <t>DG930</t>
  </si>
  <si>
    <t>Grainger's Sawmills CHP</t>
  </si>
  <si>
    <t>Enniskeane</t>
  </si>
  <si>
    <t>Athgarvan</t>
  </si>
  <si>
    <t>DG178</t>
  </si>
  <si>
    <t>Mahon Hydro Scheme (2)</t>
  </si>
  <si>
    <t>DG325</t>
  </si>
  <si>
    <t>Ballyshannon Farms</t>
  </si>
  <si>
    <t>DG230</t>
  </si>
  <si>
    <t>Meath Waste to Energy Facility</t>
  </si>
  <si>
    <t>Rathmullan</t>
  </si>
  <si>
    <t>DG791</t>
  </si>
  <si>
    <t>Kantoher Biomass CHP</t>
  </si>
  <si>
    <t>Newcastlewest</t>
  </si>
  <si>
    <t>DG305</t>
  </si>
  <si>
    <t>Bruree Hydro</t>
  </si>
  <si>
    <t>DG1679</t>
  </si>
  <si>
    <t>Gardnershill FGS</t>
  </si>
  <si>
    <t>Battery Storage</t>
  </si>
  <si>
    <t>Stephenstown</t>
  </si>
  <si>
    <t>DG1725</t>
  </si>
  <si>
    <t>Falls Hotel Hydro Electric</t>
  </si>
  <si>
    <t>Ennistymon</t>
  </si>
  <si>
    <t>Ennis</t>
  </si>
  <si>
    <t>DG169</t>
  </si>
  <si>
    <t>Eras Eco AD (prev Knocknagappagh WF)</t>
  </si>
  <si>
    <t>Foxhole</t>
  </si>
  <si>
    <t>DG478</t>
  </si>
  <si>
    <t>North Kerry Landfill Site</t>
  </si>
  <si>
    <t>SMEARLA</t>
  </si>
  <si>
    <t>DG537</t>
  </si>
  <si>
    <t>Ballynagran Phase 2</t>
  </si>
  <si>
    <t>Ballybeg</t>
  </si>
  <si>
    <t>DG563</t>
  </si>
  <si>
    <t>Gorteen Lower</t>
  </si>
  <si>
    <t>ATHY</t>
  </si>
  <si>
    <t>DG671</t>
  </si>
  <si>
    <t>Cavanaweery Biogas</t>
  </si>
  <si>
    <t>ROSSGEIR</t>
  </si>
  <si>
    <t>DG756</t>
  </si>
  <si>
    <t>Corranure LFG</t>
  </si>
  <si>
    <t>DG757</t>
  </si>
  <si>
    <t>Synthetic Packaging</t>
  </si>
  <si>
    <t>DG805</t>
  </si>
  <si>
    <t>Rockbrook Anaerobic Digestion</t>
  </si>
  <si>
    <t>DG810</t>
  </si>
  <si>
    <t>Drehid LFG Utilisation</t>
  </si>
  <si>
    <t>Blake</t>
  </si>
  <si>
    <t>DG867</t>
  </si>
  <si>
    <t>Whiteriver Landfill Site</t>
  </si>
  <si>
    <t>Dunleer</t>
  </si>
  <si>
    <t>DG872</t>
  </si>
  <si>
    <t>Kilbush Nurseries CHP</t>
  </si>
  <si>
    <t>Loughshinny</t>
  </si>
  <si>
    <t>DG890</t>
  </si>
  <si>
    <t>Cork Green Energy Biomass CHP Plant</t>
  </si>
  <si>
    <t>Lee Bridge</t>
  </si>
  <si>
    <t>DG898</t>
  </si>
  <si>
    <t>Ormonde Organics AD</t>
  </si>
  <si>
    <t>Portlaw</t>
  </si>
  <si>
    <t>DG988</t>
  </si>
  <si>
    <t>Meath Waste to Energy Facility (2)</t>
  </si>
  <si>
    <t>DG991</t>
  </si>
  <si>
    <t>Derrinumera LFG</t>
  </si>
  <si>
    <t>Newport</t>
  </si>
  <si>
    <t>Carrowbeg</t>
  </si>
  <si>
    <t>DG1003</t>
  </si>
  <si>
    <t>Data Electronics Services Ltd</t>
  </si>
  <si>
    <t>College Park</t>
  </si>
  <si>
    <t>DG1015</t>
  </si>
  <si>
    <t>Timoleague Agri Gen</t>
  </si>
  <si>
    <t>Timoleague</t>
  </si>
  <si>
    <t>DG1024</t>
  </si>
  <si>
    <t>KRLF Landfill Gas Utilisation</t>
  </si>
  <si>
    <t>DG1036</t>
  </si>
  <si>
    <t>Huntstown Renewable Bioenergy Plant</t>
  </si>
  <si>
    <t>DG1041</t>
  </si>
  <si>
    <t>Rhode System Support Facility</t>
  </si>
  <si>
    <t>Flywheel Energy Storage</t>
  </si>
  <si>
    <t>Edenderry</t>
  </si>
  <si>
    <t>DG1048</t>
  </si>
  <si>
    <t>Pfizer Grange Castle DSU</t>
  </si>
  <si>
    <t>Grange castle</t>
  </si>
  <si>
    <t>DG1087</t>
  </si>
  <si>
    <t>Curraghmartin Solar Park</t>
  </si>
  <si>
    <t>DG1090</t>
  </si>
  <si>
    <t>Blusheens Solar Park</t>
  </si>
  <si>
    <t>Killinick</t>
  </si>
  <si>
    <t>DG1161</t>
  </si>
  <si>
    <t>Millvale North PV</t>
  </si>
  <si>
    <t>DG1252</t>
  </si>
  <si>
    <t>Biocore Environmental AD</t>
  </si>
  <si>
    <t>BALLAGHADERREEN</t>
  </si>
  <si>
    <t>DG1561</t>
  </si>
  <si>
    <t>Hortland PV</t>
  </si>
  <si>
    <t>Dunfirth</t>
  </si>
  <si>
    <t>DG1821</t>
  </si>
  <si>
    <t>Kylemore Battery Energy Storage System</t>
  </si>
  <si>
    <t>DG1092</t>
  </si>
  <si>
    <t>Kilaclug Hydro Scheme</t>
  </si>
  <si>
    <t>DG1099</t>
  </si>
  <si>
    <t>Bailieboro CHP II</t>
  </si>
  <si>
    <t>Bailieboro</t>
  </si>
  <si>
    <t>TG59B</t>
  </si>
  <si>
    <t>Killala BESS (Phase 2)</t>
  </si>
  <si>
    <t>DG313</t>
  </si>
  <si>
    <t>Knockharley Landfill Phase 2</t>
  </si>
  <si>
    <t>Duleek</t>
  </si>
  <si>
    <t>DG547</t>
  </si>
  <si>
    <t>McDonnell Farms Biogas (1)</t>
  </si>
  <si>
    <t>ZG1060</t>
  </si>
  <si>
    <t>Balleally Landfill Gas</t>
  </si>
  <si>
    <t>DG943</t>
  </si>
  <si>
    <t>Brownstone LFG (1)</t>
  </si>
  <si>
    <t>DG280</t>
  </si>
  <si>
    <t>Vartry Waterworks</t>
  </si>
  <si>
    <t>Kilmartin</t>
  </si>
  <si>
    <t>DG281</t>
  </si>
  <si>
    <t>Erry Mill</t>
  </si>
  <si>
    <t>DG298</t>
  </si>
  <si>
    <t>Elm Park Development 3</t>
  </si>
  <si>
    <t>DG314</t>
  </si>
  <si>
    <t>Knockharley Phase 1</t>
  </si>
  <si>
    <t>ZG1037</t>
  </si>
  <si>
    <t>Millstream Hydro</t>
  </si>
  <si>
    <t>ZG1061</t>
  </si>
  <si>
    <t>Ballyogan LFG (1)</t>
  </si>
  <si>
    <t>Carrickmines</t>
  </si>
  <si>
    <t>DG814</t>
  </si>
  <si>
    <t>Bailie Foods Nat. Gas CHP (2)</t>
  </si>
  <si>
    <t>DG917</t>
  </si>
  <si>
    <t>BEOFS</t>
  </si>
  <si>
    <t>Callan</t>
  </si>
  <si>
    <t>DG901</t>
  </si>
  <si>
    <t>Drummond Mills Athgarvan Grain Co.</t>
  </si>
  <si>
    <t>DG536</t>
  </si>
  <si>
    <t>Ballynagran Phase 1</t>
  </si>
  <si>
    <t>DG566</t>
  </si>
  <si>
    <t>Keelings CHP</t>
  </si>
  <si>
    <t>DG661</t>
  </si>
  <si>
    <t>Stradbally</t>
  </si>
  <si>
    <t>DG753</t>
  </si>
  <si>
    <t>Limerick Blow Moulding</t>
  </si>
  <si>
    <t>Gillogue</t>
  </si>
  <si>
    <t>DG751</t>
  </si>
  <si>
    <t>Barnahely</t>
  </si>
  <si>
    <t>DG935</t>
  </si>
  <si>
    <t>Arthurstown LFG</t>
  </si>
  <si>
    <t>Johnstown</t>
  </si>
  <si>
    <t>DG915</t>
  </si>
  <si>
    <t>Gortadroma Landfill Gas</t>
  </si>
  <si>
    <t>DG179</t>
  </si>
  <si>
    <t>Bailie Foods</t>
  </si>
  <si>
    <t>2023 Total</t>
  </si>
  <si>
    <t>Gillinstown</t>
  </si>
  <si>
    <t>Gallanstown</t>
  </si>
  <si>
    <t>Rosspile</t>
  </si>
  <si>
    <t>Ballymacarney</t>
  </si>
  <si>
    <t>Garballagh</t>
  </si>
  <si>
    <t>Meath</t>
  </si>
  <si>
    <t>Cloghan</t>
  </si>
  <si>
    <r>
      <rPr>
        <b/>
        <sz val="11"/>
        <color theme="1"/>
        <rFont val="Calibri"/>
        <family val="2"/>
        <scheme val="minor"/>
      </rPr>
      <t>2.</t>
    </r>
    <r>
      <rPr>
        <sz val="11"/>
        <color theme="1"/>
        <rFont val="Calibri"/>
        <family val="2"/>
        <scheme val="minor"/>
      </rPr>
      <t xml:space="preserve"> Ireland's DSO-connected wind "Installed Capacities" are currently unavailable. </t>
    </r>
  </si>
  <si>
    <t xml:space="preserve">     These Figures may be revised in the future based on the latest updates from our various data sources. </t>
  </si>
  <si>
    <t>70% Permanent  +  75% Trial</t>
  </si>
  <si>
    <t xml:space="preserve">             The final official fuel mix figures are published by SEAI annually in May for the previous calendar year. </t>
  </si>
  <si>
    <t xml:space="preserve">             SEAI's figures are comprised of EirGrid's provisional figures plus other small scale and micro generation data compiled by SEAI. </t>
  </si>
  <si>
    <r>
      <rPr>
        <b/>
        <sz val="11"/>
        <color rgb="FF0070C0"/>
        <rFont val="Calibri"/>
        <family val="2"/>
        <scheme val="minor"/>
      </rPr>
      <t>Northern Ireland:</t>
    </r>
    <r>
      <rPr>
        <sz val="11"/>
        <color theme="1"/>
        <rFont val="Calibri"/>
        <family val="2"/>
        <scheme val="minor"/>
      </rPr>
      <t xml:space="preserve"> Fuel mix figures are based on latest metered data provided by SONI and NIEN. </t>
    </r>
  </si>
  <si>
    <t xml:space="preserve">             Until then, Ireland's fuel mix figures are provisional, but with estimated accuracy in excess of 95%. </t>
  </si>
  <si>
    <r>
      <rPr>
        <b/>
        <sz val="11"/>
        <color rgb="FFC00000"/>
        <rFont val="Calibri"/>
        <family val="2"/>
        <scheme val="minor"/>
      </rPr>
      <t>Data Sources:</t>
    </r>
    <r>
      <rPr>
        <b/>
        <sz val="11"/>
        <color theme="1"/>
        <rFont val="Calibri"/>
        <family val="2"/>
        <scheme val="minor"/>
      </rPr>
      <t xml:space="preserve"> </t>
    </r>
    <r>
      <rPr>
        <sz val="11"/>
        <color theme="1"/>
        <rFont val="Calibri"/>
        <family val="2"/>
        <scheme val="minor"/>
      </rPr>
      <t xml:space="preserve">Ireland: EirGrid metered data + SEAI. Northern Ireland: SONI + NIEN metered data. See additional notes below. </t>
    </r>
  </si>
  <si>
    <t xml:space="preserve">Solar Generation </t>
  </si>
  <si>
    <t>Solar Penetration 
(% of Demand)</t>
  </si>
  <si>
    <t>Transmission-Connected Solar Generation in Ireland</t>
  </si>
  <si>
    <t>Distribution-Connected Solar Generation in Ireland</t>
  </si>
  <si>
    <t xml:space="preserve">Ballyboley (Solar Farm) </t>
  </si>
  <si>
    <t>Dunore Point solar PV Farm</t>
  </si>
  <si>
    <t>Other Small Scale Wind Generation</t>
  </si>
  <si>
    <t>Other Small Scale Solar Generation</t>
  </si>
  <si>
    <t>Connected Solar Generation in Northern Ireland</t>
  </si>
  <si>
    <t>Connected Wind Generation in Northern Ireland</t>
  </si>
  <si>
    <r>
      <rPr>
        <b/>
        <sz val="11"/>
        <color rgb="FFFF0000"/>
        <rFont val="Calibri"/>
        <family val="2"/>
        <scheme val="minor"/>
      </rPr>
      <t>Note:</t>
    </r>
    <r>
      <rPr>
        <sz val="11"/>
        <color theme="1"/>
        <rFont val="Calibri"/>
        <family val="2"/>
        <scheme val="minor"/>
      </rPr>
      <t xml:space="preserve"> The Full/latest connection dates for TSO-connected windfarms listed in the above table </t>
    </r>
  </si>
  <si>
    <t xml:space="preserve">This progression is reflected more accurately in the tables listed in the "Wind Installed Capacities" tab. </t>
  </si>
  <si>
    <t xml:space="preserve">do not reflect the gradual growth of installed capacity during the months/years preceding that date. </t>
  </si>
  <si>
    <t>Transmission-Connected Wind Generation in Ireland</t>
  </si>
  <si>
    <t>Distribution-Connected Wind Generation in Ireland</t>
  </si>
  <si>
    <t>Kelwin (KZ3)</t>
  </si>
  <si>
    <t>KZ1 Hybrid: 37.05 MW Wind 
+ 2.6MW Batteries 
+ 2 MW Diesel (KZ3)</t>
  </si>
  <si>
    <t>Wind Dispatch Down %</t>
  </si>
  <si>
    <t>Solar Dispatch Down %</t>
  </si>
  <si>
    <t>All Renewable Dispatch Down %</t>
  </si>
  <si>
    <t xml:space="preserve">Solar Start Dates: </t>
  </si>
  <si>
    <t xml:space="preserve">See dispatch down reports online for more figures and information: </t>
  </si>
  <si>
    <r>
      <rPr>
        <b/>
        <sz val="14"/>
        <color theme="1"/>
        <rFont val="Calibri"/>
        <family val="2"/>
        <scheme val="minor"/>
      </rPr>
      <t>R</t>
    </r>
    <r>
      <rPr>
        <sz val="14"/>
        <color theme="1"/>
        <rFont val="Calibri"/>
        <family val="2"/>
        <scheme val="minor"/>
      </rPr>
      <t xml:space="preserve"> = 12-Month Rolling Figures</t>
    </r>
  </si>
  <si>
    <r>
      <rPr>
        <b/>
        <sz val="14"/>
        <color theme="1"/>
        <rFont val="Calibri"/>
        <family val="2"/>
        <scheme val="minor"/>
      </rPr>
      <t>YTD</t>
    </r>
    <r>
      <rPr>
        <sz val="14"/>
        <color theme="1"/>
        <rFont val="Calibri"/>
        <family val="2"/>
        <scheme val="minor"/>
      </rPr>
      <t xml:space="preserve"> = Year to Date Figures</t>
    </r>
  </si>
  <si>
    <t>Effective Period</t>
  </si>
  <si>
    <t xml:space="preserve">Electricity Fuel Mix as Percentage of Demand - Latest Available 12-Month Average: </t>
  </si>
  <si>
    <t xml:space="preserve">Wind </t>
  </si>
  <si>
    <t>Lenalea</t>
  </si>
  <si>
    <t>Rathcahill West Windfarm</t>
  </si>
  <si>
    <t>Binbane T143</t>
  </si>
  <si>
    <t>BUTLERSTOWN</t>
  </si>
  <si>
    <t>DG1780</t>
  </si>
  <si>
    <t>IS Sustainable Supply Chain</t>
  </si>
  <si>
    <t>DG1875</t>
  </si>
  <si>
    <t>Clogheravaddy Wind Farm (Phase 3)</t>
  </si>
  <si>
    <t>DG1560</t>
  </si>
  <si>
    <t>Hilltown PV</t>
  </si>
  <si>
    <t>BALTRASNA</t>
  </si>
  <si>
    <t>DG1081</t>
  </si>
  <si>
    <t>Ballycullane Solar Park (Coolroe)</t>
  </si>
  <si>
    <t>BEALISTOWN</t>
  </si>
  <si>
    <t>DG1172</t>
  </si>
  <si>
    <t>Davidstown Solar</t>
  </si>
  <si>
    <t>Boolabawn</t>
  </si>
  <si>
    <t>DG1136</t>
  </si>
  <si>
    <t>Knockglass Solar Farm (Bawnmore extension)</t>
  </si>
  <si>
    <t>DG1122</t>
  </si>
  <si>
    <t>Lurrig Solar Farm</t>
  </si>
  <si>
    <t>CLOYNE</t>
  </si>
  <si>
    <t>DG807</t>
  </si>
  <si>
    <t>Greenfield PV</t>
  </si>
  <si>
    <t>ACADEMY STREET</t>
  </si>
  <si>
    <t>DG1951</t>
  </si>
  <si>
    <t>Lurrig Solar Ext.</t>
  </si>
  <si>
    <t>DG1952</t>
  </si>
  <si>
    <t>Connacht GAA Solar PV</t>
  </si>
  <si>
    <t>Dalton 38-MV</t>
  </si>
  <si>
    <t>DG1891</t>
  </si>
  <si>
    <t>Knockfee Farm Rooftop</t>
  </si>
  <si>
    <t>Cahir 38-MV</t>
  </si>
  <si>
    <t>DG1975</t>
  </si>
  <si>
    <t>Hill Top Agri Solar PV</t>
  </si>
  <si>
    <t>CLOONLOUGH</t>
  </si>
  <si>
    <t>BARRYMORE</t>
  </si>
  <si>
    <t>DG1290</t>
  </si>
  <si>
    <t>Gorey Solar</t>
  </si>
  <si>
    <t>BANOGE</t>
  </si>
  <si>
    <t>DG1787</t>
  </si>
  <si>
    <t>Avonbeg ESS</t>
  </si>
  <si>
    <t>DG1788</t>
  </si>
  <si>
    <t>Gorey Battery Energy Storage</t>
  </si>
  <si>
    <t>Inchicore (North) R Mesh</t>
  </si>
  <si>
    <t>Ballyconra</t>
  </si>
  <si>
    <t>Blake 38-MV</t>
  </si>
  <si>
    <t>Dundalk 38-MV</t>
  </si>
  <si>
    <t>Finglas O Mesh</t>
  </si>
  <si>
    <t>Cookstown</t>
  </si>
  <si>
    <t>Ringsend Br Mesh</t>
  </si>
  <si>
    <t>PORTLAOISE 110kV 38-20kV</t>
  </si>
  <si>
    <t>ABBEYFEALE T42</t>
  </si>
  <si>
    <t>Charleville 38-MV</t>
  </si>
  <si>
    <t>DG1756</t>
  </si>
  <si>
    <t>Elm Park Development 3 Extension</t>
  </si>
  <si>
    <t>ARDFINNAN T421</t>
  </si>
  <si>
    <t>Ardderroo</t>
  </si>
  <si>
    <t>Limavady Main</t>
  </si>
  <si>
    <t>Gort Main</t>
  </si>
  <si>
    <t>Rasharkin Main</t>
  </si>
  <si>
    <t>Larne Main</t>
  </si>
  <si>
    <t>WInd</t>
  </si>
  <si>
    <t>Bessy Bell 1</t>
  </si>
  <si>
    <t>Omagh Main</t>
  </si>
  <si>
    <t>Strabane Main</t>
  </si>
  <si>
    <t>Ballymena Main</t>
  </si>
  <si>
    <t>Carnmoney Main</t>
  </si>
  <si>
    <t>Brockaghboy 110kV</t>
  </si>
  <si>
    <t>Enniskillen Main</t>
  </si>
  <si>
    <t>Killymallaght Main</t>
  </si>
  <si>
    <t>Drumquin 110kV</t>
  </si>
  <si>
    <t>Magherakeel Main</t>
  </si>
  <si>
    <t>Loguestown Main</t>
  </si>
  <si>
    <t>Garvagh Main</t>
  </si>
  <si>
    <t>Tremoge Main</t>
  </si>
  <si>
    <t>Dungannon Main</t>
  </si>
  <si>
    <t>Lisaghmore Main</t>
  </si>
  <si>
    <t>Coleraine Main</t>
  </si>
  <si>
    <t>Eden Main</t>
  </si>
  <si>
    <t>Aghyoule Main</t>
  </si>
  <si>
    <t>Coolkeeragh 110kV</t>
  </si>
  <si>
    <t>Ballykeel</t>
  </si>
  <si>
    <t>Evishagaran</t>
  </si>
  <si>
    <t>Slieve Rushen 2</t>
  </si>
  <si>
    <t>Teiges Mountain</t>
  </si>
  <si>
    <t>Ballinderry Road (Lisburn Solar Park )</t>
  </si>
  <si>
    <t>Ballygarvey Road Solar Park</t>
  </si>
  <si>
    <t>Lisburn Main</t>
  </si>
  <si>
    <t>Newtownards Main</t>
  </si>
  <si>
    <t>PV</t>
  </si>
  <si>
    <t>Bann Road PV Farm</t>
  </si>
  <si>
    <t>Antrim Main</t>
  </si>
  <si>
    <t>Finvoy Road Solar Farm</t>
  </si>
  <si>
    <t>Gibson Farm PV</t>
  </si>
  <si>
    <t>Glengormley Main</t>
  </si>
  <si>
    <t>Laurel Hill Road Solar Park</t>
  </si>
  <si>
    <t>Waringstown Main</t>
  </si>
  <si>
    <t>Lough Road PV Farm</t>
  </si>
  <si>
    <t>Maghaberry Road Solar Farm</t>
  </si>
  <si>
    <t>Millar Farm PV</t>
  </si>
  <si>
    <r>
      <rPr>
        <b/>
        <sz val="11"/>
        <color theme="1"/>
        <rFont val="Calibri"/>
        <family val="2"/>
        <scheme val="minor"/>
      </rPr>
      <t>Source:</t>
    </r>
    <r>
      <rPr>
        <sz val="11"/>
        <color theme="1"/>
        <rFont val="Calibri"/>
        <family val="2"/>
        <scheme val="minor"/>
      </rPr>
      <t xml:space="preserve"> SCADA data - See "System Data Summary" tab. </t>
    </r>
  </si>
  <si>
    <t xml:space="preserve">NI historical wind connection data is currently unavailable. </t>
  </si>
  <si>
    <t>2024 Total</t>
  </si>
  <si>
    <t>Lysaghtstown</t>
  </si>
  <si>
    <t>DG2062</t>
  </si>
  <si>
    <t>St. Gabriels Centre NB</t>
  </si>
  <si>
    <t>BALLINACURRA</t>
  </si>
  <si>
    <t>LIMERICK</t>
  </si>
  <si>
    <t>DG1295</t>
  </si>
  <si>
    <t>Macallian Solar</t>
  </si>
  <si>
    <t>Crane 110-MV</t>
  </si>
  <si>
    <t>DG2060</t>
  </si>
  <si>
    <t>Tipperary CoCo Clonmel Machinery Yard</t>
  </si>
  <si>
    <t>ARDGEEHA</t>
  </si>
  <si>
    <t>DOON</t>
  </si>
  <si>
    <t xml:space="preserve">* DSO-Connected rooftop solar and other small scale/micro generation data currently unavailable. </t>
  </si>
  <si>
    <t>Crory T121</t>
  </si>
  <si>
    <t>Ballyragget</t>
  </si>
  <si>
    <t>ECP-2.1</t>
  </si>
  <si>
    <t>Barnahely 110-MV</t>
  </si>
  <si>
    <t>DG2063</t>
  </si>
  <si>
    <t>James Osbourne</t>
  </si>
  <si>
    <t>CRANE</t>
  </si>
  <si>
    <t>DG2054</t>
  </si>
  <si>
    <t>Tierney Farms</t>
  </si>
  <si>
    <t>DG2057</t>
  </si>
  <si>
    <t>James Nally</t>
  </si>
  <si>
    <t>ATHLONE</t>
  </si>
  <si>
    <t>DG2056</t>
  </si>
  <si>
    <t>Leo Barry</t>
  </si>
  <si>
    <t>WEXFORD</t>
  </si>
  <si>
    <t>DG2061</t>
  </si>
  <si>
    <t>Allen Removals</t>
  </si>
  <si>
    <t>COOKSTOWN</t>
  </si>
  <si>
    <t>TG33</t>
  </si>
  <si>
    <t>Sheskin Windfarm Phase1</t>
  </si>
  <si>
    <t>DG2058</t>
  </si>
  <si>
    <t>M8 Junction 10 WT</t>
  </si>
  <si>
    <t>CAHIR</t>
  </si>
  <si>
    <t>Drumlins</t>
  </si>
  <si>
    <t>Monaghan</t>
  </si>
  <si>
    <t>IS2</t>
  </si>
  <si>
    <t>AD4</t>
  </si>
  <si>
    <t>Ashbourne</t>
  </si>
  <si>
    <t>Biogas + AD</t>
  </si>
  <si>
    <t>Togher</t>
  </si>
  <si>
    <t>DG2055</t>
  </si>
  <si>
    <t>Coolmore House</t>
  </si>
  <si>
    <t>BALLYHALE</t>
  </si>
  <si>
    <t>KILKENNY</t>
  </si>
  <si>
    <t>DG2059</t>
  </si>
  <si>
    <t>Roscrea WTTP</t>
  </si>
  <si>
    <t>Transmission-Connected Other Renewable Generation in Ireland</t>
  </si>
  <si>
    <t>Tullabeg</t>
  </si>
  <si>
    <t>Harlockstown</t>
  </si>
  <si>
    <t>Gallanstown 2</t>
  </si>
  <si>
    <t>Dublin</t>
  </si>
  <si>
    <t>AD5</t>
  </si>
  <si>
    <t>Full/Latest Connection Date</t>
  </si>
  <si>
    <t>Permissible / Installed Capacity (MW)</t>
  </si>
  <si>
    <t>Kildare</t>
  </si>
  <si>
    <t>Southwall</t>
  </si>
  <si>
    <t>Aghada 2A</t>
  </si>
  <si>
    <t>TSO-Connected Solar Timeline</t>
  </si>
  <si>
    <r>
      <rPr>
        <b/>
        <sz val="11"/>
        <color rgb="FFFF0000"/>
        <rFont val="Calibri"/>
        <family val="2"/>
        <scheme val="minor"/>
      </rPr>
      <t>Note:</t>
    </r>
    <r>
      <rPr>
        <sz val="11"/>
        <color theme="1"/>
        <rFont val="Calibri"/>
        <family val="2"/>
        <scheme val="minor"/>
      </rPr>
      <t xml:space="preserve"> The Full/latest connection dates for TSO-connected solar farms listed in the above table </t>
    </r>
  </si>
  <si>
    <t xml:space="preserve">This progression is reflected more accurately in the TSO solar connection timeline table below. </t>
  </si>
  <si>
    <t xml:space="preserve">     Energised DSO wind dates are used instead. </t>
  </si>
  <si>
    <r>
      <rPr>
        <b/>
        <sz val="14"/>
        <color rgb="FFC00000"/>
        <rFont val="Calibri"/>
        <family val="2"/>
        <scheme val="minor"/>
      </rPr>
      <t xml:space="preserve">Notes: </t>
    </r>
    <r>
      <rPr>
        <sz val="11"/>
        <color theme="1"/>
        <rFont val="Calibri"/>
        <family val="2"/>
        <scheme val="minor"/>
      </rPr>
      <t xml:space="preserve">
</t>
    </r>
    <r>
      <rPr>
        <b/>
        <sz val="11"/>
        <color theme="1"/>
        <rFont val="Calibri"/>
        <family val="2"/>
        <scheme val="minor"/>
      </rPr>
      <t>The system data in this report is is based on</t>
    </r>
    <r>
      <rPr>
        <sz val="11"/>
        <color theme="1"/>
        <rFont val="Calibri"/>
        <family val="2"/>
        <scheme val="minor"/>
      </rPr>
      <t xml:space="preserve"> average 15-minute SCADA readings (MW). 
All figures represent </t>
    </r>
    <r>
      <rPr>
        <b/>
        <sz val="11"/>
        <color theme="1"/>
        <rFont val="Calibri"/>
        <family val="2"/>
        <scheme val="minor"/>
      </rPr>
      <t>net exported</t>
    </r>
    <r>
      <rPr>
        <sz val="11"/>
        <color theme="1"/>
        <rFont val="Calibri"/>
        <family val="2"/>
        <scheme val="minor"/>
      </rPr>
      <t xml:space="preserve"> electricity. 
Maximum/Minimum figures in the different jurisdictions do not necessarily occur at the same time. 
</t>
    </r>
    <r>
      <rPr>
        <b/>
        <sz val="11"/>
        <color theme="1"/>
        <rFont val="Calibri"/>
        <family val="2"/>
        <scheme val="minor"/>
      </rPr>
      <t xml:space="preserve">
Solar </t>
    </r>
    <r>
      <rPr>
        <sz val="11"/>
        <color theme="1"/>
        <rFont val="Calibri"/>
        <family val="2"/>
        <scheme val="minor"/>
      </rPr>
      <t xml:space="preserve">energy reporting in Ireland began in April 2023. Some initial data may be unreliable due to new solar farms being in a commissioning/testing phase. 
</t>
    </r>
    <r>
      <rPr>
        <b/>
        <sz val="11"/>
        <color theme="1"/>
        <rFont val="Calibri"/>
        <family val="2"/>
        <scheme val="minor"/>
      </rPr>
      <t>SNSP</t>
    </r>
    <r>
      <rPr>
        <sz val="11"/>
        <color theme="1"/>
        <rFont val="Calibri"/>
        <family val="2"/>
        <scheme val="minor"/>
      </rPr>
      <t xml:space="preserve"> (System Non-Synchronous Penetration) is the sum of non-synchronous generation (such as wind, solar and HVDC imports) as a percentage of "total consumption/demand plus exports". 
The current maximum SNSP limit allowed on the system is currently 75%. 
SNSP may exceed this maximum limit due to wind variations. 
When the SNSP limit is raised, a trial period takes place before it becomes permanent. During the trial period, the system is operated at this increased SNSP limit except in times of extreme system events or during system testing. 
</t>
    </r>
    <r>
      <rPr>
        <b/>
        <sz val="11"/>
        <color theme="1"/>
        <rFont val="Calibri"/>
        <family val="2"/>
        <scheme val="minor"/>
      </rPr>
      <t>Historical SNSP Limit Changes:</t>
    </r>
    <r>
      <rPr>
        <sz val="11"/>
        <color theme="1"/>
        <rFont val="Calibri"/>
        <family val="2"/>
        <scheme val="minor"/>
      </rPr>
      <t xml:space="preserve"> 
Pre Oct 2015: </t>
    </r>
    <r>
      <rPr>
        <b/>
        <sz val="11"/>
        <color theme="1"/>
        <rFont val="Calibri"/>
        <family val="2"/>
        <scheme val="minor"/>
      </rPr>
      <t>50%</t>
    </r>
    <r>
      <rPr>
        <sz val="11"/>
        <color theme="1"/>
        <rFont val="Calibri"/>
        <family val="2"/>
        <scheme val="minor"/>
      </rPr>
      <t xml:space="preserve">. 
</t>
    </r>
    <r>
      <rPr>
        <b/>
        <sz val="11"/>
        <color theme="1"/>
        <rFont val="Calibri"/>
        <family val="2"/>
        <scheme val="minor"/>
      </rPr>
      <t>55%</t>
    </r>
    <r>
      <rPr>
        <sz val="11"/>
        <color theme="1"/>
        <rFont val="Calibri"/>
        <family val="2"/>
        <scheme val="minor"/>
      </rPr>
      <t xml:space="preserve"> Trial from Oct 2015. Permanent from Mar 2016. 
</t>
    </r>
    <r>
      <rPr>
        <b/>
        <sz val="11"/>
        <color theme="1"/>
        <rFont val="Calibri"/>
        <family val="2"/>
        <scheme val="minor"/>
      </rPr>
      <t>60%</t>
    </r>
    <r>
      <rPr>
        <sz val="11"/>
        <color theme="1"/>
        <rFont val="Calibri"/>
        <family val="2"/>
        <scheme val="minor"/>
      </rPr>
      <t xml:space="preserve"> Trial from Nov 2016. Permanent from Mar 2017. 
</t>
    </r>
    <r>
      <rPr>
        <b/>
        <sz val="11"/>
        <color theme="1"/>
        <rFont val="Calibri"/>
        <family val="2"/>
        <scheme val="minor"/>
      </rPr>
      <t>65%</t>
    </r>
    <r>
      <rPr>
        <sz val="11"/>
        <color theme="1"/>
        <rFont val="Calibri"/>
        <family val="2"/>
        <scheme val="minor"/>
      </rPr>
      <t xml:space="preserve"> Trial from Nov 2017. Permanent from Apr 2018. 
</t>
    </r>
    <r>
      <rPr>
        <b/>
        <sz val="11"/>
        <color theme="1"/>
        <rFont val="Calibri"/>
        <family val="2"/>
        <scheme val="minor"/>
      </rPr>
      <t>70%</t>
    </r>
    <r>
      <rPr>
        <sz val="11"/>
        <color theme="1"/>
        <rFont val="Calibri"/>
        <family val="2"/>
        <scheme val="minor"/>
      </rPr>
      <t xml:space="preserve"> Trial from Jan 2021. Permanent from Apr 2021. 
</t>
    </r>
    <r>
      <rPr>
        <b/>
        <sz val="11"/>
        <color theme="1"/>
        <rFont val="Calibri"/>
        <family val="2"/>
        <scheme val="minor"/>
      </rPr>
      <t>75%</t>
    </r>
    <r>
      <rPr>
        <sz val="11"/>
        <color theme="1"/>
        <rFont val="Calibri"/>
        <family val="2"/>
        <scheme val="minor"/>
      </rPr>
      <t xml:space="preserve"> Trial from Apr 2021. Permanent from Apr 2022. 
</t>
    </r>
    <r>
      <rPr>
        <b/>
        <sz val="11"/>
        <color theme="1"/>
        <rFont val="Calibri"/>
        <family val="2"/>
        <scheme val="minor"/>
      </rPr>
      <t xml:space="preserve">Oversupply (Estimated) - now renamed Surplus: </t>
    </r>
    <r>
      <rPr>
        <sz val="11"/>
        <color theme="1"/>
        <rFont val="Calibri"/>
        <family val="2"/>
        <scheme val="minor"/>
      </rPr>
      <t xml:space="preserve">
is the amount of NSR </t>
    </r>
    <r>
      <rPr>
        <b/>
        <sz val="11"/>
        <color theme="1"/>
        <rFont val="Calibri"/>
        <family val="2"/>
        <scheme val="minor"/>
      </rPr>
      <t xml:space="preserve">available </t>
    </r>
    <r>
      <rPr>
        <sz val="11"/>
        <color theme="1"/>
        <rFont val="Calibri"/>
        <family val="2"/>
        <scheme val="minor"/>
      </rPr>
      <t xml:space="preserve">generation which exceeds total system generation. 
</t>
    </r>
    <r>
      <rPr>
        <b/>
        <sz val="11"/>
        <color theme="1"/>
        <rFont val="Calibri"/>
        <family val="2"/>
        <scheme val="minor"/>
      </rPr>
      <t>NSR:</t>
    </r>
    <r>
      <rPr>
        <sz val="11"/>
        <color theme="1"/>
        <rFont val="Calibri"/>
        <family val="2"/>
        <scheme val="minor"/>
      </rPr>
      <t xml:space="preserve"> Non-Synchronous Renewables: Wind &amp; Solar. 
To emphasise, that is NSR </t>
    </r>
    <r>
      <rPr>
        <b/>
        <sz val="11"/>
        <color theme="1"/>
        <rFont val="Calibri"/>
        <family val="2"/>
        <scheme val="minor"/>
      </rPr>
      <t>available</t>
    </r>
    <r>
      <rPr>
        <sz val="11"/>
        <color theme="1"/>
        <rFont val="Calibri"/>
        <family val="2"/>
        <scheme val="minor"/>
      </rPr>
      <t xml:space="preserve"> generation or availability, not actual generation or output. 
</t>
    </r>
    <r>
      <rPr>
        <u/>
        <sz val="11"/>
        <color theme="1"/>
        <rFont val="Calibri"/>
        <family val="2"/>
        <scheme val="minor"/>
      </rPr>
      <t xml:space="preserve">Please note </t>
    </r>
    <r>
      <rPr>
        <sz val="11"/>
        <color theme="1"/>
        <rFont val="Calibri"/>
        <family val="2"/>
        <scheme val="minor"/>
      </rPr>
      <t xml:space="preserve">that this oversupply calculation is an approximation. 
This approximation is necessary due to the fact that generators do have a lot of flexibility in how they place renewable energies into the market. 
This flexibility means that EirGrid currently does not have access to all the availability and market position data for all renewable generators. 
EirGrid will endeavour to improve this approximation in the future. </t>
    </r>
  </si>
  <si>
    <t>Surplus / Oversupply 
(Estimated)</t>
  </si>
  <si>
    <t>Surplus/Oversupply Est. Percentage %</t>
  </si>
  <si>
    <t>Updated: Jul 2024</t>
  </si>
  <si>
    <t>Electricity Fuel Mix as Percentage of Demand (Ireland only) - Source: SEAI - Jul 2024</t>
  </si>
  <si>
    <r>
      <t xml:space="preserve">Source: </t>
    </r>
    <r>
      <rPr>
        <sz val="11"/>
        <color theme="1"/>
        <rFont val="Calibri"/>
        <family val="2"/>
        <scheme val="minor"/>
      </rPr>
      <t>SEAI - Jul 2024</t>
    </r>
  </si>
  <si>
    <t>System and Renewable Data Reports | Grid Information | EirGrid</t>
  </si>
  <si>
    <t>Ireland: Until 2023: SEAI - Updated Jul 2024</t>
  </si>
  <si>
    <t xml:space="preserve">                         2024: EirGrid Metered Data</t>
  </si>
  <si>
    <r>
      <rPr>
        <b/>
        <sz val="11"/>
        <color rgb="FFC00000"/>
        <rFont val="Calibri"/>
        <family val="2"/>
        <scheme val="minor"/>
      </rPr>
      <t>Note:</t>
    </r>
    <r>
      <rPr>
        <b/>
        <sz val="11"/>
        <color theme="1"/>
        <rFont val="Calibri"/>
        <family val="2"/>
        <scheme val="minor"/>
      </rPr>
      <t xml:space="preserve"> </t>
    </r>
    <r>
      <rPr>
        <sz val="11"/>
        <color theme="1"/>
        <rFont val="Calibri"/>
        <family val="2"/>
        <scheme val="minor"/>
      </rPr>
      <t xml:space="preserve">Ireland's 2024 fuel mix is based on EirGrid's and ESBN's metered data, but does not include certain small scale/micro generation figures. </t>
    </r>
  </si>
  <si>
    <t>Moanvane</t>
  </si>
  <si>
    <r>
      <rPr>
        <b/>
        <sz val="11"/>
        <color theme="1"/>
        <rFont val="Calibri"/>
        <family val="2"/>
        <scheme val="minor"/>
      </rPr>
      <t>Note:</t>
    </r>
    <r>
      <rPr>
        <sz val="11"/>
        <color theme="1"/>
        <rFont val="Calibri"/>
        <family val="2"/>
        <scheme val="minor"/>
      </rPr>
      <t xml:space="preserve"> the Excel format in the tables can be changed to display more decimal places. </t>
    </r>
  </si>
  <si>
    <t>Derrinlough</t>
  </si>
  <si>
    <t>Partial</t>
  </si>
  <si>
    <t>Blundelstown</t>
  </si>
  <si>
    <t>Timahoe</t>
  </si>
  <si>
    <t>Electricity System &amp; Renewable Data Reports | The Grid | SONI</t>
  </si>
  <si>
    <t>Northern Ireland: 2019,  Ireland: April 2023</t>
  </si>
  <si>
    <t>LSG/ MSG/ SSG</t>
  </si>
  <si>
    <t>LSG</t>
  </si>
  <si>
    <t>MSG</t>
  </si>
  <si>
    <t>Murley Mountain</t>
  </si>
  <si>
    <t>15/12/2016</t>
  </si>
  <si>
    <t>Slievehanaghan</t>
  </si>
  <si>
    <t>SSG</t>
  </si>
  <si>
    <t>Shantavny Scotch</t>
  </si>
  <si>
    <t>Lendrum's Bridge 1&amp;2</t>
  </si>
  <si>
    <r>
      <t xml:space="preserve">Sources: SONI and NIE - Correct as of end of 2024 - For more information please contact </t>
    </r>
    <r>
      <rPr>
        <u/>
        <sz val="11"/>
        <color rgb="FF0070C0"/>
        <rFont val="Calibri"/>
        <family val="2"/>
        <scheme val="minor"/>
      </rPr>
      <t>info@soni.ltd.uk</t>
    </r>
  </si>
  <si>
    <r>
      <rPr>
        <b/>
        <sz val="11"/>
        <color theme="1"/>
        <rFont val="Calibri"/>
        <family val="2"/>
        <scheme val="minor"/>
      </rPr>
      <t>Northern Ireland TSO &amp; DSO</t>
    </r>
    <r>
      <rPr>
        <sz val="11"/>
        <color theme="1"/>
        <rFont val="Calibri"/>
        <family val="2"/>
        <scheme val="minor"/>
      </rPr>
      <t xml:space="preserve"> (Transmission &amp; Distribution-Connected) Wind: SONI &amp; NIE. Last updated for the end of Dec-2024. </t>
    </r>
  </si>
  <si>
    <t xml:space="preserve">NI DSO wind connection dates prior to 2024 currently unavailable. </t>
  </si>
  <si>
    <t xml:space="preserve">But gradually incorporated more biomass until 2024 when it became 100% biomass. </t>
  </si>
  <si>
    <t>OE2</t>
  </si>
  <si>
    <t>Kilcumber</t>
  </si>
  <si>
    <t>2025 Total</t>
  </si>
  <si>
    <t xml:space="preserve"> N/A</t>
  </si>
  <si>
    <t>DG1104</t>
  </si>
  <si>
    <t>Coolyduff</t>
  </si>
  <si>
    <t>CURRALEIGH</t>
  </si>
  <si>
    <t>ECP-2.2 - Non-Batch</t>
  </si>
  <si>
    <t>DG1969</t>
  </si>
  <si>
    <t>Excel Office Solar PV (Hanlon Transport)</t>
  </si>
  <si>
    <t>Bush</t>
  </si>
  <si>
    <t>DG1281</t>
  </si>
  <si>
    <t>Lehinch Solar</t>
  </si>
  <si>
    <t>DG1967</t>
  </si>
  <si>
    <t>Ernevalley Poultry Ltd</t>
  </si>
  <si>
    <t>Finea</t>
  </si>
  <si>
    <t>DG1141</t>
  </si>
  <si>
    <t>Shanagraigue Solar</t>
  </si>
  <si>
    <t>Kilmoney 38kV</t>
  </si>
  <si>
    <t>DG1101</t>
  </si>
  <si>
    <t>Dromalour Solar Farm</t>
  </si>
  <si>
    <t>Kanturk</t>
  </si>
  <si>
    <t>Glenlara</t>
  </si>
  <si>
    <t>DG1142</t>
  </si>
  <si>
    <t>Drumgarriff South</t>
  </si>
  <si>
    <t>Whitechurch</t>
  </si>
  <si>
    <t>DG1517</t>
  </si>
  <si>
    <t>Painestown Hill Solar</t>
  </si>
  <si>
    <t>Baltrasna</t>
  </si>
  <si>
    <t>DG2081</t>
  </si>
  <si>
    <t>Nellcor Puritan Bennett Ireland</t>
  </si>
  <si>
    <t>Galway 110kV</t>
  </si>
  <si>
    <t>ECP-2.4 - Non-Batch</t>
  </si>
  <si>
    <t>DG2015</t>
  </si>
  <si>
    <t>Hickeys Farm Solar PV</t>
  </si>
  <si>
    <t>Bailieboro 38kV</t>
  </si>
  <si>
    <t>ECP-2.3 - Non-Batch</t>
  </si>
  <si>
    <t>DG1119</t>
  </si>
  <si>
    <t>Crossfield Solar</t>
  </si>
  <si>
    <t>Scarteen 38kV</t>
  </si>
  <si>
    <t>Mallow 110kV</t>
  </si>
  <si>
    <t>DG1359</t>
  </si>
  <si>
    <t xml:space="preserve">Beaulieu  PV </t>
  </si>
  <si>
    <t>Termonfeckin Road</t>
  </si>
  <si>
    <t>DG248</t>
  </si>
  <si>
    <t xml:space="preserve">Ballymacadam Solar </t>
  </si>
  <si>
    <t>Cahir 110kV</t>
  </si>
  <si>
    <t>DG1146</t>
  </si>
  <si>
    <t>Castlekelly Solar</t>
  </si>
  <si>
    <t>Goresbridge 38kV</t>
  </si>
  <si>
    <t>Kilkenny 110kV/38kV</t>
  </si>
  <si>
    <t>DG1147</t>
  </si>
  <si>
    <t xml:space="preserve">Courtown Solar Farm </t>
  </si>
  <si>
    <t>Banoge 110kV</t>
  </si>
  <si>
    <r>
      <t xml:space="preserve">Source: ESB Networks - Last updated for the end of Dec-2024. DSO-Connected rooftop solar and other small scale/micro generation data currently unavailable. Please contact </t>
    </r>
    <r>
      <rPr>
        <u/>
        <sz val="11"/>
        <color theme="3"/>
        <rFont val="Calibri"/>
        <family val="2"/>
        <scheme val="minor"/>
      </rPr>
      <t>DSOGenerators@esb.ie</t>
    </r>
    <r>
      <rPr>
        <sz val="11"/>
        <color theme="1"/>
        <rFont val="Calibri"/>
        <family val="2"/>
        <scheme val="minor"/>
      </rPr>
      <t xml:space="preserve"> for more information. </t>
    </r>
  </si>
  <si>
    <r>
      <t xml:space="preserve">Source: ESB Networks - Last updated for the end of Dec-2024. Please contact </t>
    </r>
    <r>
      <rPr>
        <u/>
        <sz val="11"/>
        <color theme="3"/>
        <rFont val="Calibri"/>
        <family val="2"/>
        <scheme val="minor"/>
      </rPr>
      <t>DSOGenerators@esb.ie</t>
    </r>
    <r>
      <rPr>
        <sz val="11"/>
        <color theme="1"/>
        <rFont val="Calibri"/>
        <family val="2"/>
        <scheme val="minor"/>
      </rPr>
      <t xml:space="preserve"> for more information. </t>
    </r>
  </si>
  <si>
    <t>Installed Capacity (MW)</t>
  </si>
  <si>
    <r>
      <rPr>
        <b/>
        <sz val="11"/>
        <color rgb="FFC00000"/>
        <rFont val="Calibri"/>
        <family val="2"/>
        <scheme val="minor"/>
      </rPr>
      <t>Note:</t>
    </r>
    <r>
      <rPr>
        <sz val="11"/>
        <color theme="1"/>
        <rFont val="Calibri"/>
        <family val="2"/>
        <scheme val="minor"/>
      </rPr>
      <t xml:space="preserve"> Edenderry Power Station Fuel: Formerly peat. </t>
    </r>
  </si>
  <si>
    <t>ESBNG Reference</t>
  </si>
  <si>
    <t>MEC_MW</t>
  </si>
  <si>
    <t>Designed_110kV_Station</t>
  </si>
  <si>
    <t>Offer_Type</t>
  </si>
  <si>
    <t>Connect_Date</t>
  </si>
  <si>
    <t>Conn Voltage</t>
  </si>
  <si>
    <t>Finglas 110kV</t>
  </si>
  <si>
    <t>25/10/2013</t>
  </si>
  <si>
    <t>01/01/2004</t>
  </si>
  <si>
    <t>01/10/2007</t>
  </si>
  <si>
    <t>Poppintree</t>
  </si>
  <si>
    <t>25/04/2019</t>
  </si>
  <si>
    <t>21/05/2018</t>
  </si>
  <si>
    <t>NEWBRIDGE</t>
  </si>
  <si>
    <t>01/07/2005</t>
  </si>
  <si>
    <t>10/10/2013</t>
  </si>
  <si>
    <t>12/1/2015</t>
  </si>
  <si>
    <t>29/05/2009</t>
  </si>
  <si>
    <t>01/05/2010</t>
  </si>
  <si>
    <t>CARRICKMINES</t>
  </si>
  <si>
    <t>10/08/2018</t>
  </si>
  <si>
    <t>25/09/2019</t>
  </si>
  <si>
    <t>06/03/2014</t>
  </si>
  <si>
    <t>04/09/2019</t>
  </si>
  <si>
    <t>21/05/2019</t>
  </si>
  <si>
    <t>10/06/2015</t>
  </si>
  <si>
    <t>Friarstown LFG</t>
  </si>
  <si>
    <t>Oldbawn</t>
  </si>
  <si>
    <t>12/11/2013</t>
  </si>
  <si>
    <t>07/01/2011</t>
  </si>
  <si>
    <t>22/03/2007</t>
  </si>
  <si>
    <t>30/10/2010</t>
  </si>
  <si>
    <t>14/11/2001</t>
  </si>
  <si>
    <t>10/11/2015</t>
  </si>
  <si>
    <t>02/11/2018</t>
  </si>
  <si>
    <t>27/02/2002</t>
  </si>
  <si>
    <t>31/08/2019</t>
  </si>
  <si>
    <t>DALTON</t>
  </si>
  <si>
    <t>Birdhill</t>
  </si>
  <si>
    <t>01/07/1991</t>
  </si>
  <si>
    <t>24/10/2014</t>
  </si>
  <si>
    <t>10/12/2019</t>
  </si>
  <si>
    <t>21/11/2000</t>
  </si>
  <si>
    <t>RATHKEALE 38-MV</t>
  </si>
  <si>
    <t>RATHKEALE</t>
  </si>
  <si>
    <t>11/10/2011</t>
  </si>
  <si>
    <t>14/01/2020</t>
  </si>
  <si>
    <t>21/12/2009</t>
  </si>
  <si>
    <t>15/11/2011</t>
  </si>
  <si>
    <t xml:space="preserve">Newtown Hse Hydro </t>
  </si>
  <si>
    <t>20/12/2006</t>
  </si>
  <si>
    <t>09/07/2012</t>
  </si>
  <si>
    <t>06/08/2008</t>
  </si>
  <si>
    <t>12/09/2022</t>
  </si>
  <si>
    <t xml:space="preserve">Portgate CHP </t>
  </si>
  <si>
    <t>Carrigaline</t>
  </si>
  <si>
    <t>30/04/2010</t>
  </si>
  <si>
    <t>Knockmullen</t>
  </si>
  <si>
    <t>GREAT ISLAND</t>
  </si>
  <si>
    <t>20/12/2011</t>
  </si>
  <si>
    <t>28/11/2007</t>
  </si>
  <si>
    <t>Ballinrobe</t>
  </si>
  <si>
    <t>01/02/2008</t>
  </si>
  <si>
    <t>13/05/2011</t>
  </si>
  <si>
    <t>01/08/2010</t>
  </si>
  <si>
    <t>11/10/2018</t>
  </si>
  <si>
    <t>01/03/2011</t>
  </si>
  <si>
    <t>10/06/2012</t>
  </si>
  <si>
    <t>DG2031</t>
  </si>
  <si>
    <t>GGL CHP</t>
  </si>
  <si>
    <t>Stranorlar</t>
  </si>
  <si>
    <t>Distribution-Connected Other Renewable Generation in Ireland</t>
  </si>
  <si>
    <t>Yellow River</t>
  </si>
  <si>
    <t>Greenlink</t>
  </si>
  <si>
    <t>INCHICORE (NORTH)</t>
  </si>
  <si>
    <t>LISGLENNON</t>
  </si>
  <si>
    <t>Bedford Row</t>
  </si>
  <si>
    <t>Arthurstown</t>
  </si>
  <si>
    <t>Balleally</t>
  </si>
  <si>
    <t>Ballyogan</t>
  </si>
  <si>
    <t>Friarstown</t>
  </si>
  <si>
    <r>
      <t xml:space="preserve">Source: ESBN - Last updated for the end of Dec-2024. Please contact </t>
    </r>
    <r>
      <rPr>
        <u/>
        <sz val="11"/>
        <color theme="3"/>
        <rFont val="Calibri"/>
        <family val="2"/>
        <scheme val="minor"/>
      </rPr>
      <t>DSOGenerators@esb.ie</t>
    </r>
    <r>
      <rPr>
        <sz val="11"/>
        <color theme="1"/>
        <rFont val="Calibri"/>
        <family val="2"/>
        <scheme val="minor"/>
      </rPr>
      <t xml:space="preserve"> for more information. </t>
    </r>
  </si>
  <si>
    <t xml:space="preserve">     MEC (Maximum Export Capacity) values used instead. </t>
  </si>
  <si>
    <t>Source: EirGrid - Last updated for the end of Feb-2025</t>
  </si>
  <si>
    <r>
      <rPr>
        <b/>
        <sz val="11"/>
        <color theme="1"/>
        <rFont val="Calibri"/>
        <family val="2"/>
        <scheme val="minor"/>
      </rPr>
      <t>Ireland DSO</t>
    </r>
    <r>
      <rPr>
        <sz val="11"/>
        <color theme="1"/>
        <rFont val="Calibri"/>
        <family val="2"/>
        <scheme val="minor"/>
      </rPr>
      <t xml:space="preserve"> (Distribution-Connected/Energised) Wind: ESB Networks. Last updated for the end of Dec-2024. </t>
    </r>
  </si>
  <si>
    <t xml:space="preserve">     export to final full installed capacity. Same gradual connection timelines for DSO-connected wind are currently unavailable. </t>
  </si>
  <si>
    <r>
      <rPr>
        <b/>
        <sz val="11"/>
        <color theme="1"/>
        <rFont val="Calibri"/>
        <family val="2"/>
        <scheme val="minor"/>
      </rPr>
      <t>3.</t>
    </r>
    <r>
      <rPr>
        <sz val="11"/>
        <color theme="1"/>
        <rFont val="Calibri"/>
        <family val="2"/>
        <scheme val="minor"/>
      </rPr>
      <t xml:space="preserve"> For TSO-connected wind (Ireland), this table reflects the gradual increases in permissible connection capacity from first </t>
    </r>
  </si>
  <si>
    <r>
      <rPr>
        <b/>
        <sz val="11"/>
        <color theme="1"/>
        <rFont val="Calibri"/>
        <family val="2"/>
        <scheme val="minor"/>
      </rPr>
      <t>4.</t>
    </r>
    <r>
      <rPr>
        <sz val="11"/>
        <color theme="1"/>
        <rFont val="Calibri"/>
        <family val="2"/>
        <scheme val="minor"/>
      </rPr>
      <t xml:space="preserve"> A significant percentage of Northern Ireland's DSO wind connection dates are currently not available. </t>
    </r>
  </si>
  <si>
    <t xml:space="preserve">     The NI DSO-connected wind capacity timeline is therefore not possible to determine. </t>
  </si>
  <si>
    <r>
      <t xml:space="preserve">For queries relating this report, please contact: </t>
    </r>
    <r>
      <rPr>
        <b/>
        <u/>
        <sz val="14"/>
        <color rgb="FF0070C0"/>
        <rFont val="Calibri"/>
        <family val="2"/>
        <scheme val="minor"/>
      </rPr>
      <t>RenewableReports@EirGrid.com</t>
    </r>
  </si>
  <si>
    <r>
      <rPr>
        <b/>
        <sz val="11"/>
        <color theme="1"/>
        <rFont val="Calibri"/>
        <family val="2"/>
        <scheme val="minor"/>
      </rPr>
      <t xml:space="preserve">Note: </t>
    </r>
    <r>
      <rPr>
        <sz val="11"/>
        <color theme="1"/>
        <rFont val="Calibri"/>
        <family val="2"/>
        <scheme val="minor"/>
      </rPr>
      <t xml:space="preserve">The Excel number format in the tables can be changed to display more decimal places. 
Data prior to 2014 is not available. </t>
    </r>
  </si>
  <si>
    <t>2025 Apr</t>
  </si>
  <si>
    <t>Source: EirGrid - Last updated for the end of Apr-2025</t>
  </si>
  <si>
    <t>Source: EirGrid - Correct as of end of Apr-2025</t>
  </si>
  <si>
    <t>Distribution-Connected Non-Renewable Generation in Ireland</t>
  </si>
  <si>
    <t>2025YTD Apr</t>
  </si>
  <si>
    <r>
      <rPr>
        <b/>
        <sz val="11"/>
        <color theme="1"/>
        <rFont val="Calibri"/>
        <family val="2"/>
        <scheme val="minor"/>
      </rPr>
      <t>Ireland TSO</t>
    </r>
    <r>
      <rPr>
        <sz val="11"/>
        <color theme="1"/>
        <rFont val="Calibri"/>
        <family val="2"/>
        <scheme val="minor"/>
      </rPr>
      <t xml:space="preserve"> (Transmission-Connected) Wind: EirGrid. Last updated for the end of Apr-2025. </t>
    </r>
  </si>
  <si>
    <t>May 2024 to Apr 2025</t>
  </si>
  <si>
    <t>2025R 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</si>
</sst>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_(* \(#,##0.00\);_(* &quot;-&quot;??_);_(@_)"/>
    <numFmt numFmtId="165" formatCode="mmm\-yyyy"/>
    <numFmt numFmtId="166" formatCode="0.0%"/>
    <numFmt numFmtId="167" formatCode="0.0"/>
    <numFmt numFmtId="168" formatCode="_(* #,##0.0_);_(* \(#,##0.0\);_(* &quot;-&quot;??_);_(@_)"/>
    <numFmt numFmtId="169" formatCode="#,##0.0"/>
    <numFmt numFmtId="170" formatCode="0.000%"/>
    <numFmt numFmtId="171" formatCode="_(* #,##0.000_);_(* \(#,##0.000\);_(* &quot;-&quot;??_);_(@_)"/>
    <numFmt numFmtId="172" formatCode="yyyy"/>
    <numFmt numFmtId="173" formatCode="0.000"/>
    <numFmt numFmtId="174" formatCode="#,##0.000"/>
  </numFmts>
  <fonts count="87">
    <font>
      <sz val="11"/>
      <color theme="1"/>
      <name val="Calibri"/>
      <family val="2"/>
      <scheme val="minor"/>
    </font>
    <font>
      <sz val="11"/>
      <color theme="1"/>
      <name val="False"/>
      <family val="2"/>
    </font>
    <font>
      <sz val="11"/>
      <color theme="1"/>
      <name val="Calibri"/>
      <family val="2"/>
    </font>
    <font>
      <b/>
      <sz val="12"/>
      <color theme="1"/>
      <name val="Calibri"/>
      <family val="2"/>
    </font>
    <font>
      <b/>
      <sz val="12"/>
      <color rgb="FFFF0000"/>
      <name val="Calibri"/>
      <family val="2"/>
    </font>
    <font>
      <b/>
      <sz val="14"/>
      <color rgb="FFC00000"/>
      <name val="Calibri"/>
      <family val="2"/>
      <scheme val="minor"/>
    </font>
    <font>
      <b/>
      <sz val="24"/>
      <color rgb="FF000000"/>
      <name val="Calibri"/>
      <family val="2"/>
    </font>
    <font>
      <b/>
      <sz val="13"/>
      <color rgb="FF000000"/>
      <name val="Calibri"/>
      <family val="2"/>
    </font>
    <font>
      <b/>
      <sz val="11"/>
      <color rgb="FF000000"/>
      <name val="Calibri"/>
      <family val="2"/>
    </font>
    <font>
      <b/>
      <sz val="11"/>
      <color rgb="FFFF0000"/>
      <name val="Calibri"/>
      <family val="2"/>
    </font>
    <font>
      <b/>
      <sz val="12"/>
      <color rgb="FFC00000"/>
      <name val="Calibri"/>
      <family val="2"/>
      <scheme val="minor"/>
    </font>
    <font>
      <b/>
      <sz val="11"/>
      <color theme="1"/>
      <name val="Calibri"/>
      <family val="2"/>
      <scheme val="minor"/>
    </font>
    <font>
      <b/>
      <sz val="14"/>
      <color theme="4"/>
      <name val="Calibri"/>
      <family val="2"/>
      <scheme val="minor"/>
    </font>
    <font>
      <sz val="11"/>
      <color theme="1" tint="0.34998626667073579"/>
      <name val="Calibri"/>
      <family val="2"/>
      <scheme val="minor"/>
    </font>
    <font>
      <b/>
      <sz val="11"/>
      <color rgb="FF00B050"/>
      <name val="Calibri"/>
      <family val="2"/>
      <scheme val="minor"/>
    </font>
    <font>
      <sz val="11"/>
      <color theme="6" tint="-0.499984740745262"/>
      <name val="Calibri"/>
      <family val="2"/>
      <scheme val="minor"/>
    </font>
    <font>
      <b/>
      <sz val="11"/>
      <name val="Calibri"/>
      <family val="2"/>
      <scheme val="minor"/>
    </font>
    <font>
      <sz val="1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
      <b/>
      <sz val="11"/>
      <color rgb="FFC00000"/>
      <name val="Calibri"/>
      <family val="2"/>
      <scheme val="minor"/>
    </font>
    <font>
      <b/>
      <sz val="11"/>
      <name val="Calibri"/>
      <family val="2"/>
    </font>
    <font>
      <u/>
      <sz val="11"/>
      <color theme="10"/>
      <name val="Calibri"/>
      <family val="2"/>
      <scheme val="minor"/>
    </font>
    <font>
      <b/>
      <sz val="16"/>
      <color theme="1"/>
      <name val="Calibri"/>
      <family val="2"/>
      <scheme val="minor"/>
    </font>
    <font>
      <b/>
      <sz val="11"/>
      <color theme="0" tint="-0.499984740745262"/>
      <name val="Calibri"/>
      <family val="2"/>
    </font>
    <font>
      <sz val="10"/>
      <color theme="0" tint="-0.499984740745262"/>
      <name val="Calibri"/>
      <family val="2"/>
      <scheme val="minor"/>
    </font>
    <font>
      <b/>
      <sz val="12"/>
      <color theme="1" tint="0.14999847407452621"/>
      <name val="Calibri"/>
      <family val="2"/>
      <scheme val="minor"/>
    </font>
    <font>
      <b/>
      <sz val="22"/>
      <color theme="4"/>
      <name val="Calibri"/>
      <family val="2"/>
      <scheme val="minor"/>
    </font>
    <font>
      <sz val="10"/>
      <color indexed="8"/>
      <name val="Arial"/>
      <family val="2"/>
    </font>
    <font>
      <b/>
      <sz val="11"/>
      <color indexed="9"/>
      <name val="Arial"/>
      <family val="2"/>
    </font>
    <font>
      <sz val="11"/>
      <color indexed="8"/>
      <name val="Arial"/>
      <family val="2"/>
    </font>
    <font>
      <sz val="11"/>
      <name val="Arial"/>
      <family val="2"/>
    </font>
    <font>
      <b/>
      <sz val="12"/>
      <color theme="1"/>
      <name val="Arial"/>
      <family val="2"/>
    </font>
    <font>
      <sz val="11"/>
      <color theme="1"/>
      <name val="Arial"/>
      <family val="2"/>
    </font>
    <font>
      <b/>
      <sz val="11"/>
      <color rgb="FF595959"/>
      <name val="Calibri"/>
      <family val="2"/>
    </font>
    <font>
      <b/>
      <sz val="11"/>
      <color rgb="FF0070C0"/>
      <name val="Calibri"/>
      <family val="2"/>
      <scheme val="minor"/>
    </font>
    <font>
      <b/>
      <sz val="11"/>
      <color rgb="FFFF0000"/>
      <name val="Calibri"/>
      <family val="2"/>
      <scheme val="minor"/>
    </font>
    <font>
      <b/>
      <sz val="12"/>
      <color theme="4"/>
      <name val="Calibri"/>
      <family val="2"/>
      <scheme val="minor"/>
    </font>
    <font>
      <sz val="11"/>
      <color rgb="FF000000"/>
      <name val="Arial"/>
      <family val="2"/>
    </font>
    <font>
      <sz val="10"/>
      <color theme="1" tint="0.499984740745262"/>
      <name val="Calibri"/>
      <family val="2"/>
      <scheme val="minor"/>
    </font>
    <font>
      <sz val="8"/>
      <name val="Calibri"/>
      <family val="2"/>
      <scheme val="minor"/>
    </font>
    <font>
      <sz val="11"/>
      <color rgb="FF000000"/>
      <name val="Calibri"/>
      <family val="2"/>
      <scheme val="minor"/>
    </font>
    <font>
      <b/>
      <u/>
      <sz val="11"/>
      <color theme="1"/>
      <name val="Calibri"/>
      <family val="2"/>
      <scheme val="minor"/>
    </font>
    <font>
      <b/>
      <sz val="20"/>
      <color theme="4"/>
      <name val="Calibri"/>
      <family val="2"/>
      <scheme val="minor"/>
    </font>
    <font>
      <b/>
      <sz val="11"/>
      <color indexed="8"/>
      <name val="Arial"/>
      <family val="2"/>
    </font>
    <font>
      <b/>
      <sz val="12"/>
      <color rgb="FF000000"/>
      <name val="Calibri"/>
      <family val="2"/>
    </font>
    <font>
      <u/>
      <sz val="11"/>
      <color theme="1"/>
      <name val="Calibri"/>
      <family val="2"/>
      <scheme val="minor"/>
    </font>
    <font>
      <sz val="14"/>
      <color theme="1"/>
      <name val="Calibri"/>
      <family val="2"/>
      <scheme val="minor"/>
    </font>
    <font>
      <b/>
      <sz val="14"/>
      <color theme="1"/>
      <name val="Calibri"/>
      <family val="2"/>
      <scheme val="minor"/>
    </font>
    <font>
      <b/>
      <sz val="11"/>
      <color theme="4"/>
      <name val="Calibri"/>
      <family val="2"/>
      <scheme val="minor"/>
    </font>
    <font>
      <b/>
      <i/>
      <sz val="11"/>
      <name val="Calibri"/>
      <family val="2"/>
    </font>
    <font>
      <i/>
      <sz val="10"/>
      <color theme="1" tint="0.499984740745262"/>
      <name val="Calibri"/>
      <family val="2"/>
      <scheme val="minor"/>
    </font>
    <font>
      <b/>
      <i/>
      <sz val="11"/>
      <name val="Calibri"/>
      <family val="2"/>
      <scheme val="minor"/>
    </font>
    <font>
      <u/>
      <sz val="11"/>
      <color rgb="FF0070C0"/>
      <name val="Calibri"/>
      <family val="2"/>
      <scheme val="minor"/>
    </font>
    <font>
      <u/>
      <sz val="11"/>
      <color theme="3"/>
      <name val="Calibri"/>
      <family val="2"/>
      <scheme val="minor"/>
    </font>
    <font>
      <b/>
      <sz val="14"/>
      <color rgb="FF0070C0"/>
      <name val="Calibri"/>
      <family val="2"/>
      <scheme val="minor"/>
    </font>
    <font>
      <b/>
      <u/>
      <sz val="14"/>
      <color rgb="FF0070C0"/>
      <name val="Calibri"/>
      <family val="2"/>
      <scheme val="minor"/>
    </font>
  </fonts>
  <fills count="53">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rgb="FF000000"/>
      </patternFill>
    </fill>
    <fill>
      <patternFill patternType="solid">
        <fgColor theme="9" tint="0.59999389629810485"/>
        <bgColor rgb="FF000000"/>
      </patternFill>
    </fill>
    <fill>
      <patternFill patternType="solid">
        <fgColor theme="0" tint="-0.14999847407452621"/>
        <bgColor indexed="64"/>
      </patternFill>
    </fill>
    <fill>
      <patternFill patternType="solid">
        <fgColor indexed="40"/>
        <bgColor indexed="0"/>
      </patternFill>
    </fill>
    <fill>
      <patternFill patternType="solid">
        <fgColor rgb="FFFFFF00"/>
        <bgColor indexed="64"/>
      </patternFill>
    </fill>
    <fill>
      <patternFill patternType="solid">
        <fgColor rgb="FFDAEEF3"/>
        <bgColor rgb="FF000000"/>
      </patternFill>
    </fill>
    <fill>
      <patternFill patternType="solid">
        <fgColor rgb="FFFDE9D9"/>
        <bgColor rgb="FF000000"/>
      </patternFill>
    </fill>
    <fill>
      <patternFill patternType="solid">
        <fgColor rgb="FFFCD5B4"/>
        <bgColor rgb="FF000000"/>
      </patternFill>
    </fill>
    <fill>
      <patternFill patternType="solid">
        <fgColor rgb="FFFABF8F"/>
        <bgColor rgb="FF000000"/>
      </patternFill>
    </fill>
    <fill>
      <patternFill patternType="solid">
        <fgColor theme="6" tint="0.79998168889431442"/>
        <bgColor indexed="64"/>
      </patternFill>
    </fill>
    <fill>
      <patternFill patternType="solid">
        <fgColor rgb="FFEBF1DE"/>
        <bgColor rgb="FF000000"/>
      </patternFill>
    </fill>
    <fill>
      <patternFill patternType="solid">
        <fgColor theme="2"/>
        <bgColor indexed="64"/>
      </patternFill>
    </fill>
    <fill>
      <patternFill patternType="solid">
        <fgColor theme="8" tint="0.79998168889431442"/>
        <bgColor rgb="FF000000"/>
      </patternFill>
    </fill>
    <fill>
      <patternFill patternType="solid">
        <fgColor rgb="FFFFFF00"/>
        <bgColor rgb="FF000000"/>
      </patternFill>
    </fill>
  </fills>
  <borders count="15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dotted">
        <color indexed="64"/>
      </bottom>
      <diagonal/>
    </border>
    <border>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top style="medium">
        <color indexed="64"/>
      </top>
      <bottom style="dotted">
        <color indexed="64"/>
      </bottom>
      <diagonal/>
    </border>
    <border>
      <left style="thin">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ck">
        <color rgb="FFC00000"/>
      </left>
      <right style="thick">
        <color rgb="FFC00000"/>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style="thick">
        <color rgb="FFC00000"/>
      </left>
      <right style="thick">
        <color rgb="FFC00000"/>
      </right>
      <top style="dotted">
        <color indexed="64"/>
      </top>
      <bottom style="medium">
        <color indexed="64"/>
      </bottom>
      <diagonal/>
    </border>
    <border>
      <left style="thick">
        <color rgb="FFC00000"/>
      </left>
      <right style="thick">
        <color rgb="FFC00000"/>
      </right>
      <top style="medium">
        <color indexed="64"/>
      </top>
      <bottom style="dotted">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ck">
        <color rgb="FFC00000"/>
      </left>
      <right style="thick">
        <color rgb="FFC00000"/>
      </right>
      <top style="dotted">
        <color indexed="64"/>
      </top>
      <bottom style="thick">
        <color rgb="FFC00000"/>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C00000"/>
      </left>
      <right style="thick">
        <color rgb="FFC00000"/>
      </right>
      <top style="thick">
        <color rgb="FFC00000"/>
      </top>
      <bottom style="medium">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ck">
        <color rgb="FFC00000"/>
      </left>
      <right style="thick">
        <color rgb="FFC00000"/>
      </right>
      <top/>
      <bottom style="dotted">
        <color indexed="64"/>
      </bottom>
      <diagonal/>
    </border>
    <border>
      <left/>
      <right style="thin">
        <color indexed="64"/>
      </right>
      <top/>
      <bottom style="dotted">
        <color indexed="64"/>
      </bottom>
      <diagonal/>
    </border>
    <border>
      <left style="thin">
        <color indexed="64"/>
      </left>
      <right style="dotted">
        <color indexed="64"/>
      </right>
      <top/>
      <bottom/>
      <diagonal/>
    </border>
    <border>
      <left style="dotted">
        <color indexed="64"/>
      </left>
      <right style="thin">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uble">
        <color rgb="FFC00000"/>
      </left>
      <right style="double">
        <color rgb="FFC00000"/>
      </right>
      <top style="double">
        <color rgb="FFC00000"/>
      </top>
      <bottom style="double">
        <color rgb="FFC00000"/>
      </bottom>
      <diagonal/>
    </border>
    <border>
      <left style="double">
        <color rgb="FFC00000"/>
      </left>
      <right style="double">
        <color rgb="FFC00000"/>
      </right>
      <top style="double">
        <color rgb="FFC00000"/>
      </top>
      <bottom style="thin">
        <color indexed="64"/>
      </bottom>
      <diagonal/>
    </border>
    <border>
      <left style="double">
        <color rgb="FFC00000"/>
      </left>
      <right style="double">
        <color rgb="FFC00000"/>
      </right>
      <top style="thin">
        <color indexed="64"/>
      </top>
      <bottom style="thin">
        <color indexed="64"/>
      </bottom>
      <diagonal/>
    </border>
    <border>
      <left style="double">
        <color rgb="FFC00000"/>
      </left>
      <right style="double">
        <color rgb="FFC00000"/>
      </right>
      <top style="thin">
        <color indexed="64"/>
      </top>
      <bottom style="double">
        <color rgb="FFC00000"/>
      </bottom>
      <diagonal/>
    </border>
    <border>
      <left style="double">
        <color rgb="FFC00000"/>
      </left>
      <right/>
      <top style="double">
        <color rgb="FFC00000"/>
      </top>
      <bottom/>
      <diagonal/>
    </border>
    <border>
      <left style="double">
        <color rgb="FFC00000"/>
      </left>
      <right style="dotted">
        <color theme="0" tint="-0.499984740745262"/>
      </right>
      <top style="double">
        <color rgb="FFC00000"/>
      </top>
      <bottom style="double">
        <color rgb="FFC00000"/>
      </bottom>
      <diagonal/>
    </border>
    <border>
      <left/>
      <right/>
      <top style="double">
        <color rgb="FFC00000"/>
      </top>
      <bottom/>
      <diagonal/>
    </border>
    <border>
      <left style="dotted">
        <color theme="0" tint="-0.499984740745262"/>
      </left>
      <right style="thin">
        <color indexed="64"/>
      </right>
      <top style="double">
        <color rgb="FFC00000"/>
      </top>
      <bottom style="double">
        <color rgb="FFC00000"/>
      </bottom>
      <diagonal/>
    </border>
    <border>
      <left/>
      <right style="double">
        <color rgb="FFC00000"/>
      </right>
      <top style="double">
        <color rgb="FFC00000"/>
      </top>
      <bottom/>
      <diagonal/>
    </border>
    <border>
      <left style="thin">
        <color indexed="64"/>
      </left>
      <right style="double">
        <color rgb="FFC00000"/>
      </right>
      <top style="double">
        <color rgb="FFC00000"/>
      </top>
      <bottom style="double">
        <color rgb="FFC00000"/>
      </bottom>
      <diagonal/>
    </border>
    <border>
      <left style="thin">
        <color indexed="64"/>
      </left>
      <right style="double">
        <color rgb="FFC00000"/>
      </right>
      <top style="double">
        <color rgb="FFC00000"/>
      </top>
      <bottom style="thin">
        <color indexed="64"/>
      </bottom>
      <diagonal/>
    </border>
    <border>
      <left style="thin">
        <color indexed="64"/>
      </left>
      <right style="double">
        <color rgb="FFC00000"/>
      </right>
      <top style="thin">
        <color indexed="64"/>
      </top>
      <bottom style="thin">
        <color indexed="64"/>
      </bottom>
      <diagonal/>
    </border>
    <border>
      <left style="thin">
        <color indexed="64"/>
      </left>
      <right style="double">
        <color rgb="FFC00000"/>
      </right>
      <top style="thin">
        <color indexed="64"/>
      </top>
      <bottom style="double">
        <color rgb="FFC00000"/>
      </bottom>
      <diagonal/>
    </border>
    <border>
      <left style="double">
        <color rgb="FFFF0000"/>
      </left>
      <right style="thin">
        <color indexed="64"/>
      </right>
      <top style="double">
        <color rgb="FFFF0000"/>
      </top>
      <bottom style="double">
        <color rgb="FFFF0000"/>
      </bottom>
      <diagonal/>
    </border>
    <border>
      <left style="thin">
        <color indexed="64"/>
      </left>
      <right style="thin">
        <color indexed="64"/>
      </right>
      <top style="double">
        <color rgb="FFFF0000"/>
      </top>
      <bottom style="double">
        <color rgb="FFFF0000"/>
      </bottom>
      <diagonal/>
    </border>
    <border>
      <left style="thin">
        <color indexed="64"/>
      </left>
      <right style="double">
        <color rgb="FFFF0000"/>
      </right>
      <top style="double">
        <color rgb="FFFF0000"/>
      </top>
      <bottom style="double">
        <color rgb="FFFF0000"/>
      </bottom>
      <diagonal/>
    </border>
    <border>
      <left style="double">
        <color rgb="FFFF0000"/>
      </left>
      <right style="thin">
        <color indexed="64"/>
      </right>
      <top style="double">
        <color rgb="FFFF0000"/>
      </top>
      <bottom style="thin">
        <color indexed="64"/>
      </bottom>
      <diagonal/>
    </border>
    <border>
      <left style="thin">
        <color indexed="64"/>
      </left>
      <right style="thin">
        <color indexed="64"/>
      </right>
      <top style="double">
        <color rgb="FFFF0000"/>
      </top>
      <bottom style="thin">
        <color indexed="64"/>
      </bottom>
      <diagonal/>
    </border>
    <border>
      <left style="thin">
        <color indexed="64"/>
      </left>
      <right style="double">
        <color rgb="FFFF0000"/>
      </right>
      <top style="double">
        <color rgb="FFFF0000"/>
      </top>
      <bottom style="thin">
        <color indexed="64"/>
      </bottom>
      <diagonal/>
    </border>
    <border>
      <left style="double">
        <color rgb="FFFF0000"/>
      </left>
      <right style="thin">
        <color indexed="64"/>
      </right>
      <top style="thin">
        <color indexed="64"/>
      </top>
      <bottom style="thin">
        <color indexed="64"/>
      </bottom>
      <diagonal/>
    </border>
    <border>
      <left style="thin">
        <color indexed="64"/>
      </left>
      <right style="double">
        <color rgb="FFFF0000"/>
      </right>
      <top style="thin">
        <color indexed="64"/>
      </top>
      <bottom style="thin">
        <color indexed="64"/>
      </bottom>
      <diagonal/>
    </border>
    <border>
      <left style="double">
        <color rgb="FFFF0000"/>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double">
        <color rgb="FFFF0000"/>
      </right>
      <top style="thin">
        <color indexed="64"/>
      </top>
      <bottom style="double">
        <color rgb="FFFF0000"/>
      </bottom>
      <diagonal/>
    </border>
    <border>
      <left style="double">
        <color rgb="FFFF0000"/>
      </left>
      <right style="double">
        <color rgb="FFFF0000"/>
      </right>
      <top style="double">
        <color rgb="FFFF0000"/>
      </top>
      <bottom style="thin">
        <color indexed="64"/>
      </bottom>
      <diagonal/>
    </border>
    <border>
      <left style="double">
        <color rgb="FFFF0000"/>
      </left>
      <right style="double">
        <color rgb="FFFF0000"/>
      </right>
      <top style="thin">
        <color indexed="64"/>
      </top>
      <bottom style="thin">
        <color indexed="64"/>
      </bottom>
      <diagonal/>
    </border>
    <border>
      <left style="double">
        <color rgb="FFFF0000"/>
      </left>
      <right style="double">
        <color rgb="FFFF0000"/>
      </right>
      <top style="thin">
        <color indexed="64"/>
      </top>
      <bottom style="double">
        <color rgb="FFFF0000"/>
      </bottom>
      <diagonal/>
    </border>
    <border>
      <left style="double">
        <color rgb="FFFF0000"/>
      </left>
      <right style="dotted">
        <color auto="1"/>
      </right>
      <top style="double">
        <color rgb="FFFF0000"/>
      </top>
      <bottom style="thin">
        <color indexed="64"/>
      </bottom>
      <diagonal/>
    </border>
    <border>
      <left style="dotted">
        <color auto="1"/>
      </left>
      <right style="thin">
        <color indexed="64"/>
      </right>
      <top style="double">
        <color rgb="FFFF0000"/>
      </top>
      <bottom style="thin">
        <color indexed="64"/>
      </bottom>
      <diagonal/>
    </border>
    <border>
      <left style="double">
        <color rgb="FFFF0000"/>
      </left>
      <right style="dotted">
        <color auto="1"/>
      </right>
      <top style="thin">
        <color indexed="64"/>
      </top>
      <bottom style="thin">
        <color indexed="64"/>
      </bottom>
      <diagonal/>
    </border>
    <border>
      <left style="dotted">
        <color auto="1"/>
      </left>
      <right style="thin">
        <color indexed="64"/>
      </right>
      <top style="thin">
        <color indexed="64"/>
      </top>
      <bottom style="thin">
        <color indexed="64"/>
      </bottom>
      <diagonal/>
    </border>
    <border>
      <left style="double">
        <color rgb="FFFF0000"/>
      </left>
      <right style="dotted">
        <color auto="1"/>
      </right>
      <top style="thin">
        <color indexed="64"/>
      </top>
      <bottom style="double">
        <color rgb="FFFF0000"/>
      </bottom>
      <diagonal/>
    </border>
    <border>
      <left style="dotted">
        <color auto="1"/>
      </left>
      <right style="thin">
        <color indexed="64"/>
      </right>
      <top style="thin">
        <color indexed="64"/>
      </top>
      <bottom style="double">
        <color rgb="FFFF0000"/>
      </bottom>
      <diagonal/>
    </border>
    <border>
      <left style="double">
        <color rgb="FFFF0000"/>
      </left>
      <right style="double">
        <color rgb="FFFF0000"/>
      </right>
      <top/>
      <bottom style="double">
        <color rgb="FFFF0000"/>
      </bottom>
      <diagonal/>
    </border>
    <border>
      <left style="double">
        <color rgb="FFC00000"/>
      </left>
      <right style="double">
        <color rgb="FFC00000"/>
      </right>
      <top style="thin">
        <color indexed="64"/>
      </top>
      <bottom/>
      <diagonal/>
    </border>
    <border>
      <left style="thin">
        <color indexed="64"/>
      </left>
      <right style="double">
        <color rgb="FFC00000"/>
      </right>
      <top style="thin">
        <color indexed="64"/>
      </top>
      <bottom/>
      <diagonal/>
    </border>
    <border>
      <left style="double">
        <color rgb="FFFF0000"/>
      </left>
      <right style="thin">
        <color indexed="64"/>
      </right>
      <top style="thin">
        <color indexed="64"/>
      </top>
      <bottom/>
      <diagonal/>
    </border>
    <border>
      <left style="thin">
        <color indexed="64"/>
      </left>
      <right style="double">
        <color rgb="FFFF0000"/>
      </right>
      <top style="thin">
        <color indexed="64"/>
      </top>
      <bottom/>
      <diagonal/>
    </border>
    <border>
      <left style="double">
        <color rgb="FFFF0000"/>
      </left>
      <right style="dotted">
        <color auto="1"/>
      </right>
      <top style="thin">
        <color indexed="64"/>
      </top>
      <bottom/>
      <diagonal/>
    </border>
    <border>
      <left style="dotted">
        <color auto="1"/>
      </left>
      <right style="thin">
        <color indexed="64"/>
      </right>
      <top style="thin">
        <color indexed="64"/>
      </top>
      <bottom/>
      <diagonal/>
    </border>
    <border>
      <left style="double">
        <color rgb="FFFF0000"/>
      </left>
      <right style="double">
        <color rgb="FFFF0000"/>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double">
        <color rgb="FFC00000"/>
      </left>
      <right style="dotted">
        <color rgb="FF808080"/>
      </right>
      <top style="double">
        <color rgb="FFC00000"/>
      </top>
      <bottom style="double">
        <color rgb="FFC00000"/>
      </bottom>
      <diagonal/>
    </border>
    <border>
      <left style="dotted">
        <color rgb="FF808080"/>
      </left>
      <right style="thin">
        <color indexed="64"/>
      </right>
      <top style="double">
        <color rgb="FFC00000"/>
      </top>
      <bottom style="double">
        <color rgb="FFC00000"/>
      </bottom>
      <diagonal/>
    </border>
    <border>
      <left/>
      <right/>
      <top style="thin">
        <color indexed="64"/>
      </top>
      <bottom style="thin">
        <color indexed="64"/>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style="thick">
        <color rgb="FFC00000"/>
      </left>
      <right style="thick">
        <color rgb="FFC00000"/>
      </right>
      <top style="dotted">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dotted">
        <color indexed="64"/>
      </right>
      <top style="thin">
        <color indexed="64"/>
      </top>
      <bottom style="thin">
        <color indexed="64"/>
      </bottom>
      <diagonal/>
    </border>
    <border>
      <left style="double">
        <color rgb="FFC00000"/>
      </left>
      <right style="dotted">
        <color theme="0" tint="-0.499984740745262"/>
      </right>
      <top style="double">
        <color rgb="FFC00000"/>
      </top>
      <bottom style="thin">
        <color indexed="64"/>
      </bottom>
      <diagonal/>
    </border>
    <border>
      <left style="dotted">
        <color theme="0" tint="-0.499984740745262"/>
      </left>
      <right style="thin">
        <color indexed="64"/>
      </right>
      <top style="double">
        <color rgb="FFC00000"/>
      </top>
      <bottom style="thin">
        <color indexed="64"/>
      </bottom>
      <diagonal/>
    </border>
    <border>
      <left style="double">
        <color rgb="FFC00000"/>
      </left>
      <right style="dotted">
        <color theme="0" tint="-0.499984740745262"/>
      </right>
      <top style="thin">
        <color indexed="64"/>
      </top>
      <bottom style="thin">
        <color indexed="64"/>
      </bottom>
      <diagonal/>
    </border>
    <border>
      <left style="dotted">
        <color theme="0" tint="-0.499984740745262"/>
      </left>
      <right style="thin">
        <color indexed="64"/>
      </right>
      <top style="thin">
        <color indexed="64"/>
      </top>
      <bottom style="thin">
        <color indexed="64"/>
      </bottom>
      <diagonal/>
    </border>
    <border>
      <left style="double">
        <color rgb="FFC00000"/>
      </left>
      <right style="dotted">
        <color theme="0" tint="-0.499984740745262"/>
      </right>
      <top style="thin">
        <color indexed="64"/>
      </top>
      <bottom/>
      <diagonal/>
    </border>
    <border>
      <left style="dotted">
        <color theme="0" tint="-0.499984740745262"/>
      </left>
      <right style="thin">
        <color indexed="64"/>
      </right>
      <top style="thin">
        <color indexed="64"/>
      </top>
      <bottom/>
      <diagonal/>
    </border>
    <border>
      <left style="double">
        <color rgb="FFC00000"/>
      </left>
      <right style="dotted">
        <color theme="0" tint="-0.499984740745262"/>
      </right>
      <top style="thin">
        <color auto="1"/>
      </top>
      <bottom style="double">
        <color rgb="FFC00000"/>
      </bottom>
      <diagonal/>
    </border>
    <border>
      <left style="dotted">
        <color theme="0" tint="-0.499984740745262"/>
      </left>
      <right style="thin">
        <color indexed="64"/>
      </right>
      <top style="thin">
        <color auto="1"/>
      </top>
      <bottom style="double">
        <color rgb="FFC00000"/>
      </bottom>
      <diagonal/>
    </border>
    <border>
      <left/>
      <right/>
      <top style="thin">
        <color indexed="64"/>
      </top>
      <bottom/>
      <diagonal/>
    </border>
    <border>
      <left style="thick">
        <color rgb="FFC00000"/>
      </left>
      <right style="thin">
        <color auto="1"/>
      </right>
      <top/>
      <bottom style="dotted">
        <color indexed="64"/>
      </bottom>
      <diagonal/>
    </border>
    <border>
      <left style="thin">
        <color auto="1"/>
      </left>
      <right style="thick">
        <color rgb="FFC00000"/>
      </right>
      <top/>
      <bottom style="dotted">
        <color indexed="64"/>
      </bottom>
      <diagonal/>
    </border>
    <border>
      <left style="thick">
        <color rgb="FFC00000"/>
      </left>
      <right style="thin">
        <color auto="1"/>
      </right>
      <top style="dotted">
        <color indexed="64"/>
      </top>
      <bottom style="dotted">
        <color indexed="64"/>
      </bottom>
      <diagonal/>
    </border>
    <border>
      <left style="thin">
        <color auto="1"/>
      </left>
      <right style="thick">
        <color rgb="FFC00000"/>
      </right>
      <top style="dotted">
        <color indexed="64"/>
      </top>
      <bottom style="dotted">
        <color indexed="64"/>
      </bottom>
      <diagonal/>
    </border>
    <border>
      <left style="thick">
        <color rgb="FFC00000"/>
      </left>
      <right style="thin">
        <color auto="1"/>
      </right>
      <top style="dotted">
        <color indexed="64"/>
      </top>
      <bottom style="medium">
        <color indexed="64"/>
      </bottom>
      <diagonal/>
    </border>
    <border>
      <left style="thin">
        <color auto="1"/>
      </left>
      <right style="thick">
        <color rgb="FFC00000"/>
      </right>
      <top style="dotted">
        <color indexed="64"/>
      </top>
      <bottom style="medium">
        <color indexed="64"/>
      </bottom>
      <diagonal/>
    </border>
    <border>
      <left style="thick">
        <color rgb="FFC00000"/>
      </left>
      <right style="thin">
        <color auto="1"/>
      </right>
      <top style="medium">
        <color indexed="64"/>
      </top>
      <bottom style="dotted">
        <color indexed="64"/>
      </bottom>
      <diagonal/>
    </border>
    <border>
      <left style="thin">
        <color auto="1"/>
      </left>
      <right style="thick">
        <color rgb="FFC00000"/>
      </right>
      <top style="medium">
        <color indexed="64"/>
      </top>
      <bottom style="dotted">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ck">
        <color rgb="FFC00000"/>
      </left>
      <right style="thick">
        <color rgb="FFC00000"/>
      </right>
      <top/>
      <bottom/>
      <diagonal/>
    </border>
    <border>
      <left/>
      <right style="thin">
        <color indexed="64"/>
      </right>
      <top style="medium">
        <color indexed="64"/>
      </top>
      <bottom/>
      <diagonal/>
    </border>
    <border>
      <left style="thick">
        <color rgb="FFC00000"/>
      </left>
      <right style="thin">
        <color auto="1"/>
      </right>
      <top style="medium">
        <color auto="1"/>
      </top>
      <bottom/>
      <diagonal/>
    </border>
    <border>
      <left style="thin">
        <color auto="1"/>
      </left>
      <right style="thick">
        <color rgb="FFC00000"/>
      </right>
      <top style="medium">
        <color auto="1"/>
      </top>
      <bottom/>
      <diagonal/>
    </border>
    <border>
      <left style="medium">
        <color indexed="64"/>
      </left>
      <right style="medium">
        <color indexed="64"/>
      </right>
      <top/>
      <bottom style="dotted">
        <color indexed="64"/>
      </bottom>
      <diagonal/>
    </border>
  </borders>
  <cellStyleXfs count="3571">
    <xf numFmtId="0" fontId="0" fillId="0" borderId="0"/>
    <xf numFmtId="0" fontId="33" fillId="0" borderId="0"/>
    <xf numFmtId="0" fontId="34" fillId="0" borderId="0"/>
    <xf numFmtId="0" fontId="33" fillId="0" borderId="0"/>
    <xf numFmtId="0" fontId="33" fillId="0" borderId="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8"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8"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18"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18"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8"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8"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8"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8"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8"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8"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18"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18"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8"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8"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8"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8"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8"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8"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8"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8"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8"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8"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18"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18"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17" borderId="0" applyNumberFormat="0" applyBorder="0" applyAlignment="0" applyProtection="0"/>
    <xf numFmtId="0" fontId="32" fillId="17" borderId="0" applyNumberFormat="0" applyBorder="0" applyAlignment="0" applyProtection="0"/>
    <xf numFmtId="0" fontId="35" fillId="21" borderId="0" applyNumberFormat="0" applyBorder="0" applyAlignment="0" applyProtection="0"/>
    <xf numFmtId="0" fontId="32" fillId="21" borderId="0" applyNumberFormat="0" applyBorder="0" applyAlignment="0" applyProtection="0"/>
    <xf numFmtId="0" fontId="35" fillId="25" borderId="0" applyNumberFormat="0" applyBorder="0" applyAlignment="0" applyProtection="0"/>
    <xf numFmtId="0" fontId="32" fillId="25" borderId="0" applyNumberFormat="0" applyBorder="0" applyAlignment="0" applyProtection="0"/>
    <xf numFmtId="0" fontId="35" fillId="29" borderId="0" applyNumberFormat="0" applyBorder="0" applyAlignment="0" applyProtection="0"/>
    <xf numFmtId="0" fontId="32" fillId="29" borderId="0" applyNumberFormat="0" applyBorder="0" applyAlignment="0" applyProtection="0"/>
    <xf numFmtId="0" fontId="35" fillId="33" borderId="0" applyNumberFormat="0" applyBorder="0" applyAlignment="0" applyProtection="0"/>
    <xf numFmtId="0" fontId="32" fillId="33" borderId="0" applyNumberFormat="0" applyBorder="0" applyAlignment="0" applyProtection="0"/>
    <xf numFmtId="0" fontId="35" fillId="37" borderId="0" applyNumberFormat="0" applyBorder="0" applyAlignment="0" applyProtection="0"/>
    <xf numFmtId="0" fontId="32" fillId="37" borderId="0" applyNumberFormat="0" applyBorder="0" applyAlignment="0" applyProtection="0"/>
    <xf numFmtId="0" fontId="35" fillId="14" borderId="0" applyNumberFormat="0" applyBorder="0" applyAlignment="0" applyProtection="0"/>
    <xf numFmtId="0" fontId="32" fillId="14" borderId="0" applyNumberFormat="0" applyBorder="0" applyAlignment="0" applyProtection="0"/>
    <xf numFmtId="0" fontId="35" fillId="18" borderId="0" applyNumberFormat="0" applyBorder="0" applyAlignment="0" applyProtection="0"/>
    <xf numFmtId="0" fontId="32" fillId="18" borderId="0" applyNumberFormat="0" applyBorder="0" applyAlignment="0" applyProtection="0"/>
    <xf numFmtId="0" fontId="35" fillId="22" borderId="0" applyNumberFormat="0" applyBorder="0" applyAlignment="0" applyProtection="0"/>
    <xf numFmtId="0" fontId="32" fillId="22" borderId="0" applyNumberFormat="0" applyBorder="0" applyAlignment="0" applyProtection="0"/>
    <xf numFmtId="0" fontId="35" fillId="26" borderId="0" applyNumberFormat="0" applyBorder="0" applyAlignment="0" applyProtection="0"/>
    <xf numFmtId="0" fontId="32" fillId="26" borderId="0" applyNumberFormat="0" applyBorder="0" applyAlignment="0" applyProtection="0"/>
    <xf numFmtId="0" fontId="35" fillId="30" borderId="0" applyNumberFormat="0" applyBorder="0" applyAlignment="0" applyProtection="0"/>
    <xf numFmtId="0" fontId="32" fillId="30" borderId="0" applyNumberFormat="0" applyBorder="0" applyAlignment="0" applyProtection="0"/>
    <xf numFmtId="0" fontId="35" fillId="34" borderId="0" applyNumberFormat="0" applyBorder="0" applyAlignment="0" applyProtection="0"/>
    <xf numFmtId="0" fontId="32" fillId="34" borderId="0" applyNumberFormat="0" applyBorder="0" applyAlignment="0" applyProtection="0"/>
    <xf numFmtId="0" fontId="36" fillId="8" borderId="0" applyNumberFormat="0" applyBorder="0" applyAlignment="0" applyProtection="0"/>
    <xf numFmtId="0" fontId="23" fillId="8" borderId="0" applyNumberFormat="0" applyBorder="0" applyAlignment="0" applyProtection="0"/>
    <xf numFmtId="0" fontId="37" fillId="11" borderId="46" applyNumberFormat="0" applyAlignment="0" applyProtection="0"/>
    <xf numFmtId="0" fontId="27" fillId="11" borderId="46" applyNumberFormat="0" applyAlignment="0" applyProtection="0"/>
    <xf numFmtId="0" fontId="38" fillId="12" borderId="49" applyNumberFormat="0" applyAlignment="0" applyProtection="0"/>
    <xf numFmtId="0" fontId="29" fillId="12" borderId="49"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9" fillId="0" borderId="0" applyNumberFormat="0" applyFill="0" applyBorder="0" applyAlignment="0" applyProtection="0"/>
    <xf numFmtId="0" fontId="31" fillId="0" borderId="0" applyNumberFormat="0" applyFill="0" applyBorder="0" applyAlignment="0" applyProtection="0"/>
    <xf numFmtId="0" fontId="40" fillId="7" borderId="0" applyNumberFormat="0" applyBorder="0" applyAlignment="0" applyProtection="0"/>
    <xf numFmtId="0" fontId="22" fillId="7" borderId="0" applyNumberFormat="0" applyBorder="0" applyAlignment="0" applyProtection="0"/>
    <xf numFmtId="0" fontId="41" fillId="0" borderId="43" applyNumberFormat="0" applyFill="0" applyAlignment="0" applyProtection="0"/>
    <xf numFmtId="0" fontId="19" fillId="0" borderId="43" applyNumberFormat="0" applyFill="0" applyAlignment="0" applyProtection="0"/>
    <xf numFmtId="0" fontId="42" fillId="0" borderId="44" applyNumberFormat="0" applyFill="0" applyAlignment="0" applyProtection="0"/>
    <xf numFmtId="0" fontId="20" fillId="0" borderId="44" applyNumberFormat="0" applyFill="0" applyAlignment="0" applyProtection="0"/>
    <xf numFmtId="0" fontId="43" fillId="0" borderId="45" applyNumberFormat="0" applyFill="0" applyAlignment="0" applyProtection="0"/>
    <xf numFmtId="0" fontId="21" fillId="0" borderId="45" applyNumberFormat="0" applyFill="0" applyAlignment="0" applyProtection="0"/>
    <xf numFmtId="0" fontId="43" fillId="0" borderId="0" applyNumberFormat="0" applyFill="0" applyBorder="0" applyAlignment="0" applyProtection="0"/>
    <xf numFmtId="0" fontId="21" fillId="0" borderId="0" applyNumberFormat="0" applyFill="0" applyBorder="0" applyAlignment="0" applyProtection="0"/>
    <xf numFmtId="0" fontId="44" fillId="10" borderId="46" applyNumberFormat="0" applyAlignment="0" applyProtection="0"/>
    <xf numFmtId="0" fontId="25" fillId="10" borderId="46" applyNumberFormat="0" applyAlignment="0" applyProtection="0"/>
    <xf numFmtId="0" fontId="45" fillId="0" borderId="48" applyNumberFormat="0" applyFill="0" applyAlignment="0" applyProtection="0"/>
    <xf numFmtId="0" fontId="28" fillId="0" borderId="48" applyNumberFormat="0" applyFill="0" applyAlignment="0" applyProtection="0"/>
    <xf numFmtId="0" fontId="46" fillId="9" borderId="0" applyNumberFormat="0" applyBorder="0" applyAlignment="0" applyProtection="0"/>
    <xf numFmtId="0" fontId="24" fillId="9"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8" fillId="0" borderId="0"/>
    <xf numFmtId="0" fontId="34" fillId="0" borderId="0"/>
    <xf numFmtId="0" fontId="33" fillId="0" borderId="0"/>
    <xf numFmtId="0" fontId="33" fillId="0" borderId="0"/>
    <xf numFmtId="0" fontId="34" fillId="0" borderId="0"/>
    <xf numFmtId="0" fontId="34" fillId="0" borderId="0"/>
    <xf numFmtId="0" fontId="18" fillId="0" borderId="0"/>
    <xf numFmtId="0" fontId="1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4" fillId="0" borderId="0"/>
    <xf numFmtId="0" fontId="34" fillId="0" borderId="0"/>
    <xf numFmtId="0" fontId="34" fillId="0" borderId="0"/>
    <xf numFmtId="0" fontId="33"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47" fillId="11" borderId="47" applyNumberFormat="0" applyAlignment="0" applyProtection="0"/>
    <xf numFmtId="0" fontId="26" fillId="11" borderId="47"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48" fillId="0" borderId="51" applyNumberFormat="0" applyFill="0" applyAlignment="0" applyProtection="0"/>
    <xf numFmtId="0" fontId="11" fillId="0" borderId="51" applyNumberFormat="0" applyFill="0" applyAlignment="0" applyProtection="0"/>
    <xf numFmtId="0" fontId="49" fillId="0" borderId="0" applyNumberFormat="0" applyFill="0" applyBorder="0" applyAlignment="0" applyProtection="0"/>
    <xf numFmtId="0" fontId="30" fillId="0" borderId="0" applyNumberFormat="0" applyFill="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33" fillId="0" borderId="0"/>
    <xf numFmtId="0" fontId="33" fillId="0" borderId="0"/>
    <xf numFmtId="0" fontId="18" fillId="0" borderId="0"/>
    <xf numFmtId="0" fontId="18" fillId="0" borderId="0"/>
    <xf numFmtId="0" fontId="18" fillId="0" borderId="0"/>
    <xf numFmtId="0" fontId="18" fillId="0" borderId="0"/>
    <xf numFmtId="0" fontId="18" fillId="0" borderId="0"/>
    <xf numFmtId="0" fontId="33" fillId="0" borderId="0"/>
    <xf numFmtId="0" fontId="33" fillId="0" borderId="0"/>
    <xf numFmtId="0" fontId="18" fillId="0" borderId="0"/>
    <xf numFmtId="0" fontId="18" fillId="0" borderId="0"/>
    <xf numFmtId="0" fontId="18" fillId="0" borderId="0"/>
    <xf numFmtId="0" fontId="18" fillId="0" borderId="0"/>
    <xf numFmtId="0" fontId="18" fillId="0" borderId="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164" fontId="18" fillId="0" borderId="0" applyFont="0" applyFill="0" applyBorder="0" applyAlignment="0" applyProtection="0"/>
    <xf numFmtId="0" fontId="52" fillId="0" borderId="0" applyNumberFormat="0" applyFill="0" applyBorder="0" applyAlignment="0" applyProtection="0"/>
    <xf numFmtId="0" fontId="58" fillId="0" borderId="0"/>
    <xf numFmtId="0" fontId="58" fillId="0" borderId="0"/>
    <xf numFmtId="9" fontId="18" fillId="0" borderId="0" applyFont="0" applyFill="0" applyBorder="0" applyAlignment="0" applyProtection="0"/>
    <xf numFmtId="0" fontId="1"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8" fillId="0" borderId="0" applyFont="0" applyFill="0" applyBorder="0" applyAlignment="0" applyProtection="0"/>
  </cellStyleXfs>
  <cellXfs count="524">
    <xf numFmtId="0" fontId="0" fillId="0" borderId="0" xfId="0"/>
    <xf numFmtId="0" fontId="2" fillId="0" borderId="0" xfId="0" applyFont="1" applyAlignment="1">
      <alignment vertical="center"/>
    </xf>
    <xf numFmtId="0" fontId="8" fillId="2" borderId="7" xfId="0" applyFont="1" applyFill="1" applyBorder="1" applyAlignment="1">
      <alignment horizontal="center" vertical="center" wrapText="1"/>
    </xf>
    <xf numFmtId="3" fontId="2" fillId="2" borderId="8" xfId="0" applyNumberFormat="1" applyFont="1" applyFill="1" applyBorder="1" applyAlignment="1">
      <alignment vertical="center"/>
    </xf>
    <xf numFmtId="3" fontId="2" fillId="2" borderId="9" xfId="0" applyNumberFormat="1" applyFont="1" applyFill="1" applyBorder="1" applyAlignment="1">
      <alignment vertical="center"/>
    </xf>
    <xf numFmtId="3" fontId="2" fillId="2" borderId="10" xfId="0" applyNumberFormat="1" applyFont="1" applyFill="1" applyBorder="1" applyAlignment="1">
      <alignment vertical="center"/>
    </xf>
    <xf numFmtId="0" fontId="8" fillId="3" borderId="13" xfId="0" applyFont="1" applyFill="1" applyBorder="1" applyAlignment="1">
      <alignment horizontal="center" vertical="center" wrapText="1"/>
    </xf>
    <xf numFmtId="3" fontId="2" fillId="3" borderId="14" xfId="0" applyNumberFormat="1" applyFont="1" applyFill="1" applyBorder="1" applyAlignment="1">
      <alignment vertical="center"/>
    </xf>
    <xf numFmtId="3" fontId="2" fillId="3" borderId="15" xfId="0" applyNumberFormat="1" applyFont="1" applyFill="1" applyBorder="1" applyAlignment="1">
      <alignment vertical="center"/>
    </xf>
    <xf numFmtId="3" fontId="2" fillId="3" borderId="16" xfId="0" applyNumberFormat="1" applyFont="1" applyFill="1" applyBorder="1" applyAlignment="1">
      <alignment vertical="center"/>
    </xf>
    <xf numFmtId="3" fontId="9" fillId="3" borderId="17" xfId="0" applyNumberFormat="1" applyFont="1" applyFill="1" applyBorder="1" applyAlignment="1">
      <alignment vertical="center"/>
    </xf>
    <xf numFmtId="0" fontId="8" fillId="4" borderId="13" xfId="0" applyFont="1" applyFill="1" applyBorder="1" applyAlignment="1">
      <alignment horizontal="center" vertical="center" wrapText="1"/>
    </xf>
    <xf numFmtId="3" fontId="2" fillId="4" borderId="14" xfId="0" applyNumberFormat="1" applyFont="1" applyFill="1" applyBorder="1" applyAlignment="1">
      <alignment vertical="center"/>
    </xf>
    <xf numFmtId="3" fontId="2" fillId="4" borderId="15" xfId="0" applyNumberFormat="1" applyFont="1" applyFill="1" applyBorder="1" applyAlignment="1">
      <alignment vertical="center"/>
    </xf>
    <xf numFmtId="3" fontId="2" fillId="4" borderId="16" xfId="0" applyNumberFormat="1" applyFont="1" applyFill="1" applyBorder="1" applyAlignment="1">
      <alignment vertical="center"/>
    </xf>
    <xf numFmtId="3" fontId="9" fillId="4" borderId="17" xfId="0" applyNumberFormat="1" applyFont="1" applyFill="1" applyBorder="1" applyAlignment="1">
      <alignment vertical="center"/>
    </xf>
    <xf numFmtId="0" fontId="8" fillId="5" borderId="18" xfId="0" applyFont="1" applyFill="1" applyBorder="1" applyAlignment="1">
      <alignment horizontal="center" vertical="center" wrapText="1"/>
    </xf>
    <xf numFmtId="3" fontId="2" fillId="5" borderId="19" xfId="0" applyNumberFormat="1" applyFont="1" applyFill="1" applyBorder="1" applyAlignment="1">
      <alignment vertical="center"/>
    </xf>
    <xf numFmtId="3" fontId="2" fillId="5" borderId="20" xfId="0" applyNumberFormat="1" applyFont="1" applyFill="1" applyBorder="1" applyAlignment="1">
      <alignment vertical="center"/>
    </xf>
    <xf numFmtId="3" fontId="2" fillId="5" borderId="21" xfId="0" applyNumberFormat="1" applyFont="1" applyFill="1" applyBorder="1" applyAlignment="1">
      <alignment vertical="center"/>
    </xf>
    <xf numFmtId="3" fontId="9" fillId="5" borderId="22" xfId="0" applyNumberFormat="1" applyFont="1" applyFill="1" applyBorder="1" applyAlignment="1">
      <alignment vertical="center"/>
    </xf>
    <xf numFmtId="3" fontId="9" fillId="2" borderId="23" xfId="0" applyNumberFormat="1" applyFont="1" applyFill="1" applyBorder="1" applyAlignment="1">
      <alignment vertical="center"/>
    </xf>
    <xf numFmtId="0" fontId="8" fillId="0" borderId="7" xfId="0" applyFont="1" applyBorder="1" applyAlignment="1">
      <alignment horizontal="center" vertical="center" wrapText="1"/>
    </xf>
    <xf numFmtId="9" fontId="2" fillId="0" borderId="8" xfId="0" applyNumberFormat="1" applyFont="1" applyBorder="1" applyAlignment="1">
      <alignment vertical="center"/>
    </xf>
    <xf numFmtId="9" fontId="2" fillId="0" borderId="9" xfId="0" applyNumberFormat="1" applyFont="1" applyBorder="1" applyAlignment="1">
      <alignment vertical="center"/>
    </xf>
    <xf numFmtId="9" fontId="2" fillId="0" borderId="10" xfId="0" applyNumberFormat="1" applyFont="1" applyBorder="1" applyAlignment="1">
      <alignment vertical="center"/>
    </xf>
    <xf numFmtId="9" fontId="9" fillId="0" borderId="23" xfId="0" applyNumberFormat="1" applyFont="1" applyBorder="1" applyAlignment="1">
      <alignment vertical="center"/>
    </xf>
    <xf numFmtId="0" fontId="8" fillId="0" borderId="13" xfId="0" applyFont="1" applyBorder="1" applyAlignment="1">
      <alignment horizontal="center" vertical="center" wrapText="1"/>
    </xf>
    <xf numFmtId="9" fontId="2" fillId="0" borderId="14" xfId="0" applyNumberFormat="1" applyFont="1" applyBorder="1" applyAlignment="1">
      <alignment vertical="center"/>
    </xf>
    <xf numFmtId="9" fontId="2" fillId="0" borderId="15" xfId="0" applyNumberFormat="1" applyFont="1" applyBorder="1" applyAlignment="1">
      <alignment vertical="center"/>
    </xf>
    <xf numFmtId="9" fontId="2" fillId="0" borderId="16" xfId="0" applyNumberFormat="1" applyFont="1" applyBorder="1" applyAlignment="1">
      <alignment vertical="center"/>
    </xf>
    <xf numFmtId="9" fontId="9" fillId="0" borderId="17" xfId="0" applyNumberFormat="1" applyFont="1" applyBorder="1" applyAlignment="1">
      <alignment vertical="center"/>
    </xf>
    <xf numFmtId="0" fontId="8" fillId="0" borderId="18" xfId="0" applyFont="1" applyBorder="1" applyAlignment="1">
      <alignment horizontal="center" vertical="center" wrapText="1"/>
    </xf>
    <xf numFmtId="9" fontId="2" fillId="0" borderId="19" xfId="0" applyNumberFormat="1" applyFont="1" applyBorder="1" applyAlignment="1">
      <alignment vertical="center"/>
    </xf>
    <xf numFmtId="9" fontId="2" fillId="0" borderId="20" xfId="0" applyNumberFormat="1" applyFont="1" applyBorder="1" applyAlignment="1">
      <alignment vertical="center"/>
    </xf>
    <xf numFmtId="9" fontId="2" fillId="0" borderId="21" xfId="0" applyNumberFormat="1" applyFont="1" applyBorder="1" applyAlignment="1">
      <alignment vertical="center"/>
    </xf>
    <xf numFmtId="9" fontId="9" fillId="0" borderId="26" xfId="0" applyNumberFormat="1" applyFont="1" applyBorder="1" applyAlignment="1">
      <alignment vertical="center"/>
    </xf>
    <xf numFmtId="0" fontId="12" fillId="0" borderId="0" xfId="0" applyFont="1"/>
    <xf numFmtId="0" fontId="11" fillId="0" borderId="33" xfId="0" applyFont="1" applyBorder="1" applyAlignment="1">
      <alignment vertical="center"/>
    </xf>
    <xf numFmtId="166" fontId="11" fillId="0" borderId="34" xfId="0" applyNumberFormat="1" applyFont="1" applyBorder="1" applyAlignment="1">
      <alignment vertical="center"/>
    </xf>
    <xf numFmtId="166" fontId="11" fillId="0" borderId="24" xfId="0" applyNumberFormat="1" applyFont="1" applyBorder="1" applyAlignment="1">
      <alignment vertical="center"/>
    </xf>
    <xf numFmtId="166" fontId="11" fillId="0" borderId="35" xfId="0" applyNumberFormat="1" applyFont="1" applyBorder="1" applyAlignment="1">
      <alignment vertical="center"/>
    </xf>
    <xf numFmtId="0" fontId="11" fillId="0" borderId="36" xfId="0" applyFont="1" applyBorder="1" applyAlignment="1">
      <alignment vertical="center"/>
    </xf>
    <xf numFmtId="166" fontId="11" fillId="0" borderId="37" xfId="0" applyNumberFormat="1" applyFont="1" applyBorder="1" applyAlignment="1">
      <alignment vertical="center"/>
    </xf>
    <xf numFmtId="166" fontId="11" fillId="0" borderId="38" xfId="0" applyNumberFormat="1" applyFont="1" applyBorder="1" applyAlignment="1">
      <alignment vertical="center"/>
    </xf>
    <xf numFmtId="166" fontId="11" fillId="0" borderId="39" xfId="0" applyNumberFormat="1" applyFont="1" applyBorder="1" applyAlignment="1">
      <alignment vertical="center"/>
    </xf>
    <xf numFmtId="0" fontId="13" fillId="6" borderId="36" xfId="0" applyFont="1" applyFill="1" applyBorder="1" applyAlignment="1">
      <alignment horizontal="left" vertical="center" indent="3"/>
    </xf>
    <xf numFmtId="166" fontId="13" fillId="6" borderId="37" xfId="0" applyNumberFormat="1" applyFont="1" applyFill="1" applyBorder="1" applyAlignment="1">
      <alignment vertical="center"/>
    </xf>
    <xf numFmtId="166" fontId="13" fillId="6" borderId="38" xfId="0" applyNumberFormat="1" applyFont="1" applyFill="1" applyBorder="1" applyAlignment="1">
      <alignment vertical="center"/>
    </xf>
    <xf numFmtId="166" fontId="13" fillId="6" borderId="39" xfId="0" applyNumberFormat="1" applyFont="1" applyFill="1" applyBorder="1" applyAlignment="1">
      <alignment vertical="center"/>
    </xf>
    <xf numFmtId="0" fontId="14" fillId="0" borderId="36" xfId="0" applyFont="1" applyBorder="1" applyAlignment="1">
      <alignment vertical="center"/>
    </xf>
    <xf numFmtId="166" fontId="14" fillId="0" borderId="37" xfId="0" applyNumberFormat="1" applyFont="1" applyBorder="1" applyAlignment="1">
      <alignment vertical="center"/>
    </xf>
    <xf numFmtId="166" fontId="14" fillId="0" borderId="38" xfId="0" applyNumberFormat="1" applyFont="1" applyBorder="1" applyAlignment="1">
      <alignment vertical="center"/>
    </xf>
    <xf numFmtId="166" fontId="14" fillId="0" borderId="39" xfId="0" applyNumberFormat="1" applyFont="1" applyBorder="1" applyAlignment="1">
      <alignment vertical="center"/>
    </xf>
    <xf numFmtId="0" fontId="15" fillId="6" borderId="36" xfId="0" applyFont="1" applyFill="1" applyBorder="1" applyAlignment="1">
      <alignment horizontal="left" vertical="center" indent="3"/>
    </xf>
    <xf numFmtId="166" fontId="15" fillId="6" borderId="37" xfId="0" applyNumberFormat="1" applyFont="1" applyFill="1" applyBorder="1" applyAlignment="1">
      <alignment vertical="center"/>
    </xf>
    <xf numFmtId="166" fontId="15" fillId="6" borderId="38" xfId="0" applyNumberFormat="1" applyFont="1" applyFill="1" applyBorder="1" applyAlignment="1">
      <alignment vertical="center"/>
    </xf>
    <xf numFmtId="166" fontId="15" fillId="6" borderId="39" xfId="0" applyNumberFormat="1" applyFont="1" applyFill="1" applyBorder="1" applyAlignment="1">
      <alignment vertical="center"/>
    </xf>
    <xf numFmtId="0" fontId="11" fillId="0" borderId="40" xfId="0" applyFont="1" applyBorder="1" applyAlignment="1">
      <alignment vertical="center"/>
    </xf>
    <xf numFmtId="166" fontId="11" fillId="0" borderId="5" xfId="0" applyNumberFormat="1" applyFont="1" applyBorder="1" applyAlignment="1">
      <alignment vertical="center"/>
    </xf>
    <xf numFmtId="166" fontId="11" fillId="0" borderId="42" xfId="0" applyNumberFormat="1" applyFont="1" applyBorder="1" applyAlignment="1">
      <alignment vertical="center"/>
    </xf>
    <xf numFmtId="0" fontId="11" fillId="2" borderId="32" xfId="0" applyFont="1" applyFill="1" applyBorder="1" applyAlignment="1">
      <alignment vertical="center"/>
    </xf>
    <xf numFmtId="9" fontId="11" fillId="2" borderId="1" xfId="0" applyNumberFormat="1" applyFont="1" applyFill="1" applyBorder="1" applyAlignment="1">
      <alignment vertical="center"/>
    </xf>
    <xf numFmtId="9" fontId="11" fillId="2" borderId="2" xfId="0" applyNumberFormat="1" applyFont="1" applyFill="1" applyBorder="1" applyAlignment="1">
      <alignment vertical="center"/>
    </xf>
    <xf numFmtId="9" fontId="11" fillId="2" borderId="3" xfId="0" applyNumberFormat="1" applyFont="1" applyFill="1" applyBorder="1" applyAlignment="1">
      <alignment vertical="center"/>
    </xf>
    <xf numFmtId="0" fontId="11" fillId="0" borderId="0" xfId="0" applyFont="1"/>
    <xf numFmtId="0" fontId="16" fillId="0" borderId="0" xfId="0" applyFont="1"/>
    <xf numFmtId="0" fontId="17" fillId="0" borderId="0" xfId="0" applyFont="1"/>
    <xf numFmtId="0" fontId="0" fillId="0" borderId="0" xfId="0" applyAlignment="1">
      <alignment horizontal="center"/>
    </xf>
    <xf numFmtId="0" fontId="4" fillId="2" borderId="52" xfId="0" applyFont="1" applyFill="1" applyBorder="1" applyAlignment="1">
      <alignment horizontal="center" textRotation="90"/>
    </xf>
    <xf numFmtId="0" fontId="0" fillId="0" borderId="11" xfId="0" applyBorder="1"/>
    <xf numFmtId="0" fontId="0" fillId="0" borderId="24" xfId="0" applyBorder="1"/>
    <xf numFmtId="0" fontId="11" fillId="2" borderId="38" xfId="0" applyFont="1" applyFill="1" applyBorder="1"/>
    <xf numFmtId="168" fontId="0" fillId="0" borderId="57" xfId="0" applyNumberFormat="1" applyBorder="1"/>
    <xf numFmtId="166" fontId="0" fillId="0" borderId="58" xfId="0" applyNumberFormat="1" applyBorder="1"/>
    <xf numFmtId="167" fontId="0" fillId="0" borderId="59" xfId="0" applyNumberFormat="1" applyBorder="1"/>
    <xf numFmtId="166" fontId="0" fillId="0" borderId="60" xfId="0" applyNumberFormat="1" applyBorder="1"/>
    <xf numFmtId="0" fontId="0" fillId="0" borderId="53" xfId="0" applyBorder="1"/>
    <xf numFmtId="168" fontId="0" fillId="0" borderId="61" xfId="0" applyNumberFormat="1" applyBorder="1"/>
    <xf numFmtId="166" fontId="0" fillId="0" borderId="62" xfId="0" applyNumberFormat="1" applyBorder="1"/>
    <xf numFmtId="0" fontId="30" fillId="0" borderId="0" xfId="0" applyFont="1"/>
    <xf numFmtId="0" fontId="51" fillId="39" borderId="72" xfId="0" applyFont="1" applyFill="1" applyBorder="1" applyAlignment="1">
      <alignment horizontal="center" vertical="center" wrapText="1"/>
    </xf>
    <xf numFmtId="0" fontId="51" fillId="40" borderId="72" xfId="0" applyFont="1" applyFill="1" applyBorder="1" applyAlignment="1">
      <alignment horizontal="center" vertical="center" wrapText="1"/>
    </xf>
    <xf numFmtId="0" fontId="50" fillId="0" borderId="0" xfId="0" applyFont="1"/>
    <xf numFmtId="0" fontId="10" fillId="0" borderId="0" xfId="0" applyFont="1"/>
    <xf numFmtId="0" fontId="11" fillId="2" borderId="1" xfId="0" applyFont="1" applyFill="1" applyBorder="1" applyAlignment="1">
      <alignment vertical="center"/>
    </xf>
    <xf numFmtId="0" fontId="11" fillId="2" borderId="2" xfId="0" applyFont="1" applyFill="1" applyBorder="1" applyAlignment="1">
      <alignment vertical="center"/>
    </xf>
    <xf numFmtId="0" fontId="11" fillId="2" borderId="3" xfId="0" applyFont="1" applyFill="1" applyBorder="1" applyAlignment="1">
      <alignment vertical="center"/>
    </xf>
    <xf numFmtId="170" fontId="15" fillId="6" borderId="38" xfId="0" applyNumberFormat="1" applyFont="1" applyFill="1" applyBorder="1" applyAlignment="1">
      <alignment vertical="center"/>
    </xf>
    <xf numFmtId="170" fontId="15" fillId="6" borderId="39" xfId="0" applyNumberFormat="1" applyFont="1" applyFill="1" applyBorder="1" applyAlignment="1">
      <alignment vertical="center"/>
    </xf>
    <xf numFmtId="169" fontId="11" fillId="0" borderId="34" xfId="0" applyNumberFormat="1" applyFont="1" applyBorder="1" applyAlignment="1">
      <alignment vertical="center"/>
    </xf>
    <xf numFmtId="169" fontId="11" fillId="0" borderId="24" xfId="0" applyNumberFormat="1" applyFont="1" applyBorder="1" applyAlignment="1">
      <alignment vertical="center"/>
    </xf>
    <xf numFmtId="169" fontId="11" fillId="0" borderId="35" xfId="0" applyNumberFormat="1" applyFont="1" applyBorder="1" applyAlignment="1">
      <alignment vertical="center"/>
    </xf>
    <xf numFmtId="169" fontId="11" fillId="0" borderId="37" xfId="0" applyNumberFormat="1" applyFont="1" applyBorder="1" applyAlignment="1">
      <alignment vertical="center"/>
    </xf>
    <xf numFmtId="169" fontId="11" fillId="0" borderId="38" xfId="0" applyNumberFormat="1" applyFont="1" applyBorder="1" applyAlignment="1">
      <alignment vertical="center"/>
    </xf>
    <xf numFmtId="169" fontId="11" fillId="0" borderId="39" xfId="0" applyNumberFormat="1" applyFont="1" applyBorder="1" applyAlignment="1">
      <alignment vertical="center"/>
    </xf>
    <xf numFmtId="169" fontId="13" fillId="6" borderId="37" xfId="0" applyNumberFormat="1" applyFont="1" applyFill="1" applyBorder="1" applyAlignment="1">
      <alignment vertical="center"/>
    </xf>
    <xf numFmtId="169" fontId="13" fillId="6" borderId="38" xfId="0" applyNumberFormat="1" applyFont="1" applyFill="1" applyBorder="1" applyAlignment="1">
      <alignment vertical="center"/>
    </xf>
    <xf numFmtId="169" fontId="13" fillId="6" borderId="39" xfId="0" applyNumberFormat="1" applyFont="1" applyFill="1" applyBorder="1" applyAlignment="1">
      <alignment vertical="center"/>
    </xf>
    <xf numFmtId="169" fontId="14" fillId="0" borderId="37" xfId="0" applyNumberFormat="1" applyFont="1" applyBorder="1" applyAlignment="1">
      <alignment vertical="center"/>
    </xf>
    <xf numFmtId="169" fontId="14" fillId="0" borderId="38" xfId="0" applyNumberFormat="1" applyFont="1" applyBorder="1" applyAlignment="1">
      <alignment vertical="center"/>
    </xf>
    <xf numFmtId="169" fontId="14" fillId="0" borderId="39" xfId="0" applyNumberFormat="1" applyFont="1" applyBorder="1" applyAlignment="1">
      <alignment vertical="center"/>
    </xf>
    <xf numFmtId="169" fontId="15" fillId="6" borderId="37" xfId="0" applyNumberFormat="1" applyFont="1" applyFill="1" applyBorder="1" applyAlignment="1">
      <alignment vertical="center"/>
    </xf>
    <xf numFmtId="169" fontId="15" fillId="6" borderId="38" xfId="0" applyNumberFormat="1" applyFont="1" applyFill="1" applyBorder="1" applyAlignment="1">
      <alignment vertical="center"/>
    </xf>
    <xf numFmtId="169" fontId="15" fillId="6" borderId="39" xfId="0" applyNumberFormat="1" applyFont="1" applyFill="1" applyBorder="1" applyAlignment="1">
      <alignment vertical="center"/>
    </xf>
    <xf numFmtId="169" fontId="11" fillId="0" borderId="41" xfId="0" applyNumberFormat="1" applyFont="1" applyBorder="1" applyAlignment="1">
      <alignment vertical="center"/>
    </xf>
    <xf numFmtId="169" fontId="11" fillId="0" borderId="5" xfId="0" applyNumberFormat="1" applyFont="1" applyBorder="1" applyAlignment="1">
      <alignment vertical="center"/>
    </xf>
    <xf numFmtId="169" fontId="11" fillId="0" borderId="42" xfId="0" applyNumberFormat="1" applyFont="1" applyBorder="1" applyAlignment="1">
      <alignment vertical="center"/>
    </xf>
    <xf numFmtId="169" fontId="11" fillId="2" borderId="1" xfId="0" applyNumberFormat="1" applyFont="1" applyFill="1" applyBorder="1" applyAlignment="1">
      <alignment vertical="center"/>
    </xf>
    <xf numFmtId="169" fontId="11" fillId="2" borderId="2" xfId="0" applyNumberFormat="1" applyFont="1" applyFill="1" applyBorder="1" applyAlignment="1">
      <alignment vertical="center"/>
    </xf>
    <xf numFmtId="169" fontId="11" fillId="2" borderId="3" xfId="0" applyNumberFormat="1" applyFont="1" applyFill="1" applyBorder="1" applyAlignment="1">
      <alignment vertical="center"/>
    </xf>
    <xf numFmtId="0" fontId="54" fillId="39" borderId="68" xfId="0" applyFont="1" applyFill="1" applyBorder="1" applyAlignment="1">
      <alignment horizontal="center" vertical="center" wrapText="1"/>
    </xf>
    <xf numFmtId="0" fontId="54" fillId="39" borderId="70" xfId="0" applyFont="1" applyFill="1" applyBorder="1" applyAlignment="1">
      <alignment horizontal="center" vertical="center" wrapText="1"/>
    </xf>
    <xf numFmtId="0" fontId="54" fillId="40" borderId="68" xfId="0" applyFont="1" applyFill="1" applyBorder="1" applyAlignment="1">
      <alignment horizontal="center" vertical="center" wrapText="1"/>
    </xf>
    <xf numFmtId="0" fontId="54" fillId="40" borderId="70" xfId="0" applyFont="1" applyFill="1" applyBorder="1" applyAlignment="1">
      <alignment horizontal="center" vertical="center" wrapText="1"/>
    </xf>
    <xf numFmtId="0" fontId="11" fillId="38" borderId="76" xfId="0" applyFont="1" applyFill="1" applyBorder="1" applyAlignment="1">
      <alignment horizontal="center" vertical="center"/>
    </xf>
    <xf numFmtId="0" fontId="11" fillId="38" borderId="77" xfId="0" applyFont="1" applyFill="1" applyBorder="1" applyAlignment="1">
      <alignment horizontal="center" vertical="center"/>
    </xf>
    <xf numFmtId="0" fontId="0" fillId="38" borderId="79" xfId="0" applyFill="1" applyBorder="1" applyAlignment="1">
      <alignment vertical="center"/>
    </xf>
    <xf numFmtId="171" fontId="0" fillId="0" borderId="81" xfId="0" applyNumberFormat="1" applyBorder="1" applyAlignment="1">
      <alignment vertical="center"/>
    </xf>
    <xf numFmtId="0" fontId="0" fillId="38" borderId="82" xfId="0" applyFill="1" applyBorder="1" applyAlignment="1">
      <alignment vertical="center"/>
    </xf>
    <xf numFmtId="171" fontId="0" fillId="0" borderId="83" xfId="0" applyNumberFormat="1" applyBorder="1" applyAlignment="1">
      <alignment vertical="center"/>
    </xf>
    <xf numFmtId="0" fontId="0" fillId="38" borderId="84" xfId="0" applyFill="1" applyBorder="1" applyAlignment="1">
      <alignment vertical="center"/>
    </xf>
    <xf numFmtId="171" fontId="0" fillId="0" borderId="86" xfId="0" applyNumberFormat="1" applyBorder="1" applyAlignment="1">
      <alignment vertical="center"/>
    </xf>
    <xf numFmtId="0" fontId="11" fillId="38" borderId="78" xfId="0" applyFont="1" applyFill="1" applyBorder="1" applyAlignment="1">
      <alignment horizontal="center" vertical="center"/>
    </xf>
    <xf numFmtId="165" fontId="0" fillId="38" borderId="81" xfId="0" applyNumberFormat="1" applyFill="1" applyBorder="1" applyAlignment="1">
      <alignment vertical="center"/>
    </xf>
    <xf numFmtId="165" fontId="0" fillId="38" borderId="83" xfId="0" applyNumberFormat="1" applyFill="1" applyBorder="1" applyAlignment="1">
      <alignment vertical="center"/>
    </xf>
    <xf numFmtId="165" fontId="0" fillId="38" borderId="86" xfId="0" applyNumberFormat="1" applyFill="1" applyBorder="1" applyAlignment="1">
      <alignment vertical="center"/>
    </xf>
    <xf numFmtId="171" fontId="0" fillId="0" borderId="87" xfId="0" applyNumberFormat="1" applyBorder="1" applyAlignment="1">
      <alignment vertical="center"/>
    </xf>
    <xf numFmtId="171" fontId="0" fillId="0" borderId="88" xfId="0" applyNumberFormat="1" applyBorder="1" applyAlignment="1">
      <alignment vertical="center"/>
    </xf>
    <xf numFmtId="171" fontId="0" fillId="0" borderId="89" xfId="0" applyNumberFormat="1" applyBorder="1" applyAlignment="1">
      <alignment vertical="center"/>
    </xf>
    <xf numFmtId="0" fontId="11" fillId="2" borderId="38" xfId="0" applyFont="1" applyFill="1" applyBorder="1" applyAlignment="1">
      <alignment horizontal="center" vertical="center"/>
    </xf>
    <xf numFmtId="9" fontId="0" fillId="0" borderId="38" xfId="0" applyNumberFormat="1" applyBorder="1" applyAlignment="1">
      <alignment horizontal="center" vertical="center"/>
    </xf>
    <xf numFmtId="3" fontId="0" fillId="0" borderId="38" xfId="0" applyNumberFormat="1" applyBorder="1" applyAlignment="1">
      <alignment horizontal="center" vertical="center"/>
    </xf>
    <xf numFmtId="0" fontId="11" fillId="41" borderId="38" xfId="0" applyFont="1" applyFill="1" applyBorder="1" applyAlignment="1">
      <alignment horizontal="center" vertical="center"/>
    </xf>
    <xf numFmtId="9" fontId="0" fillId="41" borderId="38" xfId="0" applyNumberFormat="1" applyFill="1" applyBorder="1" applyAlignment="1">
      <alignment horizontal="center" vertical="center"/>
    </xf>
    <xf numFmtId="0" fontId="16" fillId="4" borderId="63" xfId="0" applyFont="1" applyFill="1" applyBorder="1" applyAlignment="1">
      <alignment horizontal="center" vertical="center" wrapText="1"/>
    </xf>
    <xf numFmtId="0" fontId="11" fillId="4" borderId="96" xfId="0" applyFont="1" applyFill="1" applyBorder="1" applyAlignment="1">
      <alignment horizontal="center" vertical="center"/>
    </xf>
    <xf numFmtId="171" fontId="55" fillId="0" borderId="90" xfId="0" applyNumberFormat="1" applyFont="1" applyBorder="1" applyAlignment="1">
      <alignment vertical="center"/>
    </xf>
    <xf numFmtId="171" fontId="55" fillId="0" borderId="91" xfId="0" applyNumberFormat="1" applyFont="1" applyBorder="1" applyAlignment="1">
      <alignment vertical="center"/>
    </xf>
    <xf numFmtId="171" fontId="55" fillId="0" borderId="92" xfId="0" applyNumberFormat="1" applyFont="1" applyBorder="1" applyAlignment="1">
      <alignment vertical="center"/>
    </xf>
    <xf numFmtId="171" fontId="55" fillId="0" borderId="93" xfId="0" applyNumberFormat="1" applyFont="1" applyBorder="1" applyAlignment="1">
      <alignment vertical="center"/>
    </xf>
    <xf numFmtId="171" fontId="55" fillId="0" borderId="94" xfId="0" applyNumberFormat="1" applyFont="1" applyBorder="1" applyAlignment="1">
      <alignment vertical="center"/>
    </xf>
    <xf numFmtId="171" fontId="55" fillId="0" borderId="95" xfId="0" applyNumberFormat="1" applyFont="1" applyBorder="1" applyAlignment="1">
      <alignment vertical="center"/>
    </xf>
    <xf numFmtId="0" fontId="0" fillId="38" borderId="99" xfId="0" applyFill="1" applyBorder="1" applyAlignment="1">
      <alignment vertical="center"/>
    </xf>
    <xf numFmtId="165" fontId="0" fillId="38" borderId="100" xfId="0" applyNumberFormat="1" applyFill="1" applyBorder="1" applyAlignment="1">
      <alignment vertical="center"/>
    </xf>
    <xf numFmtId="171" fontId="55" fillId="0" borderId="101" xfId="0" applyNumberFormat="1" applyFont="1" applyBorder="1" applyAlignment="1">
      <alignment vertical="center"/>
    </xf>
    <xf numFmtId="171" fontId="55" fillId="0" borderId="102" xfId="0" applyNumberFormat="1" applyFont="1" applyBorder="1" applyAlignment="1">
      <alignment vertical="center"/>
    </xf>
    <xf numFmtId="171" fontId="0" fillId="0" borderId="100" xfId="0" applyNumberFormat="1" applyBorder="1" applyAlignment="1">
      <alignment vertical="center"/>
    </xf>
    <xf numFmtId="171" fontId="0" fillId="0" borderId="103" xfId="0" applyNumberFormat="1" applyBorder="1" applyAlignment="1">
      <alignment vertical="center"/>
    </xf>
    <xf numFmtId="0" fontId="11" fillId="3" borderId="1"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2" xfId="0" applyFont="1" applyFill="1" applyBorder="1" applyAlignment="1">
      <alignment horizontal="center" vertical="center" textRotation="90" wrapText="1"/>
    </xf>
    <xf numFmtId="0" fontId="56" fillId="3" borderId="2" xfId="0" applyFont="1" applyFill="1" applyBorder="1" applyAlignment="1">
      <alignment horizontal="center" vertical="center" wrapText="1"/>
    </xf>
    <xf numFmtId="0" fontId="56" fillId="3" borderId="2" xfId="0" applyFont="1" applyFill="1" applyBorder="1" applyAlignment="1">
      <alignment horizontal="center" vertical="center" textRotation="90" wrapText="1"/>
    </xf>
    <xf numFmtId="0" fontId="11" fillId="3" borderId="104" xfId="0" applyFont="1" applyFill="1" applyBorder="1" applyAlignment="1">
      <alignment horizontal="center" vertical="center" textRotation="90" wrapText="1"/>
    </xf>
    <xf numFmtId="0" fontId="0" fillId="0" borderId="37" xfId="0" applyBorder="1" applyAlignment="1">
      <alignment horizontal="center" vertical="center"/>
    </xf>
    <xf numFmtId="0" fontId="0" fillId="0" borderId="105" xfId="0" applyBorder="1" applyAlignment="1" applyProtection="1">
      <alignment horizontal="center" vertical="center"/>
      <protection locked="0"/>
    </xf>
    <xf numFmtId="0" fontId="0" fillId="0" borderId="38" xfId="0" applyBorder="1" applyAlignment="1" applyProtection="1">
      <alignment horizontal="center" vertical="center"/>
      <protection locked="0"/>
    </xf>
    <xf numFmtId="0" fontId="0" fillId="0" borderId="38" xfId="0" applyBorder="1" applyAlignment="1" applyProtection="1">
      <alignment vertical="center"/>
      <protection locked="0"/>
    </xf>
    <xf numFmtId="0" fontId="0" fillId="0" borderId="38" xfId="0" applyBorder="1" applyAlignment="1">
      <alignment horizontal="center" vertical="center"/>
    </xf>
    <xf numFmtId="0" fontId="0" fillId="0" borderId="38" xfId="0" applyBorder="1" applyAlignment="1" applyProtection="1">
      <alignment vertical="center" wrapText="1"/>
      <protection locked="0"/>
    </xf>
    <xf numFmtId="0" fontId="0" fillId="0" borderId="106" xfId="0" applyBorder="1" applyAlignment="1" applyProtection="1">
      <alignment horizontal="center" vertical="center"/>
      <protection locked="0"/>
    </xf>
    <xf numFmtId="165" fontId="0" fillId="0" borderId="38" xfId="0" applyNumberFormat="1" applyBorder="1" applyAlignment="1">
      <alignment horizontal="center" vertical="center"/>
    </xf>
    <xf numFmtId="0" fontId="2" fillId="0" borderId="38" xfId="0" applyFont="1" applyBorder="1" applyAlignment="1" applyProtection="1">
      <alignment horizontal="center" vertical="center"/>
      <protection locked="0"/>
    </xf>
    <xf numFmtId="0" fontId="59" fillId="42" borderId="1" xfId="3557" applyFont="1" applyFill="1" applyBorder="1" applyAlignment="1">
      <alignment horizontal="center" vertical="center" wrapText="1"/>
    </xf>
    <xf numFmtId="0" fontId="59" fillId="42" borderId="2" xfId="3557" applyFont="1" applyFill="1" applyBorder="1" applyAlignment="1">
      <alignment horizontal="center" vertical="center" wrapText="1"/>
    </xf>
    <xf numFmtId="14" fontId="59" fillId="42" borderId="104" xfId="3557" applyNumberFormat="1" applyFont="1" applyFill="1" applyBorder="1" applyAlignment="1">
      <alignment horizontal="center" vertical="center" wrapText="1"/>
    </xf>
    <xf numFmtId="0" fontId="62" fillId="2" borderId="1" xfId="0" applyFont="1" applyFill="1" applyBorder="1" applyAlignment="1">
      <alignment horizontal="center" vertical="center" wrapText="1"/>
    </xf>
    <xf numFmtId="0" fontId="62" fillId="2" borderId="2" xfId="0" applyFont="1" applyFill="1" applyBorder="1" applyAlignment="1">
      <alignment horizontal="center" vertical="center" wrapText="1"/>
    </xf>
    <xf numFmtId="0" fontId="62" fillId="2" borderId="104" xfId="0" applyFont="1" applyFill="1" applyBorder="1" applyAlignment="1">
      <alignment horizontal="center" vertical="center" wrapText="1"/>
    </xf>
    <xf numFmtId="0" fontId="63" fillId="2" borderId="34" xfId="0" applyFont="1" applyFill="1" applyBorder="1" applyAlignment="1">
      <alignment horizontal="center" vertical="center"/>
    </xf>
    <xf numFmtId="0" fontId="63" fillId="0" borderId="24" xfId="0" applyFont="1" applyBorder="1" applyAlignment="1">
      <alignment horizontal="center" vertical="center"/>
    </xf>
    <xf numFmtId="0" fontId="61" fillId="0" borderId="24" xfId="0" applyFont="1" applyBorder="1" applyAlignment="1">
      <alignment horizontal="center" vertical="center"/>
    </xf>
    <xf numFmtId="14" fontId="63" fillId="0" borderId="24" xfId="0" applyNumberFormat="1" applyFont="1" applyBorder="1" applyAlignment="1">
      <alignment horizontal="center" vertical="center"/>
    </xf>
    <xf numFmtId="0" fontId="63" fillId="0" borderId="110" xfId="0" applyFont="1" applyBorder="1" applyAlignment="1">
      <alignment horizontal="center" vertical="center"/>
    </xf>
    <xf numFmtId="0" fontId="63" fillId="2" borderId="37" xfId="0" applyFont="1" applyFill="1" applyBorder="1" applyAlignment="1">
      <alignment horizontal="center" vertical="center"/>
    </xf>
    <xf numFmtId="0" fontId="63" fillId="0" borderId="38" xfId="0" applyFont="1" applyBorder="1" applyAlignment="1">
      <alignment horizontal="center" vertical="center"/>
    </xf>
    <xf numFmtId="0" fontId="61" fillId="0" borderId="38" xfId="0" applyFont="1" applyBorder="1" applyAlignment="1">
      <alignment horizontal="center" vertical="center"/>
    </xf>
    <xf numFmtId="14" fontId="63" fillId="0" borderId="38" xfId="0" applyNumberFormat="1" applyFont="1" applyBorder="1" applyAlignment="1">
      <alignment horizontal="center" vertical="center"/>
    </xf>
    <xf numFmtId="0" fontId="63" fillId="0" borderId="106" xfId="0" applyFont="1" applyBorder="1" applyAlignment="1">
      <alignment horizontal="center" vertical="center"/>
    </xf>
    <xf numFmtId="0" fontId="61" fillId="2" borderId="37" xfId="0" applyFont="1" applyFill="1" applyBorder="1" applyAlignment="1">
      <alignment horizontal="center" vertical="center"/>
    </xf>
    <xf numFmtId="14" fontId="61" fillId="0" borderId="38" xfId="0" applyNumberFormat="1" applyFont="1" applyBorder="1" applyAlignment="1">
      <alignment horizontal="center" vertical="center"/>
    </xf>
    <xf numFmtId="0" fontId="61" fillId="0" borderId="106" xfId="0" applyFont="1" applyBorder="1" applyAlignment="1">
      <alignment horizontal="center" vertical="center"/>
    </xf>
    <xf numFmtId="167" fontId="63" fillId="0" borderId="38" xfId="0" applyNumberFormat="1" applyFont="1" applyBorder="1" applyAlignment="1">
      <alignment horizontal="center" vertical="center"/>
    </xf>
    <xf numFmtId="0" fontId="61" fillId="2" borderId="41" xfId="0" applyFont="1" applyFill="1" applyBorder="1" applyAlignment="1">
      <alignment horizontal="center" vertical="center"/>
    </xf>
    <xf numFmtId="0" fontId="61" fillId="0" borderId="5" xfId="0" applyFont="1" applyBorder="1" applyAlignment="1">
      <alignment horizontal="center" vertical="center"/>
    </xf>
    <xf numFmtId="14" fontId="61" fillId="0" borderId="5" xfId="0" applyNumberFormat="1" applyFont="1" applyBorder="1" applyAlignment="1">
      <alignment horizontal="center" vertical="center"/>
    </xf>
    <xf numFmtId="0" fontId="61" fillId="0" borderId="111" xfId="0" applyFont="1" applyBorder="1" applyAlignment="1">
      <alignment horizontal="center" vertical="center"/>
    </xf>
    <xf numFmtId="0" fontId="61" fillId="38" borderId="107" xfId="0" applyFont="1" applyFill="1" applyBorder="1" applyAlignment="1">
      <alignment horizontal="center" vertical="center" wrapText="1"/>
    </xf>
    <xf numFmtId="0" fontId="61" fillId="38" borderId="108" xfId="0" applyFont="1" applyFill="1" applyBorder="1" applyAlignment="1">
      <alignment horizontal="center" vertical="center"/>
    </xf>
    <xf numFmtId="14" fontId="61" fillId="38" borderId="108" xfId="0" applyNumberFormat="1" applyFont="1" applyFill="1" applyBorder="1" applyAlignment="1">
      <alignment horizontal="center" vertical="center" wrapText="1"/>
    </xf>
    <xf numFmtId="0" fontId="61" fillId="38" borderId="109" xfId="0" applyFont="1" applyFill="1" applyBorder="1" applyAlignment="1">
      <alignment horizontal="center" vertical="center"/>
    </xf>
    <xf numFmtId="0" fontId="51" fillId="44" borderId="63" xfId="0" applyFont="1" applyFill="1" applyBorder="1" applyAlignment="1">
      <alignment horizontal="center" vertical="center" wrapText="1"/>
    </xf>
    <xf numFmtId="0" fontId="64" fillId="45" borderId="112" xfId="0" applyFont="1" applyFill="1" applyBorder="1" applyAlignment="1">
      <alignment horizontal="center" vertical="center" wrapText="1"/>
    </xf>
    <xf numFmtId="0" fontId="64" fillId="45" borderId="113" xfId="0" applyFont="1" applyFill="1" applyBorder="1" applyAlignment="1">
      <alignment horizontal="center" vertical="center" wrapText="1"/>
    </xf>
    <xf numFmtId="0" fontId="51" fillId="45" borderId="72" xfId="0" applyFont="1" applyFill="1" applyBorder="1" applyAlignment="1">
      <alignment horizontal="center" vertical="center" wrapText="1"/>
    </xf>
    <xf numFmtId="0" fontId="64" fillId="46" borderId="112" xfId="0" applyFont="1" applyFill="1" applyBorder="1" applyAlignment="1">
      <alignment horizontal="center" vertical="center" wrapText="1"/>
    </xf>
    <xf numFmtId="0" fontId="64" fillId="46" borderId="113" xfId="0" applyFont="1" applyFill="1" applyBorder="1" applyAlignment="1">
      <alignment horizontal="center" vertical="center" wrapText="1"/>
    </xf>
    <xf numFmtId="0" fontId="51" fillId="46" borderId="72" xfId="0" applyFont="1" applyFill="1" applyBorder="1" applyAlignment="1">
      <alignment horizontal="center" vertical="center" wrapText="1"/>
    </xf>
    <xf numFmtId="0" fontId="64" fillId="47" borderId="112" xfId="0" applyFont="1" applyFill="1" applyBorder="1" applyAlignment="1">
      <alignment horizontal="center" vertical="center" wrapText="1"/>
    </xf>
    <xf numFmtId="0" fontId="64" fillId="47" borderId="113" xfId="0" applyFont="1" applyFill="1" applyBorder="1" applyAlignment="1">
      <alignment horizontal="center" vertical="center" wrapText="1"/>
    </xf>
    <xf numFmtId="0" fontId="51" fillId="47" borderId="72" xfId="0" applyFont="1" applyFill="1" applyBorder="1" applyAlignment="1">
      <alignment horizontal="center" vertical="center" wrapText="1"/>
    </xf>
    <xf numFmtId="0" fontId="0" fillId="38" borderId="80" xfId="0" applyFill="1" applyBorder="1" applyAlignment="1">
      <alignment horizontal="center" vertical="center"/>
    </xf>
    <xf numFmtId="0" fontId="0" fillId="38" borderId="38" xfId="0" applyFill="1" applyBorder="1" applyAlignment="1">
      <alignment horizontal="center" vertical="center"/>
    </xf>
    <xf numFmtId="0" fontId="0" fillId="38" borderId="5" xfId="0" applyFill="1" applyBorder="1" applyAlignment="1">
      <alignment horizontal="center" vertical="center"/>
    </xf>
    <xf numFmtId="0" fontId="0" fillId="38" borderId="85" xfId="0" applyFill="1" applyBorder="1" applyAlignment="1">
      <alignment horizontal="center" vertical="center"/>
    </xf>
    <xf numFmtId="14" fontId="61" fillId="43" borderId="32" xfId="3018" applyNumberFormat="1" applyFont="1" applyFill="1" applyBorder="1" applyAlignment="1">
      <alignment horizontal="center" vertical="center" wrapText="1"/>
    </xf>
    <xf numFmtId="0" fontId="0" fillId="0" borderId="0" xfId="0" applyAlignment="1">
      <alignment vertical="center"/>
    </xf>
    <xf numFmtId="9" fontId="15" fillId="6" borderId="37" xfId="0" applyNumberFormat="1" applyFont="1" applyFill="1" applyBorder="1" applyAlignment="1">
      <alignment vertical="center"/>
    </xf>
    <xf numFmtId="9" fontId="15" fillId="6" borderId="38" xfId="0" applyNumberFormat="1" applyFont="1" applyFill="1" applyBorder="1" applyAlignment="1">
      <alignment vertical="center"/>
    </xf>
    <xf numFmtId="10" fontId="15" fillId="6" borderId="38" xfId="0" applyNumberFormat="1" applyFont="1" applyFill="1" applyBorder="1" applyAlignment="1">
      <alignment vertical="center"/>
    </xf>
    <xf numFmtId="9" fontId="11" fillId="0" borderId="37" xfId="0" applyNumberFormat="1" applyFont="1" applyBorder="1" applyAlignment="1">
      <alignment vertical="center"/>
    </xf>
    <xf numFmtId="9" fontId="11" fillId="0" borderId="38" xfId="0" applyNumberFormat="1" applyFont="1" applyBorder="1" applyAlignment="1">
      <alignment vertical="center"/>
    </xf>
    <xf numFmtId="9" fontId="11" fillId="0" borderId="41" xfId="0" applyNumberFormat="1" applyFont="1" applyBorder="1" applyAlignment="1">
      <alignment vertical="center"/>
    </xf>
    <xf numFmtId="9" fontId="11" fillId="0" borderId="5" xfId="0" applyNumberFormat="1" applyFont="1" applyBorder="1" applyAlignment="1">
      <alignment vertical="center"/>
    </xf>
    <xf numFmtId="10" fontId="11" fillId="0" borderId="5" xfId="0" applyNumberFormat="1" applyFont="1" applyBorder="1" applyAlignment="1">
      <alignment vertical="center"/>
    </xf>
    <xf numFmtId="10" fontId="11" fillId="0" borderId="38" xfId="0" applyNumberFormat="1" applyFont="1" applyBorder="1" applyAlignment="1">
      <alignment vertical="center"/>
    </xf>
    <xf numFmtId="10" fontId="11" fillId="0" borderId="39" xfId="0" applyNumberFormat="1" applyFont="1" applyBorder="1" applyAlignment="1">
      <alignment vertical="center"/>
    </xf>
    <xf numFmtId="0" fontId="11" fillId="2" borderId="38" xfId="0" applyFont="1" applyFill="1" applyBorder="1" applyAlignment="1">
      <alignment horizontal="center"/>
    </xf>
    <xf numFmtId="0" fontId="8" fillId="0" borderId="32" xfId="0" applyFont="1" applyBorder="1" applyAlignment="1">
      <alignment horizontal="center" vertical="center" wrapText="1"/>
    </xf>
    <xf numFmtId="9" fontId="2" fillId="0" borderId="115" xfId="0" applyNumberFormat="1" applyFont="1" applyBorder="1" applyAlignment="1">
      <alignment vertical="center"/>
    </xf>
    <xf numFmtId="9" fontId="2" fillId="0" borderId="116" xfId="0" applyNumberFormat="1" applyFont="1" applyBorder="1" applyAlignment="1">
      <alignment vertical="center"/>
    </xf>
    <xf numFmtId="9" fontId="2" fillId="0" borderId="117" xfId="0" applyNumberFormat="1" applyFont="1" applyBorder="1" applyAlignment="1">
      <alignment vertical="center"/>
    </xf>
    <xf numFmtId="9" fontId="9" fillId="0" borderId="118" xfId="0" applyNumberFormat="1" applyFont="1" applyBorder="1" applyAlignment="1">
      <alignment vertical="center"/>
    </xf>
    <xf numFmtId="0" fontId="11" fillId="0" borderId="25" xfId="0" applyFont="1" applyBorder="1" applyAlignment="1">
      <alignment vertical="center"/>
    </xf>
    <xf numFmtId="169" fontId="11" fillId="0" borderId="122" xfId="0" applyNumberFormat="1" applyFont="1" applyBorder="1" applyAlignment="1">
      <alignment vertical="center"/>
    </xf>
    <xf numFmtId="169" fontId="11" fillId="0" borderId="123" xfId="0" applyNumberFormat="1" applyFont="1" applyBorder="1" applyAlignment="1">
      <alignment vertical="center"/>
    </xf>
    <xf numFmtId="169" fontId="11" fillId="0" borderId="124" xfId="0" applyNumberFormat="1" applyFont="1" applyBorder="1" applyAlignment="1">
      <alignment vertical="center"/>
    </xf>
    <xf numFmtId="0" fontId="0" fillId="0" borderId="38" xfId="0" applyBorder="1" applyAlignment="1">
      <alignment vertical="center"/>
    </xf>
    <xf numFmtId="169" fontId="0" fillId="0" borderId="38" xfId="3555" applyNumberFormat="1" applyFont="1" applyBorder="1" applyAlignment="1">
      <alignment vertical="center"/>
    </xf>
    <xf numFmtId="166" fontId="0" fillId="0" borderId="38" xfId="3559" applyNumberFormat="1" applyFont="1" applyBorder="1" applyAlignment="1">
      <alignment vertical="center"/>
    </xf>
    <xf numFmtId="0" fontId="0" fillId="2" borderId="38" xfId="0" applyFill="1" applyBorder="1" applyAlignment="1">
      <alignment vertical="center"/>
    </xf>
    <xf numFmtId="169" fontId="0" fillId="2" borderId="38" xfId="0" applyNumberFormat="1" applyFill="1" applyBorder="1" applyAlignment="1">
      <alignment vertical="center"/>
    </xf>
    <xf numFmtId="166" fontId="0" fillId="2" borderId="38" xfId="3559" applyNumberFormat="1" applyFont="1" applyFill="1" applyBorder="1" applyAlignment="1">
      <alignment vertical="center"/>
    </xf>
    <xf numFmtId="0" fontId="0" fillId="48" borderId="38" xfId="0" applyFill="1" applyBorder="1" applyAlignment="1">
      <alignment vertical="center"/>
    </xf>
    <xf numFmtId="169" fontId="0" fillId="48" borderId="38" xfId="3555" applyNumberFormat="1" applyFont="1" applyFill="1" applyBorder="1" applyAlignment="1">
      <alignment vertical="center"/>
    </xf>
    <xf numFmtId="166" fontId="0" fillId="48" borderId="38" xfId="3559" applyNumberFormat="1" applyFont="1" applyFill="1" applyBorder="1" applyAlignment="1">
      <alignment vertical="center"/>
    </xf>
    <xf numFmtId="169" fontId="2" fillId="0" borderId="38" xfId="3555" applyNumberFormat="1" applyFont="1" applyFill="1" applyBorder="1" applyAlignment="1">
      <alignment vertical="center"/>
    </xf>
    <xf numFmtId="169" fontId="2" fillId="45" borderId="38" xfId="0" applyNumberFormat="1" applyFont="1" applyFill="1" applyBorder="1" applyAlignment="1">
      <alignment vertical="center"/>
    </xf>
    <xf numFmtId="169" fontId="2" fillId="49" borderId="38" xfId="3555" applyNumberFormat="1" applyFont="1" applyFill="1" applyBorder="1" applyAlignment="1">
      <alignment vertical="center"/>
    </xf>
    <xf numFmtId="169" fontId="2" fillId="48" borderId="38" xfId="3555" applyNumberFormat="1" applyFont="1" applyFill="1" applyBorder="1" applyAlignment="1">
      <alignment vertical="center"/>
    </xf>
    <xf numFmtId="0" fontId="2" fillId="0" borderId="38" xfId="0" applyFont="1" applyBorder="1" applyAlignment="1" applyProtection="1">
      <alignment vertical="center" wrapText="1"/>
      <protection locked="0"/>
    </xf>
    <xf numFmtId="0" fontId="0" fillId="0" borderId="0" xfId="0" applyAlignment="1" applyProtection="1">
      <alignment vertical="center"/>
      <protection locked="0"/>
    </xf>
    <xf numFmtId="0" fontId="11" fillId="2" borderId="125" xfId="0" applyFont="1" applyFill="1" applyBorder="1" applyAlignment="1">
      <alignment horizontal="center"/>
    </xf>
    <xf numFmtId="0" fontId="11" fillId="2" borderId="93" xfId="0" applyFont="1" applyFill="1" applyBorder="1" applyAlignment="1">
      <alignment horizontal="center"/>
    </xf>
    <xf numFmtId="0" fontId="11" fillId="50" borderId="125" xfId="0" applyFont="1" applyFill="1" applyBorder="1" applyAlignment="1">
      <alignment horizontal="center"/>
    </xf>
    <xf numFmtId="0" fontId="11" fillId="50" borderId="93" xfId="0" applyFont="1" applyFill="1" applyBorder="1" applyAlignment="1">
      <alignment horizontal="center"/>
    </xf>
    <xf numFmtId="10" fontId="0" fillId="0" borderId="58" xfId="0" applyNumberFormat="1" applyBorder="1"/>
    <xf numFmtId="9" fontId="0" fillId="0" borderId="58" xfId="0" applyNumberFormat="1" applyBorder="1"/>
    <xf numFmtId="0" fontId="67" fillId="2" borderId="38" xfId="0" applyFont="1" applyFill="1" applyBorder="1" applyAlignment="1">
      <alignment horizontal="center"/>
    </xf>
    <xf numFmtId="167" fontId="0" fillId="48" borderId="11" xfId="0" applyNumberFormat="1" applyFill="1" applyBorder="1"/>
    <xf numFmtId="168" fontId="0" fillId="48" borderId="57" xfId="0" applyNumberFormat="1" applyFill="1" applyBorder="1"/>
    <xf numFmtId="166" fontId="0" fillId="48" borderId="58" xfId="0" applyNumberFormat="1" applyFill="1" applyBorder="1"/>
    <xf numFmtId="0" fontId="0" fillId="48" borderId="53" xfId="0" applyFill="1" applyBorder="1"/>
    <xf numFmtId="168" fontId="0" fillId="48" borderId="61" xfId="0" applyNumberFormat="1" applyFill="1" applyBorder="1"/>
    <xf numFmtId="166" fontId="0" fillId="48" borderId="62" xfId="0" applyNumberFormat="1" applyFill="1" applyBorder="1"/>
    <xf numFmtId="0" fontId="0" fillId="48" borderId="24" xfId="0" applyFill="1" applyBorder="1"/>
    <xf numFmtId="168" fontId="0" fillId="48" borderId="59" xfId="0" applyNumberFormat="1" applyFill="1" applyBorder="1"/>
    <xf numFmtId="166" fontId="0" fillId="48" borderId="60" xfId="0" applyNumberFormat="1" applyFill="1" applyBorder="1"/>
    <xf numFmtId="14" fontId="68" fillId="0" borderId="106" xfId="0" applyNumberFormat="1" applyFont="1" applyBorder="1" applyAlignment="1">
      <alignment horizontal="center" vertical="center" wrapText="1"/>
    </xf>
    <xf numFmtId="14" fontId="68" fillId="0" borderId="111" xfId="0" applyNumberFormat="1" applyFont="1" applyBorder="1" applyAlignment="1">
      <alignment horizontal="center" vertical="center" wrapText="1"/>
    </xf>
    <xf numFmtId="14" fontId="68" fillId="0" borderId="109" xfId="0" applyNumberFormat="1" applyFont="1" applyBorder="1" applyAlignment="1">
      <alignment horizontal="center" vertical="center" wrapText="1"/>
    </xf>
    <xf numFmtId="0" fontId="51" fillId="51" borderId="64" xfId="0" applyFont="1" applyFill="1" applyBorder="1" applyAlignment="1">
      <alignment horizontal="center" vertical="center"/>
    </xf>
    <xf numFmtId="169" fontId="69" fillId="0" borderId="126" xfId="3555" applyNumberFormat="1" applyFont="1" applyBorder="1" applyAlignment="1">
      <alignment horizontal="center" vertical="center"/>
    </xf>
    <xf numFmtId="169" fontId="69" fillId="0" borderId="127" xfId="3555" applyNumberFormat="1" applyFont="1" applyBorder="1" applyAlignment="1">
      <alignment horizontal="center" vertical="center"/>
    </xf>
    <xf numFmtId="169" fontId="16" fillId="0" borderId="73" xfId="3555" applyNumberFormat="1" applyFont="1" applyBorder="1" applyAlignment="1">
      <alignment horizontal="center" vertical="center"/>
    </xf>
    <xf numFmtId="0" fontId="51" fillId="51" borderId="65" xfId="0" applyFont="1" applyFill="1" applyBorder="1" applyAlignment="1">
      <alignment horizontal="center" vertical="center"/>
    </xf>
    <xf numFmtId="169" fontId="69" fillId="0" borderId="128" xfId="3555" applyNumberFormat="1" applyFont="1" applyBorder="1" applyAlignment="1">
      <alignment horizontal="center" vertical="center"/>
    </xf>
    <xf numFmtId="169" fontId="69" fillId="0" borderId="129" xfId="3555" applyNumberFormat="1" applyFont="1" applyBorder="1" applyAlignment="1">
      <alignment horizontal="center" vertical="center"/>
    </xf>
    <xf numFmtId="169" fontId="16" fillId="0" borderId="74" xfId="3555" applyNumberFormat="1" applyFont="1" applyBorder="1" applyAlignment="1">
      <alignment horizontal="center" vertical="center"/>
    </xf>
    <xf numFmtId="0" fontId="51" fillId="51" borderId="97" xfId="0" applyFont="1" applyFill="1" applyBorder="1" applyAlignment="1">
      <alignment horizontal="center" vertical="center"/>
    </xf>
    <xf numFmtId="169" fontId="69" fillId="0" borderId="130" xfId="3555" applyNumberFormat="1" applyFont="1" applyBorder="1" applyAlignment="1">
      <alignment horizontal="center" vertical="center"/>
    </xf>
    <xf numFmtId="169" fontId="69" fillId="0" borderId="131" xfId="3555" applyNumberFormat="1" applyFont="1" applyFill="1" applyBorder="1" applyAlignment="1">
      <alignment horizontal="center" vertical="center"/>
    </xf>
    <xf numFmtId="169" fontId="16" fillId="0" borderId="98" xfId="3555" applyNumberFormat="1" applyFont="1" applyFill="1" applyBorder="1" applyAlignment="1">
      <alignment horizontal="center" vertical="center"/>
    </xf>
    <xf numFmtId="169" fontId="69" fillId="0" borderId="131" xfId="3555" applyNumberFormat="1" applyFont="1" applyBorder="1" applyAlignment="1">
      <alignment horizontal="center" vertical="center"/>
    </xf>
    <xf numFmtId="169" fontId="16" fillId="0" borderId="98" xfId="3555" applyNumberFormat="1" applyFont="1" applyBorder="1" applyAlignment="1">
      <alignment horizontal="center" vertical="center"/>
    </xf>
    <xf numFmtId="0" fontId="0" fillId="0" borderId="134" xfId="0" applyBorder="1" applyAlignment="1">
      <alignment vertical="center"/>
    </xf>
    <xf numFmtId="0" fontId="0" fillId="0" borderId="134" xfId="0" applyBorder="1"/>
    <xf numFmtId="166" fontId="0" fillId="0" borderId="58" xfId="3559" applyNumberFormat="1" applyFont="1" applyBorder="1"/>
    <xf numFmtId="166" fontId="0" fillId="0" borderId="62" xfId="3559" applyNumberFormat="1" applyFont="1" applyBorder="1"/>
    <xf numFmtId="166" fontId="0" fillId="48" borderId="58" xfId="3559" applyNumberFormat="1" applyFont="1" applyFill="1" applyBorder="1"/>
    <xf numFmtId="166" fontId="0" fillId="48" borderId="62" xfId="3559" applyNumberFormat="1" applyFont="1" applyFill="1" applyBorder="1"/>
    <xf numFmtId="166" fontId="0" fillId="0" borderId="60" xfId="3559" applyNumberFormat="1" applyFont="1" applyBorder="1"/>
    <xf numFmtId="166" fontId="0" fillId="48" borderId="60" xfId="3559" applyNumberFormat="1" applyFont="1" applyFill="1" applyBorder="1"/>
    <xf numFmtId="9" fontId="0" fillId="0" borderId="58" xfId="3559" applyFont="1" applyBorder="1"/>
    <xf numFmtId="10" fontId="0" fillId="0" borderId="58" xfId="3559" applyNumberFormat="1" applyFont="1" applyBorder="1"/>
    <xf numFmtId="10" fontId="0" fillId="48" borderId="58" xfId="0" applyNumberFormat="1" applyFill="1" applyBorder="1"/>
    <xf numFmtId="0" fontId="11" fillId="0" borderId="0" xfId="0" applyFont="1" applyAlignment="1">
      <alignment vertical="center" wrapText="1"/>
    </xf>
    <xf numFmtId="10" fontId="15" fillId="6" borderId="39" xfId="0" applyNumberFormat="1" applyFont="1" applyFill="1" applyBorder="1" applyAlignment="1">
      <alignment vertical="center"/>
    </xf>
    <xf numFmtId="10" fontId="13" fillId="6" borderId="37" xfId="0" applyNumberFormat="1" applyFont="1" applyFill="1" applyBorder="1" applyAlignment="1">
      <alignment vertical="center"/>
    </xf>
    <xf numFmtId="10" fontId="13" fillId="6" borderId="38" xfId="0" applyNumberFormat="1" applyFont="1" applyFill="1" applyBorder="1" applyAlignment="1">
      <alignment vertical="center"/>
    </xf>
    <xf numFmtId="10" fontId="13" fillId="6" borderId="39" xfId="0" applyNumberFormat="1" applyFont="1" applyFill="1" applyBorder="1" applyAlignment="1">
      <alignment vertical="center"/>
    </xf>
    <xf numFmtId="3" fontId="2" fillId="3" borderId="137" xfId="0" applyNumberFormat="1" applyFont="1" applyFill="1" applyBorder="1" applyAlignment="1">
      <alignment vertical="center"/>
    </xf>
    <xf numFmtId="3" fontId="2" fillId="3" borderId="138" xfId="0" applyNumberFormat="1" applyFont="1" applyFill="1" applyBorder="1" applyAlignment="1">
      <alignment vertical="center"/>
    </xf>
    <xf numFmtId="3" fontId="2" fillId="4" borderId="137" xfId="0" applyNumberFormat="1" applyFont="1" applyFill="1" applyBorder="1" applyAlignment="1">
      <alignment vertical="center"/>
    </xf>
    <xf numFmtId="3" fontId="2" fillId="4" borderId="138" xfId="0" applyNumberFormat="1" applyFont="1" applyFill="1" applyBorder="1" applyAlignment="1">
      <alignment vertical="center"/>
    </xf>
    <xf numFmtId="3" fontId="2" fillId="5" borderId="139" xfId="0" applyNumberFormat="1" applyFont="1" applyFill="1" applyBorder="1" applyAlignment="1">
      <alignment vertical="center"/>
    </xf>
    <xf numFmtId="3" fontId="2" fillId="5" borderId="140" xfId="0" applyNumberFormat="1" applyFont="1" applyFill="1" applyBorder="1" applyAlignment="1">
      <alignment vertical="center"/>
    </xf>
    <xf numFmtId="3" fontId="2" fillId="2" borderId="141" xfId="0" applyNumberFormat="1" applyFont="1" applyFill="1" applyBorder="1" applyAlignment="1">
      <alignment vertical="center"/>
    </xf>
    <xf numFmtId="3" fontId="2" fillId="2" borderId="142" xfId="0" applyNumberFormat="1" applyFont="1" applyFill="1" applyBorder="1" applyAlignment="1">
      <alignment vertical="center"/>
    </xf>
    <xf numFmtId="9" fontId="2" fillId="0" borderId="141" xfId="0" applyNumberFormat="1" applyFont="1" applyBorder="1" applyAlignment="1">
      <alignment vertical="center"/>
    </xf>
    <xf numFmtId="9" fontId="2" fillId="0" borderId="142" xfId="0" applyNumberFormat="1" applyFont="1" applyBorder="1" applyAlignment="1">
      <alignment vertical="center"/>
    </xf>
    <xf numFmtId="9" fontId="2" fillId="0" borderId="137" xfId="0" applyNumberFormat="1" applyFont="1" applyBorder="1" applyAlignment="1">
      <alignment vertical="center"/>
    </xf>
    <xf numFmtId="9" fontId="2" fillId="0" borderId="138" xfId="0" applyNumberFormat="1" applyFont="1" applyBorder="1" applyAlignment="1">
      <alignment vertical="center"/>
    </xf>
    <xf numFmtId="9" fontId="2" fillId="0" borderId="139" xfId="0" applyNumberFormat="1" applyFont="1" applyBorder="1" applyAlignment="1">
      <alignment vertical="center"/>
    </xf>
    <xf numFmtId="9" fontId="2" fillId="0" borderId="140" xfId="0" applyNumberFormat="1" applyFont="1" applyBorder="1" applyAlignment="1">
      <alignment vertical="center"/>
    </xf>
    <xf numFmtId="0" fontId="0" fillId="2" borderId="38" xfId="0" applyFill="1" applyBorder="1"/>
    <xf numFmtId="168" fontId="0" fillId="2" borderId="125" xfId="0" applyNumberFormat="1" applyFill="1" applyBorder="1"/>
    <xf numFmtId="166" fontId="0" fillId="2" borderId="93" xfId="0" applyNumberFormat="1" applyFill="1" applyBorder="1"/>
    <xf numFmtId="166" fontId="0" fillId="2" borderId="93" xfId="3559" applyNumberFormat="1" applyFont="1" applyFill="1" applyBorder="1"/>
    <xf numFmtId="166" fontId="50" fillId="48" borderId="38" xfId="3559" applyNumberFormat="1" applyFont="1" applyFill="1" applyBorder="1" applyAlignment="1">
      <alignment vertical="center"/>
    </xf>
    <xf numFmtId="0" fontId="66" fillId="43" borderId="0" xfId="0" applyFont="1" applyFill="1"/>
    <xf numFmtId="0" fontId="0" fillId="43" borderId="0" xfId="0" applyFill="1"/>
    <xf numFmtId="172" fontId="0" fillId="0" borderId="38" xfId="0" applyNumberFormat="1" applyBorder="1" applyAlignment="1">
      <alignment horizontal="center" vertical="center"/>
    </xf>
    <xf numFmtId="0" fontId="11" fillId="0" borderId="0" xfId="0" applyFont="1" applyAlignment="1">
      <alignment vertical="center"/>
    </xf>
    <xf numFmtId="0" fontId="72" fillId="0" borderId="0" xfId="0" applyFont="1" applyAlignment="1">
      <alignment vertical="center"/>
    </xf>
    <xf numFmtId="173" fontId="61" fillId="0" borderId="38" xfId="0" applyNumberFormat="1" applyFont="1" applyBorder="1" applyAlignment="1">
      <alignment horizontal="center" vertical="center"/>
    </xf>
    <xf numFmtId="0" fontId="60" fillId="0" borderId="0" xfId="3558" applyFont="1" applyAlignment="1">
      <alignment horizontal="center" wrapText="1"/>
    </xf>
    <xf numFmtId="0" fontId="74" fillId="0" borderId="24" xfId="3558" applyFont="1" applyBorder="1" applyAlignment="1">
      <alignment horizontal="center" wrapText="1"/>
    </xf>
    <xf numFmtId="173" fontId="74" fillId="0" borderId="24" xfId="3558" applyNumberFormat="1" applyFont="1" applyBorder="1" applyAlignment="1">
      <alignment horizontal="center" wrapText="1"/>
    </xf>
    <xf numFmtId="0" fontId="56" fillId="3" borderId="104" xfId="0" applyFont="1" applyFill="1" applyBorder="1" applyAlignment="1">
      <alignment horizontal="center" vertical="center" wrapText="1"/>
    </xf>
    <xf numFmtId="0" fontId="0" fillId="0" borderId="37" xfId="0" applyBorder="1" applyAlignment="1" applyProtection="1">
      <alignment horizontal="center" vertical="center"/>
      <protection locked="0"/>
    </xf>
    <xf numFmtId="0" fontId="0" fillId="0" borderId="107" xfId="0" applyBorder="1" applyAlignment="1" applyProtection="1">
      <alignment horizontal="center" vertical="center"/>
      <protection locked="0"/>
    </xf>
    <xf numFmtId="0" fontId="0" fillId="0" borderId="108" xfId="0" applyBorder="1" applyAlignment="1" applyProtection="1">
      <alignment horizontal="center" vertical="center"/>
      <protection locked="0"/>
    </xf>
    <xf numFmtId="0" fontId="0" fillId="0" borderId="108" xfId="0" applyBorder="1" applyAlignment="1" applyProtection="1">
      <alignment vertical="center"/>
      <protection locked="0"/>
    </xf>
    <xf numFmtId="0" fontId="0" fillId="0" borderId="108" xfId="0" applyBorder="1" applyAlignment="1">
      <alignment horizontal="center" vertical="center"/>
    </xf>
    <xf numFmtId="165" fontId="0" fillId="0" borderId="108" xfId="0" applyNumberFormat="1" applyBorder="1" applyAlignment="1">
      <alignment horizontal="center" vertical="center"/>
    </xf>
    <xf numFmtId="0" fontId="0" fillId="0" borderId="108" xfId="0" applyBorder="1" applyAlignment="1" applyProtection="1">
      <alignment vertical="center" wrapText="1"/>
      <protection locked="0"/>
    </xf>
    <xf numFmtId="0" fontId="0" fillId="0" borderId="109" xfId="0" applyBorder="1" applyAlignment="1" applyProtection="1">
      <alignment horizontal="center" vertical="center"/>
      <protection locked="0"/>
    </xf>
    <xf numFmtId="0" fontId="61" fillId="0" borderId="38" xfId="0" applyFont="1" applyBorder="1" applyAlignment="1">
      <alignment vertical="center"/>
    </xf>
    <xf numFmtId="0" fontId="0" fillId="0" borderId="107" xfId="0" applyBorder="1" applyAlignment="1">
      <alignment horizontal="center" vertical="center"/>
    </xf>
    <xf numFmtId="0" fontId="0" fillId="0" borderId="143" xfId="0" applyBorder="1" applyAlignment="1" applyProtection="1">
      <alignment horizontal="center" vertical="center"/>
      <protection locked="0"/>
    </xf>
    <xf numFmtId="172" fontId="0" fillId="0" borderId="108" xfId="0" applyNumberFormat="1" applyBorder="1" applyAlignment="1">
      <alignment horizontal="center" vertical="center"/>
    </xf>
    <xf numFmtId="0" fontId="11" fillId="3" borderId="3" xfId="0" applyFont="1" applyFill="1" applyBorder="1" applyAlignment="1">
      <alignment horizontal="center" vertical="center" wrapText="1"/>
    </xf>
    <xf numFmtId="0" fontId="0" fillId="0" borderId="39" xfId="0" applyBorder="1" applyAlignment="1" applyProtection="1">
      <alignment vertical="center" wrapText="1"/>
      <protection locked="0"/>
    </xf>
    <xf numFmtId="0" fontId="0" fillId="0" borderId="144" xfId="0" applyBorder="1" applyAlignment="1" applyProtection="1">
      <alignment vertical="center" wrapText="1"/>
      <protection locked="0"/>
    </xf>
    <xf numFmtId="0" fontId="52" fillId="0" borderId="0" xfId="3556"/>
    <xf numFmtId="0" fontId="77" fillId="0" borderId="0" xfId="0" applyFont="1"/>
    <xf numFmtId="0" fontId="0" fillId="0" borderId="41" xfId="0" applyBorder="1" applyAlignment="1">
      <alignment horizontal="center" vertical="center"/>
    </xf>
    <xf numFmtId="0" fontId="0" fillId="0" borderId="145"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5" xfId="0" applyBorder="1" applyAlignment="1" applyProtection="1">
      <alignment vertical="center" wrapText="1"/>
      <protection locked="0"/>
    </xf>
    <xf numFmtId="0" fontId="0" fillId="0" borderId="5" xfId="0" applyBorder="1" applyAlignment="1">
      <alignment horizontal="center" vertical="center"/>
    </xf>
    <xf numFmtId="165" fontId="0" fillId="0" borderId="5" xfId="0" applyNumberFormat="1" applyBorder="1" applyAlignment="1">
      <alignment horizontal="center" vertical="center"/>
    </xf>
    <xf numFmtId="0" fontId="0" fillId="0" borderId="111" xfId="0" applyBorder="1" applyAlignment="1" applyProtection="1">
      <alignment horizontal="center" vertical="center"/>
      <protection locked="0"/>
    </xf>
    <xf numFmtId="0" fontId="0" fillId="0" borderId="41" xfId="0" applyBorder="1" applyAlignment="1" applyProtection="1">
      <alignment horizontal="center" vertical="center"/>
      <protection locked="0"/>
    </xf>
    <xf numFmtId="0" fontId="0" fillId="0" borderId="5" xfId="0" applyBorder="1" applyAlignment="1" applyProtection="1">
      <alignment vertical="center"/>
      <protection locked="0"/>
    </xf>
    <xf numFmtId="0" fontId="0" fillId="0" borderId="42" xfId="0" applyBorder="1" applyAlignment="1" applyProtection="1">
      <alignment vertical="center" wrapText="1"/>
      <protection locked="0"/>
    </xf>
    <xf numFmtId="0" fontId="61" fillId="0" borderId="0" xfId="0" applyFont="1" applyAlignment="1">
      <alignment vertical="center"/>
    </xf>
    <xf numFmtId="0" fontId="68" fillId="0" borderId="37" xfId="3558" applyFont="1" applyBorder="1" applyAlignment="1">
      <alignment vertical="center" wrapText="1"/>
    </xf>
    <xf numFmtId="0" fontId="68" fillId="0" borderId="38" xfId="3558" applyFont="1" applyBorder="1" applyAlignment="1">
      <alignment vertical="center" wrapText="1"/>
    </xf>
    <xf numFmtId="0" fontId="68" fillId="0" borderId="38" xfId="3558" applyFont="1" applyBorder="1" applyAlignment="1">
      <alignment horizontal="center" vertical="center" wrapText="1"/>
    </xf>
    <xf numFmtId="0" fontId="68" fillId="0" borderId="41" xfId="3558" applyFont="1" applyBorder="1" applyAlignment="1">
      <alignment vertical="center" wrapText="1"/>
    </xf>
    <xf numFmtId="0" fontId="68" fillId="0" borderId="5" xfId="3558" applyFont="1" applyBorder="1" applyAlignment="1">
      <alignment vertical="center" wrapText="1"/>
    </xf>
    <xf numFmtId="0" fontId="68" fillId="0" borderId="5" xfId="3558" applyFont="1" applyBorder="1" applyAlignment="1">
      <alignment horizontal="center" vertical="center" wrapText="1"/>
    </xf>
    <xf numFmtId="14" fontId="68" fillId="52" borderId="111" xfId="0" applyNumberFormat="1" applyFont="1" applyFill="1" applyBorder="1" applyAlignment="1">
      <alignment horizontal="center" vertical="center" wrapText="1"/>
    </xf>
    <xf numFmtId="0" fontId="68" fillId="0" borderId="107" xfId="3558" applyFont="1" applyBorder="1" applyAlignment="1">
      <alignment vertical="center" wrapText="1"/>
    </xf>
    <xf numFmtId="0" fontId="68" fillId="0" borderId="108" xfId="3558" applyFont="1" applyBorder="1" applyAlignment="1">
      <alignment vertical="center" wrapText="1"/>
    </xf>
    <xf numFmtId="0" fontId="68" fillId="0" borderId="108" xfId="3558" applyFont="1" applyBorder="1" applyAlignment="1">
      <alignment horizontal="center" vertical="center" wrapText="1"/>
    </xf>
    <xf numFmtId="0" fontId="80" fillId="51" borderId="66" xfId="0" applyFont="1" applyFill="1" applyBorder="1" applyAlignment="1">
      <alignment horizontal="center" vertical="center"/>
    </xf>
    <xf numFmtId="169" fontId="81" fillId="0" borderId="132" xfId="3555" applyNumberFormat="1" applyFont="1" applyBorder="1" applyAlignment="1">
      <alignment horizontal="center" vertical="center"/>
    </xf>
    <xf numFmtId="169" fontId="81" fillId="0" borderId="133" xfId="3555" applyNumberFormat="1" applyFont="1" applyFill="1" applyBorder="1" applyAlignment="1">
      <alignment horizontal="center" vertical="center"/>
    </xf>
    <xf numFmtId="169" fontId="82" fillId="0" borderId="75" xfId="3555" applyNumberFormat="1" applyFont="1" applyBorder="1" applyAlignment="1">
      <alignment horizontal="center" vertical="center"/>
    </xf>
    <xf numFmtId="169" fontId="81" fillId="0" borderId="133" xfId="3555" applyNumberFormat="1" applyFont="1" applyBorder="1" applyAlignment="1">
      <alignment horizontal="center" vertical="center"/>
    </xf>
    <xf numFmtId="0" fontId="65" fillId="0" borderId="0" xfId="0" applyFont="1"/>
    <xf numFmtId="165" fontId="0" fillId="0" borderId="34" xfId="0" applyNumberFormat="1" applyBorder="1" applyAlignment="1">
      <alignment horizontal="center" vertical="center"/>
    </xf>
    <xf numFmtId="165" fontId="0" fillId="0" borderId="37" xfId="0" applyNumberFormat="1" applyBorder="1" applyAlignment="1">
      <alignment horizontal="center" vertical="center"/>
    </xf>
    <xf numFmtId="165" fontId="0" fillId="0" borderId="107" xfId="0" applyNumberFormat="1" applyBorder="1" applyAlignment="1">
      <alignment horizontal="center" vertical="center"/>
    </xf>
    <xf numFmtId="174" fontId="0" fillId="0" borderId="110" xfId="0" applyNumberFormat="1" applyBorder="1" applyAlignment="1">
      <alignment horizontal="center" vertical="center"/>
    </xf>
    <xf numFmtId="174" fontId="0" fillId="0" borderId="106" xfId="0" applyNumberFormat="1" applyBorder="1" applyAlignment="1">
      <alignment horizontal="center" vertical="center"/>
    </xf>
    <xf numFmtId="174" fontId="0" fillId="0" borderId="109" xfId="0" applyNumberFormat="1" applyBorder="1" applyAlignment="1">
      <alignment horizontal="center" vertical="center"/>
    </xf>
    <xf numFmtId="0" fontId="59" fillId="42" borderId="38" xfId="3557" applyFont="1" applyFill="1" applyBorder="1" applyAlignment="1">
      <alignment horizontal="center" vertical="center" wrapText="1"/>
    </xf>
    <xf numFmtId="14" fontId="59" fillId="42" borderId="38" xfId="3557" applyNumberFormat="1" applyFont="1" applyFill="1" applyBorder="1" applyAlignment="1">
      <alignment horizontal="center" vertical="center" wrapText="1"/>
    </xf>
    <xf numFmtId="165" fontId="0" fillId="0" borderId="41" xfId="0" applyNumberFormat="1" applyBorder="1" applyAlignment="1">
      <alignment horizontal="center" vertical="center"/>
    </xf>
    <xf numFmtId="174" fontId="0" fillId="0" borderId="111" xfId="0" applyNumberFormat="1" applyBorder="1" applyAlignment="1">
      <alignment horizontal="center" vertical="center"/>
    </xf>
    <xf numFmtId="0" fontId="62" fillId="2" borderId="3" xfId="0" applyFont="1" applyFill="1" applyBorder="1" applyAlignment="1">
      <alignment horizontal="center" vertical="center" wrapText="1"/>
    </xf>
    <xf numFmtId="0" fontId="63" fillId="0" borderId="35" xfId="0" applyFont="1" applyBorder="1" applyAlignment="1">
      <alignment horizontal="center" vertical="center"/>
    </xf>
    <xf numFmtId="0" fontId="63" fillId="0" borderId="39" xfId="0" applyFont="1" applyBorder="1" applyAlignment="1">
      <alignment horizontal="center" vertical="center"/>
    </xf>
    <xf numFmtId="0" fontId="61" fillId="0" borderId="39" xfId="0" applyFont="1" applyBorder="1" applyAlignment="1">
      <alignment horizontal="center" vertical="center"/>
    </xf>
    <xf numFmtId="0" fontId="61" fillId="0" borderId="42" xfId="0" applyFont="1" applyBorder="1" applyAlignment="1">
      <alignment horizontal="center" vertical="center"/>
    </xf>
    <xf numFmtId="0" fontId="61" fillId="38" borderId="144" xfId="0" applyFont="1" applyFill="1" applyBorder="1" applyAlignment="1">
      <alignment horizontal="center" vertical="center"/>
    </xf>
    <xf numFmtId="165" fontId="3" fillId="0" borderId="147" xfId="0" applyNumberFormat="1" applyFont="1" applyBorder="1" applyAlignment="1">
      <alignment horizontal="center" textRotation="90"/>
    </xf>
    <xf numFmtId="165" fontId="3" fillId="0" borderId="148" xfId="0" applyNumberFormat="1" applyFont="1" applyBorder="1" applyAlignment="1">
      <alignment horizontal="center" textRotation="90"/>
    </xf>
    <xf numFmtId="165" fontId="3" fillId="0" borderId="149" xfId="0" applyNumberFormat="1" applyFont="1" applyBorder="1" applyAlignment="1">
      <alignment horizontal="center" textRotation="90"/>
    </xf>
    <xf numFmtId="0" fontId="4" fillId="2" borderId="150" xfId="0" applyFont="1" applyFill="1" applyBorder="1" applyAlignment="1">
      <alignment horizontal="center" textRotation="90"/>
    </xf>
    <xf numFmtId="165" fontId="3" fillId="0" borderId="151" xfId="0" applyNumberFormat="1" applyFont="1" applyBorder="1" applyAlignment="1">
      <alignment horizontal="center" textRotation="90"/>
    </xf>
    <xf numFmtId="165" fontId="3" fillId="0" borderId="152" xfId="0" applyNumberFormat="1" applyFont="1" applyBorder="1" applyAlignment="1">
      <alignment horizontal="center" textRotation="90"/>
    </xf>
    <xf numFmtId="165" fontId="3" fillId="0" borderId="153" xfId="0" applyNumberFormat="1" applyFont="1" applyBorder="1" applyAlignment="1">
      <alignment horizontal="center" textRotation="90"/>
    </xf>
    <xf numFmtId="0" fontId="8" fillId="0" borderId="154" xfId="0" applyFont="1" applyBorder="1" applyAlignment="1">
      <alignment horizontal="center" vertical="center" wrapText="1"/>
    </xf>
    <xf numFmtId="9" fontId="2" fillId="0" borderId="56" xfId="0" applyNumberFormat="1" applyFont="1" applyBorder="1" applyAlignment="1">
      <alignment vertical="center"/>
    </xf>
    <xf numFmtId="9" fontId="2" fillId="0" borderId="53" xfId="0" applyNumberFormat="1" applyFont="1" applyBorder="1" applyAlignment="1">
      <alignment vertical="center"/>
    </xf>
    <xf numFmtId="9" fontId="2" fillId="0" borderId="54" xfId="0" applyNumberFormat="1" applyFont="1" applyBorder="1" applyAlignment="1">
      <alignment vertical="center"/>
    </xf>
    <xf numFmtId="9" fontId="9" fillId="0" borderId="55" xfId="0" applyNumberFormat="1" applyFont="1" applyBorder="1" applyAlignment="1">
      <alignment vertical="center"/>
    </xf>
    <xf numFmtId="9" fontId="2" fillId="0" borderId="135" xfId="0" applyNumberFormat="1" applyFont="1" applyBorder="1" applyAlignment="1">
      <alignment vertical="center"/>
    </xf>
    <xf numFmtId="9" fontId="2" fillId="0" borderId="136" xfId="0" applyNumberFormat="1" applyFont="1" applyBorder="1" applyAlignment="1">
      <alignment vertical="center"/>
    </xf>
    <xf numFmtId="0" fontId="8" fillId="3" borderId="7" xfId="0" applyFont="1" applyFill="1" applyBorder="1" applyAlignment="1">
      <alignment horizontal="center" vertical="center" wrapText="1"/>
    </xf>
    <xf numFmtId="3" fontId="2" fillId="3" borderId="8" xfId="0" applyNumberFormat="1" applyFont="1" applyFill="1" applyBorder="1" applyAlignment="1">
      <alignment vertical="center"/>
    </xf>
    <xf numFmtId="3" fontId="2" fillId="3" borderId="9" xfId="0" applyNumberFormat="1" applyFont="1" applyFill="1" applyBorder="1" applyAlignment="1">
      <alignment vertical="center"/>
    </xf>
    <xf numFmtId="3" fontId="2" fillId="3" borderId="10" xfId="0" applyNumberFormat="1" applyFont="1" applyFill="1" applyBorder="1" applyAlignment="1">
      <alignment vertical="center"/>
    </xf>
    <xf numFmtId="3" fontId="9" fillId="3" borderId="23" xfId="0" applyNumberFormat="1" applyFont="1" applyFill="1" applyBorder="1" applyAlignment="1">
      <alignment vertical="center"/>
    </xf>
    <xf numFmtId="3" fontId="2" fillId="3" borderId="141" xfId="0" applyNumberFormat="1" applyFont="1" applyFill="1" applyBorder="1" applyAlignment="1">
      <alignment vertical="center"/>
    </xf>
    <xf numFmtId="3" fontId="2" fillId="3" borderId="142" xfId="0" applyNumberFormat="1" applyFont="1" applyFill="1" applyBorder="1" applyAlignment="1">
      <alignment vertical="center"/>
    </xf>
    <xf numFmtId="9" fontId="2" fillId="3" borderId="8" xfId="0" applyNumberFormat="1" applyFont="1" applyFill="1" applyBorder="1" applyAlignment="1">
      <alignment vertical="center"/>
    </xf>
    <xf numFmtId="9" fontId="2" fillId="3" borderId="9" xfId="0" applyNumberFormat="1" applyFont="1" applyFill="1" applyBorder="1" applyAlignment="1">
      <alignment vertical="center"/>
    </xf>
    <xf numFmtId="9" fontId="2" fillId="3" borderId="10" xfId="0" applyNumberFormat="1" applyFont="1" applyFill="1" applyBorder="1" applyAlignment="1">
      <alignment vertical="center"/>
    </xf>
    <xf numFmtId="9" fontId="9" fillId="3" borderId="23" xfId="0" applyNumberFormat="1" applyFont="1" applyFill="1" applyBorder="1" applyAlignment="1">
      <alignment vertical="center"/>
    </xf>
    <xf numFmtId="9" fontId="2" fillId="3" borderId="141" xfId="0" applyNumberFormat="1" applyFont="1" applyFill="1" applyBorder="1" applyAlignment="1">
      <alignment vertical="center"/>
    </xf>
    <xf numFmtId="9" fontId="2" fillId="3" borderId="142" xfId="0" applyNumberFormat="1" applyFont="1" applyFill="1" applyBorder="1" applyAlignment="1">
      <alignment vertical="center"/>
    </xf>
    <xf numFmtId="0" fontId="8" fillId="4" borderId="18" xfId="0" applyFont="1" applyFill="1" applyBorder="1" applyAlignment="1">
      <alignment horizontal="center" vertical="center" wrapText="1"/>
    </xf>
    <xf numFmtId="9" fontId="2" fillId="4" borderId="19" xfId="0" applyNumberFormat="1" applyFont="1" applyFill="1" applyBorder="1" applyAlignment="1">
      <alignment vertical="center"/>
    </xf>
    <xf numFmtId="9" fontId="2" fillId="4" borderId="20" xfId="0" applyNumberFormat="1" applyFont="1" applyFill="1" applyBorder="1" applyAlignment="1">
      <alignment vertical="center"/>
    </xf>
    <xf numFmtId="9" fontId="2" fillId="4" borderId="21" xfId="0" applyNumberFormat="1" applyFont="1" applyFill="1" applyBorder="1" applyAlignment="1">
      <alignment vertical="center"/>
    </xf>
    <xf numFmtId="9" fontId="9" fillId="4" borderId="22" xfId="0" applyNumberFormat="1" applyFont="1" applyFill="1" applyBorder="1" applyAlignment="1">
      <alignment vertical="center"/>
    </xf>
    <xf numFmtId="9" fontId="2" fillId="4" borderId="139" xfId="0" applyNumberFormat="1" applyFont="1" applyFill="1" applyBorder="1" applyAlignment="1">
      <alignment vertical="center"/>
    </xf>
    <xf numFmtId="9" fontId="2" fillId="4" borderId="140" xfId="0" applyNumberFormat="1" applyFont="1" applyFill="1" applyBorder="1" applyAlignment="1">
      <alignment vertical="center"/>
    </xf>
    <xf numFmtId="9" fontId="9" fillId="0" borderId="22" xfId="0" applyNumberFormat="1" applyFont="1" applyBorder="1" applyAlignment="1">
      <alignment vertical="center"/>
    </xf>
    <xf numFmtId="166" fontId="2" fillId="3" borderId="141" xfId="0" applyNumberFormat="1" applyFont="1" applyFill="1" applyBorder="1" applyAlignment="1">
      <alignment vertical="center"/>
    </xf>
    <xf numFmtId="166" fontId="2" fillId="3" borderId="9" xfId="0" applyNumberFormat="1" applyFont="1" applyFill="1" applyBorder="1" applyAlignment="1">
      <alignment vertical="center"/>
    </xf>
    <xf numFmtId="166" fontId="2" fillId="3" borderId="10" xfId="0" applyNumberFormat="1" applyFont="1" applyFill="1" applyBorder="1" applyAlignment="1">
      <alignment vertical="center"/>
    </xf>
    <xf numFmtId="166" fontId="2" fillId="3" borderId="142" xfId="0" applyNumberFormat="1" applyFont="1" applyFill="1" applyBorder="1" applyAlignment="1">
      <alignment vertical="center"/>
    </xf>
    <xf numFmtId="166" fontId="9" fillId="3" borderId="23" xfId="0" applyNumberFormat="1" applyFont="1" applyFill="1" applyBorder="1" applyAlignment="1">
      <alignment vertical="center"/>
    </xf>
    <xf numFmtId="166" fontId="2" fillId="3" borderId="8" xfId="0" applyNumberFormat="1" applyFont="1" applyFill="1" applyBorder="1" applyAlignment="1">
      <alignment vertical="center"/>
    </xf>
    <xf numFmtId="0" fontId="71" fillId="0" borderId="38" xfId="0" applyFont="1" applyBorder="1" applyAlignment="1">
      <alignment vertical="center" wrapText="1"/>
    </xf>
    <xf numFmtId="0" fontId="71" fillId="0" borderId="38" xfId="0" applyFont="1" applyBorder="1" applyAlignment="1">
      <alignment horizontal="center" vertical="center" wrapText="1"/>
    </xf>
    <xf numFmtId="0" fontId="0" fillId="0" borderId="38" xfId="0" applyBorder="1" applyAlignment="1">
      <alignment vertical="center" wrapText="1"/>
    </xf>
    <xf numFmtId="0" fontId="0" fillId="0" borderId="38" xfId="0" applyBorder="1" applyAlignment="1">
      <alignment horizontal="center" vertical="center" wrapText="1"/>
    </xf>
    <xf numFmtId="165" fontId="0" fillId="0" borderId="38" xfId="0" applyNumberFormat="1" applyBorder="1" applyAlignment="1">
      <alignment horizontal="center" vertical="center" wrapText="1"/>
    </xf>
    <xf numFmtId="17" fontId="71" fillId="0" borderId="38" xfId="0" applyNumberFormat="1" applyFont="1" applyBorder="1" applyAlignment="1">
      <alignment horizontal="center" vertical="center" wrapText="1"/>
    </xf>
    <xf numFmtId="0" fontId="11" fillId="3" borderId="104" xfId="0" applyFont="1" applyFill="1" applyBorder="1" applyAlignment="1">
      <alignment horizontal="center" vertical="center" wrapText="1"/>
    </xf>
    <xf numFmtId="165" fontId="71" fillId="0" borderId="38" xfId="0" applyNumberFormat="1" applyFont="1" applyBorder="1" applyAlignment="1">
      <alignment horizontal="center" vertical="center" wrapText="1"/>
    </xf>
    <xf numFmtId="165" fontId="0" fillId="0" borderId="38" xfId="0" applyNumberFormat="1" applyBorder="1" applyAlignment="1">
      <alignment vertical="center" wrapText="1"/>
    </xf>
    <xf numFmtId="165" fontId="71" fillId="0" borderId="38" xfId="0" applyNumberFormat="1" applyFont="1" applyBorder="1" applyAlignment="1">
      <alignment vertical="center" wrapText="1"/>
    </xf>
    <xf numFmtId="0" fontId="71" fillId="0" borderId="37" xfId="0" applyFont="1" applyBorder="1" applyAlignment="1">
      <alignment vertical="center" wrapText="1"/>
    </xf>
    <xf numFmtId="0" fontId="71" fillId="0" borderId="106" xfId="0" applyFont="1" applyBorder="1" applyAlignment="1">
      <alignment horizontal="center" vertical="center" wrapText="1"/>
    </xf>
    <xf numFmtId="0" fontId="0" fillId="0" borderId="37" xfId="0" applyBorder="1" applyAlignment="1">
      <alignment vertical="center" wrapText="1"/>
    </xf>
    <xf numFmtId="0" fontId="0" fillId="0" borderId="106" xfId="0" applyBorder="1" applyAlignment="1">
      <alignment horizontal="center" vertical="center" wrapText="1"/>
    </xf>
    <xf numFmtId="0" fontId="71" fillId="0" borderId="107" xfId="0" applyFont="1" applyBorder="1" applyAlignment="1">
      <alignment vertical="center" wrapText="1"/>
    </xf>
    <xf numFmtId="0" fontId="71" fillId="0" borderId="108" xfId="0" applyFont="1" applyBorder="1" applyAlignment="1">
      <alignment horizontal="center" vertical="center" wrapText="1"/>
    </xf>
    <xf numFmtId="0" fontId="71" fillId="0" borderId="108" xfId="0" applyFont="1" applyBorder="1" applyAlignment="1">
      <alignment vertical="center" wrapText="1"/>
    </xf>
    <xf numFmtId="165" fontId="71" fillId="0" borderId="108" xfId="0" applyNumberFormat="1" applyFont="1" applyBorder="1" applyAlignment="1">
      <alignment horizontal="center" vertical="center" wrapText="1"/>
    </xf>
    <xf numFmtId="165" fontId="71" fillId="0" borderId="108" xfId="0" applyNumberFormat="1" applyFont="1" applyBorder="1" applyAlignment="1">
      <alignment vertical="center" wrapText="1"/>
    </xf>
    <xf numFmtId="0" fontId="71" fillId="0" borderId="109" xfId="0" applyFont="1" applyBorder="1" applyAlignment="1">
      <alignment horizontal="center" vertical="center" wrapText="1"/>
    </xf>
    <xf numFmtId="0" fontId="0" fillId="0" borderId="107" xfId="0" applyBorder="1" applyAlignment="1">
      <alignment vertical="center" wrapText="1"/>
    </xf>
    <xf numFmtId="0" fontId="0" fillId="0" borderId="108" xfId="0" applyBorder="1" applyAlignment="1">
      <alignment vertical="center" wrapText="1"/>
    </xf>
    <xf numFmtId="0" fontId="0" fillId="0" borderId="108" xfId="0" applyBorder="1" applyAlignment="1">
      <alignment horizontal="center" vertical="center" wrapText="1"/>
    </xf>
    <xf numFmtId="0" fontId="0" fillId="0" borderId="109" xfId="0" applyBorder="1" applyAlignment="1">
      <alignment horizontal="center" vertical="center" wrapText="1"/>
    </xf>
    <xf numFmtId="0" fontId="11" fillId="0" borderId="37" xfId="0" applyFont="1" applyBorder="1" applyAlignment="1">
      <alignment vertical="center" wrapText="1"/>
    </xf>
    <xf numFmtId="0" fontId="11" fillId="0" borderId="107" xfId="0" applyFont="1" applyBorder="1" applyAlignment="1">
      <alignment vertical="center" wrapText="1"/>
    </xf>
    <xf numFmtId="0" fontId="71" fillId="0" borderId="34" xfId="0" applyFont="1" applyBorder="1" applyAlignment="1">
      <alignment vertical="center" wrapText="1"/>
    </xf>
    <xf numFmtId="0" fontId="71" fillId="0" borderId="24" xfId="0" applyFont="1" applyBorder="1" applyAlignment="1">
      <alignment vertical="center" wrapText="1"/>
    </xf>
    <xf numFmtId="0" fontId="71" fillId="0" borderId="24" xfId="0" applyFont="1" applyBorder="1" applyAlignment="1">
      <alignment horizontal="center" vertical="center" wrapText="1"/>
    </xf>
    <xf numFmtId="0" fontId="71" fillId="0" borderId="110" xfId="0" applyFont="1" applyBorder="1" applyAlignment="1">
      <alignment horizontal="center" vertical="center" wrapText="1"/>
    </xf>
    <xf numFmtId="0" fontId="61" fillId="0" borderId="37" xfId="0" applyFont="1" applyBorder="1" applyAlignment="1">
      <alignment horizontal="center" vertical="center"/>
    </xf>
    <xf numFmtId="0" fontId="61" fillId="0" borderId="107" xfId="0" applyFont="1" applyBorder="1" applyAlignment="1">
      <alignment horizontal="center" vertical="center"/>
    </xf>
    <xf numFmtId="0" fontId="61" fillId="0" borderId="108" xfId="0" applyFont="1" applyBorder="1" applyAlignment="1">
      <alignment vertical="center"/>
    </xf>
    <xf numFmtId="0" fontId="61" fillId="0" borderId="108" xfId="0" applyFont="1" applyBorder="1" applyAlignment="1">
      <alignment horizontal="center" vertical="center"/>
    </xf>
    <xf numFmtId="173" fontId="61" fillId="0" borderId="108" xfId="0" applyNumberFormat="1" applyFont="1" applyBorder="1" applyAlignment="1">
      <alignment horizontal="center" vertical="center"/>
    </xf>
    <xf numFmtId="14" fontId="61" fillId="0" borderId="108" xfId="0" applyNumberFormat="1" applyFont="1" applyBorder="1" applyAlignment="1">
      <alignment horizontal="center" vertical="center"/>
    </xf>
    <xf numFmtId="0" fontId="61" fillId="0" borderId="109" xfId="0" applyFont="1" applyBorder="1" applyAlignment="1">
      <alignment horizontal="center" vertical="center"/>
    </xf>
    <xf numFmtId="0" fontId="61" fillId="0" borderId="34" xfId="0" applyFont="1" applyBorder="1" applyAlignment="1">
      <alignment horizontal="center" vertical="center"/>
    </xf>
    <xf numFmtId="0" fontId="61" fillId="0" borderId="24" xfId="0" applyFont="1" applyBorder="1" applyAlignment="1">
      <alignment vertical="center"/>
    </xf>
    <xf numFmtId="173" fontId="61" fillId="0" borderId="24" xfId="0" applyNumberFormat="1" applyFont="1" applyBorder="1" applyAlignment="1">
      <alignment horizontal="center" vertical="center"/>
    </xf>
    <xf numFmtId="14" fontId="61" fillId="0" borderId="24" xfId="0" applyNumberFormat="1" applyFont="1" applyBorder="1" applyAlignment="1">
      <alignment horizontal="center" vertical="center"/>
    </xf>
    <xf numFmtId="0" fontId="61" fillId="0" borderId="110" xfId="0" applyFont="1" applyBorder="1" applyAlignment="1">
      <alignment horizontal="center" vertical="center"/>
    </xf>
    <xf numFmtId="14" fontId="59" fillId="42" borderId="2" xfId="3557" applyNumberFormat="1" applyFont="1" applyFill="1" applyBorder="1" applyAlignment="1">
      <alignment horizontal="center" vertical="center" wrapText="1"/>
    </xf>
    <xf numFmtId="0" fontId="85" fillId="0" borderId="0" xfId="0" applyFont="1"/>
    <xf numFmtId="0" fontId="0" fillId="0" borderId="0" xfId="0" applyAlignment="1">
      <alignment wrapText="1"/>
    </xf>
    <xf numFmtId="0" fontId="11" fillId="3" borderId="38" xfId="0" applyFont="1" applyFill="1" applyBorder="1" applyAlignment="1">
      <alignment horizontal="center" vertical="center"/>
    </xf>
    <xf numFmtId="0" fontId="11" fillId="3" borderId="39" xfId="0" applyFont="1" applyFill="1" applyBorder="1" applyAlignment="1">
      <alignment horizontal="center" vertical="center"/>
    </xf>
    <xf numFmtId="0" fontId="11" fillId="3" borderId="114" xfId="0" applyFont="1" applyFill="1" applyBorder="1" applyAlignment="1">
      <alignment horizontal="center" vertical="center"/>
    </xf>
    <xf numFmtId="0" fontId="11" fillId="3" borderId="105" xfId="0" applyFont="1" applyFill="1" applyBorder="1" applyAlignment="1">
      <alignment horizontal="center" vertical="center"/>
    </xf>
    <xf numFmtId="0" fontId="0" fillId="0" borderId="5" xfId="0" applyBorder="1" applyAlignment="1">
      <alignment vertical="center" wrapText="1"/>
    </xf>
    <xf numFmtId="0" fontId="0" fillId="0" borderId="11" xfId="0" applyBorder="1" applyAlignment="1">
      <alignment vertical="center" wrapText="1"/>
    </xf>
    <xf numFmtId="0" fontId="0" fillId="0" borderId="24" xfId="0" applyBorder="1" applyAlignment="1">
      <alignment vertical="center" wrapText="1"/>
    </xf>
    <xf numFmtId="0" fontId="7" fillId="0" borderId="6"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25" xfId="0" applyFont="1" applyBorder="1" applyAlignment="1">
      <alignment horizontal="center" vertical="center" wrapText="1"/>
    </xf>
    <xf numFmtId="0" fontId="75" fillId="0" borderId="6" xfId="0" applyFont="1" applyBorder="1" applyAlignment="1">
      <alignment horizontal="center" vertical="center" wrapText="1"/>
    </xf>
    <xf numFmtId="0" fontId="75" fillId="0" borderId="25" xfId="0" applyFont="1" applyBorder="1" applyAlignment="1">
      <alignment horizontal="center" vertical="center" wrapText="1"/>
    </xf>
    <xf numFmtId="0" fontId="6" fillId="0" borderId="6" xfId="0" applyFont="1" applyBorder="1" applyAlignment="1">
      <alignment horizontal="center" vertical="center" textRotation="90"/>
    </xf>
    <xf numFmtId="0" fontId="6" fillId="0" borderId="12" xfId="0" applyFont="1" applyBorder="1" applyAlignment="1">
      <alignment horizontal="center" vertical="center" textRotation="90"/>
    </xf>
    <xf numFmtId="0" fontId="6" fillId="0" borderId="25" xfId="0" applyFont="1" applyBorder="1" applyAlignment="1">
      <alignment horizontal="center" vertical="center" textRotation="90"/>
    </xf>
    <xf numFmtId="0" fontId="11" fillId="0" borderId="119" xfId="0" applyFont="1" applyBorder="1" applyAlignment="1">
      <alignment horizontal="center" vertical="center" wrapText="1"/>
    </xf>
    <xf numFmtId="0" fontId="11" fillId="0" borderId="120" xfId="0" applyFont="1" applyBorder="1" applyAlignment="1">
      <alignment horizontal="center" vertical="center" wrapText="1"/>
    </xf>
    <xf numFmtId="0" fontId="11" fillId="0" borderId="121" xfId="0" applyFont="1" applyBorder="1" applyAlignment="1">
      <alignment horizontal="center" vertical="center" wrapText="1"/>
    </xf>
    <xf numFmtId="9" fontId="11" fillId="0" borderId="119" xfId="0" applyNumberFormat="1" applyFont="1" applyBorder="1" applyAlignment="1">
      <alignment horizontal="center" vertical="center" wrapText="1"/>
    </xf>
    <xf numFmtId="9" fontId="11" fillId="0" borderId="120" xfId="0" applyNumberFormat="1" applyFont="1" applyBorder="1" applyAlignment="1">
      <alignment horizontal="center" vertical="center" wrapText="1"/>
    </xf>
    <xf numFmtId="0" fontId="11" fillId="0" borderId="119" xfId="0" applyFont="1" applyBorder="1" applyAlignment="1">
      <alignment horizontal="center" vertical="center"/>
    </xf>
    <xf numFmtId="0" fontId="11" fillId="0" borderId="120" xfId="0" applyFont="1" applyBorder="1" applyAlignment="1">
      <alignment horizontal="center" vertical="center"/>
    </xf>
    <xf numFmtId="0" fontId="11" fillId="0" borderId="121" xfId="0" applyFont="1" applyBorder="1" applyAlignment="1">
      <alignment horizontal="center" vertical="center"/>
    </xf>
    <xf numFmtId="9" fontId="11" fillId="0" borderId="121" xfId="0" applyNumberFormat="1" applyFont="1" applyBorder="1" applyAlignment="1">
      <alignment horizontal="center" vertical="center" wrapText="1"/>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10" fillId="2" borderId="39" xfId="0" applyFont="1" applyFill="1" applyBorder="1" applyAlignment="1">
      <alignment horizontal="center" vertical="center"/>
    </xf>
    <xf numFmtId="0" fontId="10" fillId="2" borderId="114" xfId="0" applyFont="1" applyFill="1" applyBorder="1" applyAlignment="1">
      <alignment horizontal="center" vertical="center"/>
    </xf>
    <xf numFmtId="0" fontId="10" fillId="2" borderId="105" xfId="0" applyFont="1" applyFill="1" applyBorder="1" applyAlignment="1">
      <alignment horizontal="center" vertical="center"/>
    </xf>
    <xf numFmtId="0" fontId="10" fillId="50" borderId="39" xfId="0" applyFont="1" applyFill="1" applyBorder="1" applyAlignment="1">
      <alignment horizontal="center" vertical="center"/>
    </xf>
    <xf numFmtId="0" fontId="10" fillId="50" borderId="114" xfId="0" applyFont="1" applyFill="1" applyBorder="1" applyAlignment="1">
      <alignment horizontal="center" vertical="center"/>
    </xf>
    <xf numFmtId="0" fontId="10" fillId="50" borderId="105" xfId="0" applyFont="1" applyFill="1" applyBorder="1" applyAlignment="1">
      <alignment horizontal="center" vertical="center"/>
    </xf>
    <xf numFmtId="0" fontId="11" fillId="50" borderId="38" xfId="0" applyFont="1" applyFill="1" applyBorder="1" applyAlignment="1">
      <alignment horizontal="center"/>
    </xf>
    <xf numFmtId="0" fontId="11" fillId="2" borderId="38" xfId="0" applyFont="1" applyFill="1" applyBorder="1" applyAlignment="1">
      <alignment horizontal="center"/>
    </xf>
    <xf numFmtId="0" fontId="79" fillId="2" borderId="38" xfId="0" applyFont="1" applyFill="1" applyBorder="1" applyAlignment="1">
      <alignment horizontal="center"/>
    </xf>
    <xf numFmtId="0" fontId="16" fillId="2" borderId="67" xfId="0" applyFont="1" applyFill="1" applyBorder="1" applyAlignment="1">
      <alignment horizontal="center" vertical="center" wrapText="1"/>
    </xf>
    <xf numFmtId="0" fontId="16" fillId="2" borderId="69" xfId="0" applyFont="1" applyFill="1" applyBorder="1" applyAlignment="1">
      <alignment horizontal="center" vertical="center" wrapText="1"/>
    </xf>
    <xf numFmtId="0" fontId="16" fillId="2" borderId="71" xfId="0" applyFont="1" applyFill="1" applyBorder="1" applyAlignment="1">
      <alignment horizontal="center" vertical="center" wrapText="1"/>
    </xf>
    <xf numFmtId="0" fontId="16" fillId="3" borderId="67" xfId="0" applyFont="1" applyFill="1" applyBorder="1" applyAlignment="1">
      <alignment horizontal="center" vertical="center" wrapText="1"/>
    </xf>
    <xf numFmtId="0" fontId="16" fillId="3" borderId="69" xfId="0" applyFont="1" applyFill="1" applyBorder="1" applyAlignment="1">
      <alignment horizontal="center" vertical="center" wrapText="1"/>
    </xf>
    <xf numFmtId="0" fontId="16" fillId="3" borderId="71" xfId="0" applyFont="1" applyFill="1" applyBorder="1" applyAlignment="1">
      <alignment horizontal="center" vertical="center" wrapText="1"/>
    </xf>
    <xf numFmtId="0" fontId="16" fillId="4" borderId="67" xfId="0" applyFont="1" applyFill="1" applyBorder="1" applyAlignment="1">
      <alignment horizontal="center" vertical="center" wrapText="1"/>
    </xf>
    <xf numFmtId="0" fontId="16" fillId="4" borderId="69" xfId="0" applyFont="1" applyFill="1" applyBorder="1" applyAlignment="1">
      <alignment horizontal="center" vertical="center" wrapText="1"/>
    </xf>
    <xf numFmtId="0" fontId="16" fillId="4" borderId="71" xfId="0" applyFont="1" applyFill="1" applyBorder="1" applyAlignment="1">
      <alignment horizontal="center" vertical="center" wrapText="1"/>
    </xf>
    <xf numFmtId="0" fontId="53" fillId="3" borderId="76" xfId="0" applyFont="1" applyFill="1" applyBorder="1" applyAlignment="1">
      <alignment horizontal="center" vertical="center"/>
    </xf>
    <xf numFmtId="0" fontId="53" fillId="3" borderId="77" xfId="0" applyFont="1" applyFill="1" applyBorder="1" applyAlignment="1">
      <alignment horizontal="center" vertical="center"/>
    </xf>
    <xf numFmtId="0" fontId="53" fillId="3" borderId="78" xfId="0" applyFont="1" applyFill="1" applyBorder="1" applyAlignment="1">
      <alignment horizontal="center" vertical="center"/>
    </xf>
    <xf numFmtId="0" fontId="57" fillId="0" borderId="0" xfId="0" applyFont="1" applyAlignment="1">
      <alignment horizontal="left" vertical="center"/>
    </xf>
    <xf numFmtId="0" fontId="0" fillId="0" borderId="0" xfId="0" applyAlignment="1">
      <alignment horizontal="left" vertical="center"/>
    </xf>
    <xf numFmtId="0" fontId="0" fillId="0" borderId="146" xfId="0" applyBorder="1" applyAlignment="1">
      <alignment horizontal="left" vertical="center"/>
    </xf>
    <xf numFmtId="0" fontId="73" fillId="0" borderId="0" xfId="0" applyFont="1" applyAlignment="1">
      <alignment horizontal="left" vertical="center"/>
    </xf>
    <xf numFmtId="0" fontId="0" fillId="0" borderId="0" xfId="0" applyAlignment="1">
      <alignment vertical="center"/>
    </xf>
    <xf numFmtId="0" fontId="0" fillId="0" borderId="0" xfId="0" applyAlignment="1">
      <alignment vertical="center" wrapText="1"/>
    </xf>
  </cellXfs>
  <cellStyles count="3571">
    <cellStyle name="]_x000d__x000a_Zoomed=1_x000d__x000a_Row=0_x000d__x000a_Column=0_x000d__x000a_Height=0_x000d__x000a_Width=0_x000d__x000a_FontName=FoxFont_x000d__x000a_FontStyle=0_x000d__x000a_FontSize=9_x000d__x000a_PrtFontName=FoxPrin" xfId="4" xr:uid="{00000000-0005-0000-0000-000000000000}"/>
    <cellStyle name="20% - Accent1 10" xfId="5" xr:uid="{00000000-0005-0000-0000-000001000000}"/>
    <cellStyle name="20% - Accent1 10 2" xfId="6" xr:uid="{00000000-0005-0000-0000-000002000000}"/>
    <cellStyle name="20% - Accent1 10 2 2" xfId="7" xr:uid="{00000000-0005-0000-0000-000003000000}"/>
    <cellStyle name="20% - Accent1 10 2 2 2" xfId="8" xr:uid="{00000000-0005-0000-0000-000004000000}"/>
    <cellStyle name="20% - Accent1 10 2 3" xfId="9" xr:uid="{00000000-0005-0000-0000-000005000000}"/>
    <cellStyle name="20% - Accent1 10 2 3 2" xfId="10" xr:uid="{00000000-0005-0000-0000-000006000000}"/>
    <cellStyle name="20% - Accent1 10 2 4" xfId="11" xr:uid="{00000000-0005-0000-0000-000007000000}"/>
    <cellStyle name="20% - Accent1 10 3" xfId="12" xr:uid="{00000000-0005-0000-0000-000008000000}"/>
    <cellStyle name="20% - Accent1 10 3 2" xfId="13" xr:uid="{00000000-0005-0000-0000-000009000000}"/>
    <cellStyle name="20% - Accent1 10 4" xfId="14" xr:uid="{00000000-0005-0000-0000-00000A000000}"/>
    <cellStyle name="20% - Accent1 10 4 2" xfId="15" xr:uid="{00000000-0005-0000-0000-00000B000000}"/>
    <cellStyle name="20% - Accent1 10 5" xfId="16" xr:uid="{00000000-0005-0000-0000-00000C000000}"/>
    <cellStyle name="20% - Accent1 11" xfId="17" xr:uid="{00000000-0005-0000-0000-00000D000000}"/>
    <cellStyle name="20% - Accent1 11 2" xfId="18" xr:uid="{00000000-0005-0000-0000-00000E000000}"/>
    <cellStyle name="20% - Accent1 11 2 2" xfId="19" xr:uid="{00000000-0005-0000-0000-00000F000000}"/>
    <cellStyle name="20% - Accent1 11 2 2 2" xfId="20" xr:uid="{00000000-0005-0000-0000-000010000000}"/>
    <cellStyle name="20% - Accent1 11 2 3" xfId="21" xr:uid="{00000000-0005-0000-0000-000011000000}"/>
    <cellStyle name="20% - Accent1 11 2 3 2" xfId="22" xr:uid="{00000000-0005-0000-0000-000012000000}"/>
    <cellStyle name="20% - Accent1 11 2 4" xfId="23" xr:uid="{00000000-0005-0000-0000-000013000000}"/>
    <cellStyle name="20% - Accent1 11 3" xfId="24" xr:uid="{00000000-0005-0000-0000-000014000000}"/>
    <cellStyle name="20% - Accent1 11 3 2" xfId="25" xr:uid="{00000000-0005-0000-0000-000015000000}"/>
    <cellStyle name="20% - Accent1 11 4" xfId="26" xr:uid="{00000000-0005-0000-0000-000016000000}"/>
    <cellStyle name="20% - Accent1 11 4 2" xfId="27" xr:uid="{00000000-0005-0000-0000-000017000000}"/>
    <cellStyle name="20% - Accent1 11 5" xfId="28" xr:uid="{00000000-0005-0000-0000-000018000000}"/>
    <cellStyle name="20% - Accent1 12" xfId="29" xr:uid="{00000000-0005-0000-0000-000019000000}"/>
    <cellStyle name="20% - Accent1 12 2" xfId="30" xr:uid="{00000000-0005-0000-0000-00001A000000}"/>
    <cellStyle name="20% - Accent1 12 2 2" xfId="31" xr:uid="{00000000-0005-0000-0000-00001B000000}"/>
    <cellStyle name="20% - Accent1 12 3" xfId="32" xr:uid="{00000000-0005-0000-0000-00001C000000}"/>
    <cellStyle name="20% - Accent1 12 3 2" xfId="33" xr:uid="{00000000-0005-0000-0000-00001D000000}"/>
    <cellStyle name="20% - Accent1 12 4" xfId="34" xr:uid="{00000000-0005-0000-0000-00001E000000}"/>
    <cellStyle name="20% - Accent1 13" xfId="35" xr:uid="{00000000-0005-0000-0000-00001F000000}"/>
    <cellStyle name="20% - Accent1 13 2" xfId="36" xr:uid="{00000000-0005-0000-0000-000020000000}"/>
    <cellStyle name="20% - Accent1 13 2 2" xfId="37" xr:uid="{00000000-0005-0000-0000-000021000000}"/>
    <cellStyle name="20% - Accent1 13 3" xfId="38" xr:uid="{00000000-0005-0000-0000-000022000000}"/>
    <cellStyle name="20% - Accent1 13 3 2" xfId="39" xr:uid="{00000000-0005-0000-0000-000023000000}"/>
    <cellStyle name="20% - Accent1 13 4" xfId="40" xr:uid="{00000000-0005-0000-0000-000024000000}"/>
    <cellStyle name="20% - Accent1 14" xfId="41" xr:uid="{00000000-0005-0000-0000-000025000000}"/>
    <cellStyle name="20% - Accent1 14 2" xfId="42" xr:uid="{00000000-0005-0000-0000-000026000000}"/>
    <cellStyle name="20% - Accent1 14 2 2" xfId="43" xr:uid="{00000000-0005-0000-0000-000027000000}"/>
    <cellStyle name="20% - Accent1 14 3" xfId="44" xr:uid="{00000000-0005-0000-0000-000028000000}"/>
    <cellStyle name="20% - Accent1 14 3 2" xfId="45" xr:uid="{00000000-0005-0000-0000-000029000000}"/>
    <cellStyle name="20% - Accent1 14 4" xfId="46" xr:uid="{00000000-0005-0000-0000-00002A000000}"/>
    <cellStyle name="20% - Accent1 15" xfId="47" xr:uid="{00000000-0005-0000-0000-00002B000000}"/>
    <cellStyle name="20% - Accent1 15 2" xfId="48" xr:uid="{00000000-0005-0000-0000-00002C000000}"/>
    <cellStyle name="20% - Accent1 15 2 2" xfId="49" xr:uid="{00000000-0005-0000-0000-00002D000000}"/>
    <cellStyle name="20% - Accent1 15 3" xfId="50" xr:uid="{00000000-0005-0000-0000-00002E000000}"/>
    <cellStyle name="20% - Accent1 15 3 2" xfId="51" xr:uid="{00000000-0005-0000-0000-00002F000000}"/>
    <cellStyle name="20% - Accent1 15 4" xfId="52" xr:uid="{00000000-0005-0000-0000-000030000000}"/>
    <cellStyle name="20% - Accent1 16" xfId="53" xr:uid="{00000000-0005-0000-0000-000031000000}"/>
    <cellStyle name="20% - Accent1 16 2" xfId="54" xr:uid="{00000000-0005-0000-0000-000032000000}"/>
    <cellStyle name="20% - Accent1 17" xfId="55" xr:uid="{00000000-0005-0000-0000-000033000000}"/>
    <cellStyle name="20% - Accent1 17 2" xfId="56" xr:uid="{00000000-0005-0000-0000-000034000000}"/>
    <cellStyle name="20% - Accent1 17 2 2" xfId="3424" xr:uid="{00000000-0005-0000-0000-000035000000}"/>
    <cellStyle name="20% - Accent1 17 3" xfId="57" xr:uid="{00000000-0005-0000-0000-000036000000}"/>
    <cellStyle name="20% - Accent1 18" xfId="58" xr:uid="{00000000-0005-0000-0000-000037000000}"/>
    <cellStyle name="20% - Accent1 18 2" xfId="59" xr:uid="{00000000-0005-0000-0000-000038000000}"/>
    <cellStyle name="20% - Accent1 18 2 2" xfId="3425" xr:uid="{00000000-0005-0000-0000-000039000000}"/>
    <cellStyle name="20% - Accent1 18 3" xfId="60" xr:uid="{00000000-0005-0000-0000-00003A000000}"/>
    <cellStyle name="20% - Accent1 19" xfId="3426" xr:uid="{00000000-0005-0000-0000-00003B000000}"/>
    <cellStyle name="20% - Accent1 2" xfId="61" xr:uid="{00000000-0005-0000-0000-00003C000000}"/>
    <cellStyle name="20% - Accent1 2 2" xfId="62" xr:uid="{00000000-0005-0000-0000-00003D000000}"/>
    <cellStyle name="20% - Accent1 2 2 2" xfId="63" xr:uid="{00000000-0005-0000-0000-00003E000000}"/>
    <cellStyle name="20% - Accent1 2 2 2 2" xfId="64" xr:uid="{00000000-0005-0000-0000-00003F000000}"/>
    <cellStyle name="20% - Accent1 2 2 2 2 2" xfId="65" xr:uid="{00000000-0005-0000-0000-000040000000}"/>
    <cellStyle name="20% - Accent1 2 2 2 3" xfId="66" xr:uid="{00000000-0005-0000-0000-000041000000}"/>
    <cellStyle name="20% - Accent1 2 2 2 3 2" xfId="67" xr:uid="{00000000-0005-0000-0000-000042000000}"/>
    <cellStyle name="20% - Accent1 2 2 2 4" xfId="68" xr:uid="{00000000-0005-0000-0000-000043000000}"/>
    <cellStyle name="20% - Accent1 2 2 3" xfId="69" xr:uid="{00000000-0005-0000-0000-000044000000}"/>
    <cellStyle name="20% - Accent1 2 2 3 2" xfId="70" xr:uid="{00000000-0005-0000-0000-000045000000}"/>
    <cellStyle name="20% - Accent1 2 2 4" xfId="71" xr:uid="{00000000-0005-0000-0000-000046000000}"/>
    <cellStyle name="20% - Accent1 2 2 4 2" xfId="72" xr:uid="{00000000-0005-0000-0000-000047000000}"/>
    <cellStyle name="20% - Accent1 2 2 5" xfId="73" xr:uid="{00000000-0005-0000-0000-000048000000}"/>
    <cellStyle name="20% - Accent1 2 3" xfId="74" xr:uid="{00000000-0005-0000-0000-000049000000}"/>
    <cellStyle name="20% - Accent1 2 3 2" xfId="75" xr:uid="{00000000-0005-0000-0000-00004A000000}"/>
    <cellStyle name="20% - Accent1 2 3 2 2" xfId="76" xr:uid="{00000000-0005-0000-0000-00004B000000}"/>
    <cellStyle name="20% - Accent1 2 3 3" xfId="77" xr:uid="{00000000-0005-0000-0000-00004C000000}"/>
    <cellStyle name="20% - Accent1 2 3 3 2" xfId="78" xr:uid="{00000000-0005-0000-0000-00004D000000}"/>
    <cellStyle name="20% - Accent1 2 3 4" xfId="79" xr:uid="{00000000-0005-0000-0000-00004E000000}"/>
    <cellStyle name="20% - Accent1 2 4" xfId="80" xr:uid="{00000000-0005-0000-0000-00004F000000}"/>
    <cellStyle name="20% - Accent1 2 4 2" xfId="81" xr:uid="{00000000-0005-0000-0000-000050000000}"/>
    <cellStyle name="20% - Accent1 2 5" xfId="82" xr:uid="{00000000-0005-0000-0000-000051000000}"/>
    <cellStyle name="20% - Accent1 2 5 2" xfId="83" xr:uid="{00000000-0005-0000-0000-000052000000}"/>
    <cellStyle name="20% - Accent1 2 6" xfId="84" xr:uid="{00000000-0005-0000-0000-000053000000}"/>
    <cellStyle name="20% - Accent1 20" xfId="3427" xr:uid="{00000000-0005-0000-0000-000054000000}"/>
    <cellStyle name="20% - Accent1 21" xfId="3428" xr:uid="{00000000-0005-0000-0000-000055000000}"/>
    <cellStyle name="20% - Accent1 22" xfId="3429" xr:uid="{00000000-0005-0000-0000-000056000000}"/>
    <cellStyle name="20% - Accent1 23" xfId="3430" xr:uid="{00000000-0005-0000-0000-000057000000}"/>
    <cellStyle name="20% - Accent1 24" xfId="3431" xr:uid="{00000000-0005-0000-0000-000058000000}"/>
    <cellStyle name="20% - Accent1 25" xfId="3432" xr:uid="{00000000-0005-0000-0000-000059000000}"/>
    <cellStyle name="20% - Accent1 3" xfId="85" xr:uid="{00000000-0005-0000-0000-00005A000000}"/>
    <cellStyle name="20% - Accent1 3 2" xfId="86" xr:uid="{00000000-0005-0000-0000-00005B000000}"/>
    <cellStyle name="20% - Accent1 3 2 2" xfId="87" xr:uid="{00000000-0005-0000-0000-00005C000000}"/>
    <cellStyle name="20% - Accent1 3 2 2 2" xfId="88" xr:uid="{00000000-0005-0000-0000-00005D000000}"/>
    <cellStyle name="20% - Accent1 3 2 2 2 2" xfId="89" xr:uid="{00000000-0005-0000-0000-00005E000000}"/>
    <cellStyle name="20% - Accent1 3 2 2 3" xfId="90" xr:uid="{00000000-0005-0000-0000-00005F000000}"/>
    <cellStyle name="20% - Accent1 3 2 2 3 2" xfId="91" xr:uid="{00000000-0005-0000-0000-000060000000}"/>
    <cellStyle name="20% - Accent1 3 2 2 4" xfId="92" xr:uid="{00000000-0005-0000-0000-000061000000}"/>
    <cellStyle name="20% - Accent1 3 2 3" xfId="93" xr:uid="{00000000-0005-0000-0000-000062000000}"/>
    <cellStyle name="20% - Accent1 3 2 3 2" xfId="94" xr:uid="{00000000-0005-0000-0000-000063000000}"/>
    <cellStyle name="20% - Accent1 3 2 4" xfId="95" xr:uid="{00000000-0005-0000-0000-000064000000}"/>
    <cellStyle name="20% - Accent1 3 2 4 2" xfId="96" xr:uid="{00000000-0005-0000-0000-000065000000}"/>
    <cellStyle name="20% - Accent1 3 2 5" xfId="97" xr:uid="{00000000-0005-0000-0000-000066000000}"/>
    <cellStyle name="20% - Accent1 3 3" xfId="98" xr:uid="{00000000-0005-0000-0000-000067000000}"/>
    <cellStyle name="20% - Accent1 3 3 2" xfId="99" xr:uid="{00000000-0005-0000-0000-000068000000}"/>
    <cellStyle name="20% - Accent1 3 3 2 2" xfId="100" xr:uid="{00000000-0005-0000-0000-000069000000}"/>
    <cellStyle name="20% - Accent1 3 3 3" xfId="101" xr:uid="{00000000-0005-0000-0000-00006A000000}"/>
    <cellStyle name="20% - Accent1 3 3 3 2" xfId="102" xr:uid="{00000000-0005-0000-0000-00006B000000}"/>
    <cellStyle name="20% - Accent1 3 3 4" xfId="103" xr:uid="{00000000-0005-0000-0000-00006C000000}"/>
    <cellStyle name="20% - Accent1 3 4" xfId="104" xr:uid="{00000000-0005-0000-0000-00006D000000}"/>
    <cellStyle name="20% - Accent1 3 4 2" xfId="105" xr:uid="{00000000-0005-0000-0000-00006E000000}"/>
    <cellStyle name="20% - Accent1 3 5" xfId="106" xr:uid="{00000000-0005-0000-0000-00006F000000}"/>
    <cellStyle name="20% - Accent1 3 5 2" xfId="107" xr:uid="{00000000-0005-0000-0000-000070000000}"/>
    <cellStyle name="20% - Accent1 3 6" xfId="108" xr:uid="{00000000-0005-0000-0000-000071000000}"/>
    <cellStyle name="20% - Accent1 4" xfId="109" xr:uid="{00000000-0005-0000-0000-000072000000}"/>
    <cellStyle name="20% - Accent1 4 2" xfId="110" xr:uid="{00000000-0005-0000-0000-000073000000}"/>
    <cellStyle name="20% - Accent1 4 2 2" xfId="111" xr:uid="{00000000-0005-0000-0000-000074000000}"/>
    <cellStyle name="20% - Accent1 4 2 2 2" xfId="112" xr:uid="{00000000-0005-0000-0000-000075000000}"/>
    <cellStyle name="20% - Accent1 4 2 2 2 2" xfId="113" xr:uid="{00000000-0005-0000-0000-000076000000}"/>
    <cellStyle name="20% - Accent1 4 2 2 3" xfId="114" xr:uid="{00000000-0005-0000-0000-000077000000}"/>
    <cellStyle name="20% - Accent1 4 2 2 3 2" xfId="115" xr:uid="{00000000-0005-0000-0000-000078000000}"/>
    <cellStyle name="20% - Accent1 4 2 2 4" xfId="116" xr:uid="{00000000-0005-0000-0000-000079000000}"/>
    <cellStyle name="20% - Accent1 4 2 3" xfId="117" xr:uid="{00000000-0005-0000-0000-00007A000000}"/>
    <cellStyle name="20% - Accent1 4 2 3 2" xfId="118" xr:uid="{00000000-0005-0000-0000-00007B000000}"/>
    <cellStyle name="20% - Accent1 4 2 4" xfId="119" xr:uid="{00000000-0005-0000-0000-00007C000000}"/>
    <cellStyle name="20% - Accent1 4 2 4 2" xfId="120" xr:uid="{00000000-0005-0000-0000-00007D000000}"/>
    <cellStyle name="20% - Accent1 4 2 5" xfId="121" xr:uid="{00000000-0005-0000-0000-00007E000000}"/>
    <cellStyle name="20% - Accent1 4 3" xfId="122" xr:uid="{00000000-0005-0000-0000-00007F000000}"/>
    <cellStyle name="20% - Accent1 4 3 2" xfId="123" xr:uid="{00000000-0005-0000-0000-000080000000}"/>
    <cellStyle name="20% - Accent1 4 3 2 2" xfId="124" xr:uid="{00000000-0005-0000-0000-000081000000}"/>
    <cellStyle name="20% - Accent1 4 3 3" xfId="125" xr:uid="{00000000-0005-0000-0000-000082000000}"/>
    <cellStyle name="20% - Accent1 4 3 3 2" xfId="126" xr:uid="{00000000-0005-0000-0000-000083000000}"/>
    <cellStyle name="20% - Accent1 4 3 4" xfId="127" xr:uid="{00000000-0005-0000-0000-000084000000}"/>
    <cellStyle name="20% - Accent1 4 4" xfId="128" xr:uid="{00000000-0005-0000-0000-000085000000}"/>
    <cellStyle name="20% - Accent1 4 4 2" xfId="129" xr:uid="{00000000-0005-0000-0000-000086000000}"/>
    <cellStyle name="20% - Accent1 4 5" xfId="130" xr:uid="{00000000-0005-0000-0000-000087000000}"/>
    <cellStyle name="20% - Accent1 4 5 2" xfId="131" xr:uid="{00000000-0005-0000-0000-000088000000}"/>
    <cellStyle name="20% - Accent1 4 6" xfId="132" xr:uid="{00000000-0005-0000-0000-000089000000}"/>
    <cellStyle name="20% - Accent1 5" xfId="133" xr:uid="{00000000-0005-0000-0000-00008A000000}"/>
    <cellStyle name="20% - Accent1 5 2" xfId="134" xr:uid="{00000000-0005-0000-0000-00008B000000}"/>
    <cellStyle name="20% - Accent1 5 2 2" xfId="135" xr:uid="{00000000-0005-0000-0000-00008C000000}"/>
    <cellStyle name="20% - Accent1 5 2 2 2" xfId="136" xr:uid="{00000000-0005-0000-0000-00008D000000}"/>
    <cellStyle name="20% - Accent1 5 2 2 2 2" xfId="137" xr:uid="{00000000-0005-0000-0000-00008E000000}"/>
    <cellStyle name="20% - Accent1 5 2 2 3" xfId="138" xr:uid="{00000000-0005-0000-0000-00008F000000}"/>
    <cellStyle name="20% - Accent1 5 2 2 3 2" xfId="139" xr:uid="{00000000-0005-0000-0000-000090000000}"/>
    <cellStyle name="20% - Accent1 5 2 2 4" xfId="140" xr:uid="{00000000-0005-0000-0000-000091000000}"/>
    <cellStyle name="20% - Accent1 5 2 3" xfId="141" xr:uid="{00000000-0005-0000-0000-000092000000}"/>
    <cellStyle name="20% - Accent1 5 2 3 2" xfId="142" xr:uid="{00000000-0005-0000-0000-000093000000}"/>
    <cellStyle name="20% - Accent1 5 2 4" xfId="143" xr:uid="{00000000-0005-0000-0000-000094000000}"/>
    <cellStyle name="20% - Accent1 5 2 4 2" xfId="144" xr:uid="{00000000-0005-0000-0000-000095000000}"/>
    <cellStyle name="20% - Accent1 5 2 5" xfId="145" xr:uid="{00000000-0005-0000-0000-000096000000}"/>
    <cellStyle name="20% - Accent1 5 3" xfId="146" xr:uid="{00000000-0005-0000-0000-000097000000}"/>
    <cellStyle name="20% - Accent1 5 3 2" xfId="147" xr:uid="{00000000-0005-0000-0000-000098000000}"/>
    <cellStyle name="20% - Accent1 5 3 2 2" xfId="148" xr:uid="{00000000-0005-0000-0000-000099000000}"/>
    <cellStyle name="20% - Accent1 5 3 3" xfId="149" xr:uid="{00000000-0005-0000-0000-00009A000000}"/>
    <cellStyle name="20% - Accent1 5 3 3 2" xfId="150" xr:uid="{00000000-0005-0000-0000-00009B000000}"/>
    <cellStyle name="20% - Accent1 5 3 4" xfId="151" xr:uid="{00000000-0005-0000-0000-00009C000000}"/>
    <cellStyle name="20% - Accent1 5 4" xfId="152" xr:uid="{00000000-0005-0000-0000-00009D000000}"/>
    <cellStyle name="20% - Accent1 5 4 2" xfId="153" xr:uid="{00000000-0005-0000-0000-00009E000000}"/>
    <cellStyle name="20% - Accent1 5 5" xfId="154" xr:uid="{00000000-0005-0000-0000-00009F000000}"/>
    <cellStyle name="20% - Accent1 5 5 2" xfId="155" xr:uid="{00000000-0005-0000-0000-0000A0000000}"/>
    <cellStyle name="20% - Accent1 5 6" xfId="156" xr:uid="{00000000-0005-0000-0000-0000A1000000}"/>
    <cellStyle name="20% - Accent1 6" xfId="157" xr:uid="{00000000-0005-0000-0000-0000A2000000}"/>
    <cellStyle name="20% - Accent1 6 2" xfId="158" xr:uid="{00000000-0005-0000-0000-0000A3000000}"/>
    <cellStyle name="20% - Accent1 6 2 2" xfId="159" xr:uid="{00000000-0005-0000-0000-0000A4000000}"/>
    <cellStyle name="20% - Accent1 6 2 2 2" xfId="160" xr:uid="{00000000-0005-0000-0000-0000A5000000}"/>
    <cellStyle name="20% - Accent1 6 2 2 2 2" xfId="161" xr:uid="{00000000-0005-0000-0000-0000A6000000}"/>
    <cellStyle name="20% - Accent1 6 2 2 3" xfId="162" xr:uid="{00000000-0005-0000-0000-0000A7000000}"/>
    <cellStyle name="20% - Accent1 6 2 2 3 2" xfId="163" xr:uid="{00000000-0005-0000-0000-0000A8000000}"/>
    <cellStyle name="20% - Accent1 6 2 2 4" xfId="164" xr:uid="{00000000-0005-0000-0000-0000A9000000}"/>
    <cellStyle name="20% - Accent1 6 2 3" xfId="165" xr:uid="{00000000-0005-0000-0000-0000AA000000}"/>
    <cellStyle name="20% - Accent1 6 2 3 2" xfId="166" xr:uid="{00000000-0005-0000-0000-0000AB000000}"/>
    <cellStyle name="20% - Accent1 6 2 4" xfId="167" xr:uid="{00000000-0005-0000-0000-0000AC000000}"/>
    <cellStyle name="20% - Accent1 6 2 4 2" xfId="168" xr:uid="{00000000-0005-0000-0000-0000AD000000}"/>
    <cellStyle name="20% - Accent1 6 2 5" xfId="169" xr:uid="{00000000-0005-0000-0000-0000AE000000}"/>
    <cellStyle name="20% - Accent1 6 3" xfId="170" xr:uid="{00000000-0005-0000-0000-0000AF000000}"/>
    <cellStyle name="20% - Accent1 6 3 2" xfId="171" xr:uid="{00000000-0005-0000-0000-0000B0000000}"/>
    <cellStyle name="20% - Accent1 6 3 2 2" xfId="172" xr:uid="{00000000-0005-0000-0000-0000B1000000}"/>
    <cellStyle name="20% - Accent1 6 3 3" xfId="173" xr:uid="{00000000-0005-0000-0000-0000B2000000}"/>
    <cellStyle name="20% - Accent1 6 3 3 2" xfId="174" xr:uid="{00000000-0005-0000-0000-0000B3000000}"/>
    <cellStyle name="20% - Accent1 6 3 4" xfId="175" xr:uid="{00000000-0005-0000-0000-0000B4000000}"/>
    <cellStyle name="20% - Accent1 6 4" xfId="176" xr:uid="{00000000-0005-0000-0000-0000B5000000}"/>
    <cellStyle name="20% - Accent1 6 4 2" xfId="177" xr:uid="{00000000-0005-0000-0000-0000B6000000}"/>
    <cellStyle name="20% - Accent1 6 5" xfId="178" xr:uid="{00000000-0005-0000-0000-0000B7000000}"/>
    <cellStyle name="20% - Accent1 6 5 2" xfId="179" xr:uid="{00000000-0005-0000-0000-0000B8000000}"/>
    <cellStyle name="20% - Accent1 6 6" xfId="180" xr:uid="{00000000-0005-0000-0000-0000B9000000}"/>
    <cellStyle name="20% - Accent1 7" xfId="181" xr:uid="{00000000-0005-0000-0000-0000BA000000}"/>
    <cellStyle name="20% - Accent1 7 2" xfId="182" xr:uid="{00000000-0005-0000-0000-0000BB000000}"/>
    <cellStyle name="20% - Accent1 7 2 2" xfId="183" xr:uid="{00000000-0005-0000-0000-0000BC000000}"/>
    <cellStyle name="20% - Accent1 7 2 2 2" xfId="184" xr:uid="{00000000-0005-0000-0000-0000BD000000}"/>
    <cellStyle name="20% - Accent1 7 2 2 2 2" xfId="185" xr:uid="{00000000-0005-0000-0000-0000BE000000}"/>
    <cellStyle name="20% - Accent1 7 2 2 3" xfId="186" xr:uid="{00000000-0005-0000-0000-0000BF000000}"/>
    <cellStyle name="20% - Accent1 7 2 2 3 2" xfId="187" xr:uid="{00000000-0005-0000-0000-0000C0000000}"/>
    <cellStyle name="20% - Accent1 7 2 2 4" xfId="188" xr:uid="{00000000-0005-0000-0000-0000C1000000}"/>
    <cellStyle name="20% - Accent1 7 2 3" xfId="189" xr:uid="{00000000-0005-0000-0000-0000C2000000}"/>
    <cellStyle name="20% - Accent1 7 2 3 2" xfId="190" xr:uid="{00000000-0005-0000-0000-0000C3000000}"/>
    <cellStyle name="20% - Accent1 7 2 4" xfId="191" xr:uid="{00000000-0005-0000-0000-0000C4000000}"/>
    <cellStyle name="20% - Accent1 7 2 4 2" xfId="192" xr:uid="{00000000-0005-0000-0000-0000C5000000}"/>
    <cellStyle name="20% - Accent1 7 2 5" xfId="193" xr:uid="{00000000-0005-0000-0000-0000C6000000}"/>
    <cellStyle name="20% - Accent1 7 3" xfId="194" xr:uid="{00000000-0005-0000-0000-0000C7000000}"/>
    <cellStyle name="20% - Accent1 7 3 2" xfId="195" xr:uid="{00000000-0005-0000-0000-0000C8000000}"/>
    <cellStyle name="20% - Accent1 7 3 2 2" xfId="196" xr:uid="{00000000-0005-0000-0000-0000C9000000}"/>
    <cellStyle name="20% - Accent1 7 3 3" xfId="197" xr:uid="{00000000-0005-0000-0000-0000CA000000}"/>
    <cellStyle name="20% - Accent1 7 3 3 2" xfId="198" xr:uid="{00000000-0005-0000-0000-0000CB000000}"/>
    <cellStyle name="20% - Accent1 7 3 4" xfId="199" xr:uid="{00000000-0005-0000-0000-0000CC000000}"/>
    <cellStyle name="20% - Accent1 7 4" xfId="200" xr:uid="{00000000-0005-0000-0000-0000CD000000}"/>
    <cellStyle name="20% - Accent1 7 4 2" xfId="201" xr:uid="{00000000-0005-0000-0000-0000CE000000}"/>
    <cellStyle name="20% - Accent1 7 5" xfId="202" xr:uid="{00000000-0005-0000-0000-0000CF000000}"/>
    <cellStyle name="20% - Accent1 7 5 2" xfId="203" xr:uid="{00000000-0005-0000-0000-0000D0000000}"/>
    <cellStyle name="20% - Accent1 7 6" xfId="204" xr:uid="{00000000-0005-0000-0000-0000D1000000}"/>
    <cellStyle name="20% - Accent1 8" xfId="205" xr:uid="{00000000-0005-0000-0000-0000D2000000}"/>
    <cellStyle name="20% - Accent1 8 2" xfId="206" xr:uid="{00000000-0005-0000-0000-0000D3000000}"/>
    <cellStyle name="20% - Accent1 8 2 2" xfId="207" xr:uid="{00000000-0005-0000-0000-0000D4000000}"/>
    <cellStyle name="20% - Accent1 8 2 2 2" xfId="208" xr:uid="{00000000-0005-0000-0000-0000D5000000}"/>
    <cellStyle name="20% - Accent1 8 2 3" xfId="209" xr:uid="{00000000-0005-0000-0000-0000D6000000}"/>
    <cellStyle name="20% - Accent1 8 2 3 2" xfId="210" xr:uid="{00000000-0005-0000-0000-0000D7000000}"/>
    <cellStyle name="20% - Accent1 8 2 4" xfId="211" xr:uid="{00000000-0005-0000-0000-0000D8000000}"/>
    <cellStyle name="20% - Accent1 8 3" xfId="212" xr:uid="{00000000-0005-0000-0000-0000D9000000}"/>
    <cellStyle name="20% - Accent1 8 3 2" xfId="213" xr:uid="{00000000-0005-0000-0000-0000DA000000}"/>
    <cellStyle name="20% - Accent1 8 4" xfId="214" xr:uid="{00000000-0005-0000-0000-0000DB000000}"/>
    <cellStyle name="20% - Accent1 8 4 2" xfId="215" xr:uid="{00000000-0005-0000-0000-0000DC000000}"/>
    <cellStyle name="20% - Accent1 8 5" xfId="216" xr:uid="{00000000-0005-0000-0000-0000DD000000}"/>
    <cellStyle name="20% - Accent1 9" xfId="217" xr:uid="{00000000-0005-0000-0000-0000DE000000}"/>
    <cellStyle name="20% - Accent1 9 2" xfId="218" xr:uid="{00000000-0005-0000-0000-0000DF000000}"/>
    <cellStyle name="20% - Accent1 9 2 2" xfId="219" xr:uid="{00000000-0005-0000-0000-0000E0000000}"/>
    <cellStyle name="20% - Accent1 9 2 2 2" xfId="220" xr:uid="{00000000-0005-0000-0000-0000E1000000}"/>
    <cellStyle name="20% - Accent1 9 2 3" xfId="221" xr:uid="{00000000-0005-0000-0000-0000E2000000}"/>
    <cellStyle name="20% - Accent1 9 2 3 2" xfId="222" xr:uid="{00000000-0005-0000-0000-0000E3000000}"/>
    <cellStyle name="20% - Accent1 9 2 4" xfId="223" xr:uid="{00000000-0005-0000-0000-0000E4000000}"/>
    <cellStyle name="20% - Accent1 9 3" xfId="224" xr:uid="{00000000-0005-0000-0000-0000E5000000}"/>
    <cellStyle name="20% - Accent1 9 3 2" xfId="225" xr:uid="{00000000-0005-0000-0000-0000E6000000}"/>
    <cellStyle name="20% - Accent1 9 4" xfId="226" xr:uid="{00000000-0005-0000-0000-0000E7000000}"/>
    <cellStyle name="20% - Accent1 9 4 2" xfId="227" xr:uid="{00000000-0005-0000-0000-0000E8000000}"/>
    <cellStyle name="20% - Accent1 9 5" xfId="228" xr:uid="{00000000-0005-0000-0000-0000E9000000}"/>
    <cellStyle name="20% - Accent2 10" xfId="229" xr:uid="{00000000-0005-0000-0000-0000EA000000}"/>
    <cellStyle name="20% - Accent2 10 2" xfId="230" xr:uid="{00000000-0005-0000-0000-0000EB000000}"/>
    <cellStyle name="20% - Accent2 10 2 2" xfId="231" xr:uid="{00000000-0005-0000-0000-0000EC000000}"/>
    <cellStyle name="20% - Accent2 10 2 2 2" xfId="232" xr:uid="{00000000-0005-0000-0000-0000ED000000}"/>
    <cellStyle name="20% - Accent2 10 2 3" xfId="233" xr:uid="{00000000-0005-0000-0000-0000EE000000}"/>
    <cellStyle name="20% - Accent2 10 2 3 2" xfId="234" xr:uid="{00000000-0005-0000-0000-0000EF000000}"/>
    <cellStyle name="20% - Accent2 10 2 4" xfId="235" xr:uid="{00000000-0005-0000-0000-0000F0000000}"/>
    <cellStyle name="20% - Accent2 10 3" xfId="236" xr:uid="{00000000-0005-0000-0000-0000F1000000}"/>
    <cellStyle name="20% - Accent2 10 3 2" xfId="237" xr:uid="{00000000-0005-0000-0000-0000F2000000}"/>
    <cellStyle name="20% - Accent2 10 4" xfId="238" xr:uid="{00000000-0005-0000-0000-0000F3000000}"/>
    <cellStyle name="20% - Accent2 10 4 2" xfId="239" xr:uid="{00000000-0005-0000-0000-0000F4000000}"/>
    <cellStyle name="20% - Accent2 10 5" xfId="240" xr:uid="{00000000-0005-0000-0000-0000F5000000}"/>
    <cellStyle name="20% - Accent2 11" xfId="241" xr:uid="{00000000-0005-0000-0000-0000F6000000}"/>
    <cellStyle name="20% - Accent2 11 2" xfId="242" xr:uid="{00000000-0005-0000-0000-0000F7000000}"/>
    <cellStyle name="20% - Accent2 11 2 2" xfId="243" xr:uid="{00000000-0005-0000-0000-0000F8000000}"/>
    <cellStyle name="20% - Accent2 11 2 2 2" xfId="244" xr:uid="{00000000-0005-0000-0000-0000F9000000}"/>
    <cellStyle name="20% - Accent2 11 2 3" xfId="245" xr:uid="{00000000-0005-0000-0000-0000FA000000}"/>
    <cellStyle name="20% - Accent2 11 2 3 2" xfId="246" xr:uid="{00000000-0005-0000-0000-0000FB000000}"/>
    <cellStyle name="20% - Accent2 11 2 4" xfId="247" xr:uid="{00000000-0005-0000-0000-0000FC000000}"/>
    <cellStyle name="20% - Accent2 11 3" xfId="248" xr:uid="{00000000-0005-0000-0000-0000FD000000}"/>
    <cellStyle name="20% - Accent2 11 3 2" xfId="249" xr:uid="{00000000-0005-0000-0000-0000FE000000}"/>
    <cellStyle name="20% - Accent2 11 4" xfId="250" xr:uid="{00000000-0005-0000-0000-0000FF000000}"/>
    <cellStyle name="20% - Accent2 11 4 2" xfId="251" xr:uid="{00000000-0005-0000-0000-000000010000}"/>
    <cellStyle name="20% - Accent2 11 5" xfId="252" xr:uid="{00000000-0005-0000-0000-000001010000}"/>
    <cellStyle name="20% - Accent2 12" xfId="253" xr:uid="{00000000-0005-0000-0000-000002010000}"/>
    <cellStyle name="20% - Accent2 12 2" xfId="254" xr:uid="{00000000-0005-0000-0000-000003010000}"/>
    <cellStyle name="20% - Accent2 12 2 2" xfId="255" xr:uid="{00000000-0005-0000-0000-000004010000}"/>
    <cellStyle name="20% - Accent2 12 3" xfId="256" xr:uid="{00000000-0005-0000-0000-000005010000}"/>
    <cellStyle name="20% - Accent2 12 3 2" xfId="257" xr:uid="{00000000-0005-0000-0000-000006010000}"/>
    <cellStyle name="20% - Accent2 12 4" xfId="258" xr:uid="{00000000-0005-0000-0000-000007010000}"/>
    <cellStyle name="20% - Accent2 13" xfId="259" xr:uid="{00000000-0005-0000-0000-000008010000}"/>
    <cellStyle name="20% - Accent2 13 2" xfId="260" xr:uid="{00000000-0005-0000-0000-000009010000}"/>
    <cellStyle name="20% - Accent2 13 2 2" xfId="261" xr:uid="{00000000-0005-0000-0000-00000A010000}"/>
    <cellStyle name="20% - Accent2 13 3" xfId="262" xr:uid="{00000000-0005-0000-0000-00000B010000}"/>
    <cellStyle name="20% - Accent2 13 3 2" xfId="263" xr:uid="{00000000-0005-0000-0000-00000C010000}"/>
    <cellStyle name="20% - Accent2 13 4" xfId="264" xr:uid="{00000000-0005-0000-0000-00000D010000}"/>
    <cellStyle name="20% - Accent2 14" xfId="265" xr:uid="{00000000-0005-0000-0000-00000E010000}"/>
    <cellStyle name="20% - Accent2 14 2" xfId="266" xr:uid="{00000000-0005-0000-0000-00000F010000}"/>
    <cellStyle name="20% - Accent2 14 2 2" xfId="267" xr:uid="{00000000-0005-0000-0000-000010010000}"/>
    <cellStyle name="20% - Accent2 14 3" xfId="268" xr:uid="{00000000-0005-0000-0000-000011010000}"/>
    <cellStyle name="20% - Accent2 14 3 2" xfId="269" xr:uid="{00000000-0005-0000-0000-000012010000}"/>
    <cellStyle name="20% - Accent2 14 4" xfId="270" xr:uid="{00000000-0005-0000-0000-000013010000}"/>
    <cellStyle name="20% - Accent2 15" xfId="271" xr:uid="{00000000-0005-0000-0000-000014010000}"/>
    <cellStyle name="20% - Accent2 15 2" xfId="272" xr:uid="{00000000-0005-0000-0000-000015010000}"/>
    <cellStyle name="20% - Accent2 15 2 2" xfId="273" xr:uid="{00000000-0005-0000-0000-000016010000}"/>
    <cellStyle name="20% - Accent2 15 3" xfId="274" xr:uid="{00000000-0005-0000-0000-000017010000}"/>
    <cellStyle name="20% - Accent2 15 3 2" xfId="275" xr:uid="{00000000-0005-0000-0000-000018010000}"/>
    <cellStyle name="20% - Accent2 15 4" xfId="276" xr:uid="{00000000-0005-0000-0000-000019010000}"/>
    <cellStyle name="20% - Accent2 16" xfId="277" xr:uid="{00000000-0005-0000-0000-00001A010000}"/>
    <cellStyle name="20% - Accent2 16 2" xfId="278" xr:uid="{00000000-0005-0000-0000-00001B010000}"/>
    <cellStyle name="20% - Accent2 17" xfId="279" xr:uid="{00000000-0005-0000-0000-00001C010000}"/>
    <cellStyle name="20% - Accent2 17 2" xfId="280" xr:uid="{00000000-0005-0000-0000-00001D010000}"/>
    <cellStyle name="20% - Accent2 17 2 2" xfId="3433" xr:uid="{00000000-0005-0000-0000-00001E010000}"/>
    <cellStyle name="20% - Accent2 17 3" xfId="281" xr:uid="{00000000-0005-0000-0000-00001F010000}"/>
    <cellStyle name="20% - Accent2 18" xfId="282" xr:uid="{00000000-0005-0000-0000-000020010000}"/>
    <cellStyle name="20% - Accent2 18 2" xfId="283" xr:uid="{00000000-0005-0000-0000-000021010000}"/>
    <cellStyle name="20% - Accent2 18 2 2" xfId="3434" xr:uid="{00000000-0005-0000-0000-000022010000}"/>
    <cellStyle name="20% - Accent2 18 3" xfId="284" xr:uid="{00000000-0005-0000-0000-000023010000}"/>
    <cellStyle name="20% - Accent2 19" xfId="3435" xr:uid="{00000000-0005-0000-0000-000024010000}"/>
    <cellStyle name="20% - Accent2 2" xfId="285" xr:uid="{00000000-0005-0000-0000-000025010000}"/>
    <cellStyle name="20% - Accent2 2 2" xfId="286" xr:uid="{00000000-0005-0000-0000-000026010000}"/>
    <cellStyle name="20% - Accent2 2 2 2" xfId="287" xr:uid="{00000000-0005-0000-0000-000027010000}"/>
    <cellStyle name="20% - Accent2 2 2 2 2" xfId="288" xr:uid="{00000000-0005-0000-0000-000028010000}"/>
    <cellStyle name="20% - Accent2 2 2 2 2 2" xfId="289" xr:uid="{00000000-0005-0000-0000-000029010000}"/>
    <cellStyle name="20% - Accent2 2 2 2 3" xfId="290" xr:uid="{00000000-0005-0000-0000-00002A010000}"/>
    <cellStyle name="20% - Accent2 2 2 2 3 2" xfId="291" xr:uid="{00000000-0005-0000-0000-00002B010000}"/>
    <cellStyle name="20% - Accent2 2 2 2 4" xfId="292" xr:uid="{00000000-0005-0000-0000-00002C010000}"/>
    <cellStyle name="20% - Accent2 2 2 3" xfId="293" xr:uid="{00000000-0005-0000-0000-00002D010000}"/>
    <cellStyle name="20% - Accent2 2 2 3 2" xfId="294" xr:uid="{00000000-0005-0000-0000-00002E010000}"/>
    <cellStyle name="20% - Accent2 2 2 4" xfId="295" xr:uid="{00000000-0005-0000-0000-00002F010000}"/>
    <cellStyle name="20% - Accent2 2 2 4 2" xfId="296" xr:uid="{00000000-0005-0000-0000-000030010000}"/>
    <cellStyle name="20% - Accent2 2 2 5" xfId="297" xr:uid="{00000000-0005-0000-0000-000031010000}"/>
    <cellStyle name="20% - Accent2 2 3" xfId="298" xr:uid="{00000000-0005-0000-0000-000032010000}"/>
    <cellStyle name="20% - Accent2 2 3 2" xfId="299" xr:uid="{00000000-0005-0000-0000-000033010000}"/>
    <cellStyle name="20% - Accent2 2 3 2 2" xfId="300" xr:uid="{00000000-0005-0000-0000-000034010000}"/>
    <cellStyle name="20% - Accent2 2 3 3" xfId="301" xr:uid="{00000000-0005-0000-0000-000035010000}"/>
    <cellStyle name="20% - Accent2 2 3 3 2" xfId="302" xr:uid="{00000000-0005-0000-0000-000036010000}"/>
    <cellStyle name="20% - Accent2 2 3 4" xfId="303" xr:uid="{00000000-0005-0000-0000-000037010000}"/>
    <cellStyle name="20% - Accent2 2 4" xfId="304" xr:uid="{00000000-0005-0000-0000-000038010000}"/>
    <cellStyle name="20% - Accent2 2 4 2" xfId="305" xr:uid="{00000000-0005-0000-0000-000039010000}"/>
    <cellStyle name="20% - Accent2 2 5" xfId="306" xr:uid="{00000000-0005-0000-0000-00003A010000}"/>
    <cellStyle name="20% - Accent2 2 5 2" xfId="307" xr:uid="{00000000-0005-0000-0000-00003B010000}"/>
    <cellStyle name="20% - Accent2 2 6" xfId="308" xr:uid="{00000000-0005-0000-0000-00003C010000}"/>
    <cellStyle name="20% - Accent2 20" xfId="3436" xr:uid="{00000000-0005-0000-0000-00003D010000}"/>
    <cellStyle name="20% - Accent2 21" xfId="3437" xr:uid="{00000000-0005-0000-0000-00003E010000}"/>
    <cellStyle name="20% - Accent2 22" xfId="3438" xr:uid="{00000000-0005-0000-0000-00003F010000}"/>
    <cellStyle name="20% - Accent2 23" xfId="3439" xr:uid="{00000000-0005-0000-0000-000040010000}"/>
    <cellStyle name="20% - Accent2 24" xfId="3440" xr:uid="{00000000-0005-0000-0000-000041010000}"/>
    <cellStyle name="20% - Accent2 25" xfId="3441" xr:uid="{00000000-0005-0000-0000-000042010000}"/>
    <cellStyle name="20% - Accent2 3" xfId="309" xr:uid="{00000000-0005-0000-0000-000043010000}"/>
    <cellStyle name="20% - Accent2 3 2" xfId="310" xr:uid="{00000000-0005-0000-0000-000044010000}"/>
    <cellStyle name="20% - Accent2 3 2 2" xfId="311" xr:uid="{00000000-0005-0000-0000-000045010000}"/>
    <cellStyle name="20% - Accent2 3 2 2 2" xfId="312" xr:uid="{00000000-0005-0000-0000-000046010000}"/>
    <cellStyle name="20% - Accent2 3 2 2 2 2" xfId="313" xr:uid="{00000000-0005-0000-0000-000047010000}"/>
    <cellStyle name="20% - Accent2 3 2 2 3" xfId="314" xr:uid="{00000000-0005-0000-0000-000048010000}"/>
    <cellStyle name="20% - Accent2 3 2 2 3 2" xfId="315" xr:uid="{00000000-0005-0000-0000-000049010000}"/>
    <cellStyle name="20% - Accent2 3 2 2 4" xfId="316" xr:uid="{00000000-0005-0000-0000-00004A010000}"/>
    <cellStyle name="20% - Accent2 3 2 3" xfId="317" xr:uid="{00000000-0005-0000-0000-00004B010000}"/>
    <cellStyle name="20% - Accent2 3 2 3 2" xfId="318" xr:uid="{00000000-0005-0000-0000-00004C010000}"/>
    <cellStyle name="20% - Accent2 3 2 4" xfId="319" xr:uid="{00000000-0005-0000-0000-00004D010000}"/>
    <cellStyle name="20% - Accent2 3 2 4 2" xfId="320" xr:uid="{00000000-0005-0000-0000-00004E010000}"/>
    <cellStyle name="20% - Accent2 3 2 5" xfId="321" xr:uid="{00000000-0005-0000-0000-00004F010000}"/>
    <cellStyle name="20% - Accent2 3 3" xfId="322" xr:uid="{00000000-0005-0000-0000-000050010000}"/>
    <cellStyle name="20% - Accent2 3 3 2" xfId="323" xr:uid="{00000000-0005-0000-0000-000051010000}"/>
    <cellStyle name="20% - Accent2 3 3 2 2" xfId="324" xr:uid="{00000000-0005-0000-0000-000052010000}"/>
    <cellStyle name="20% - Accent2 3 3 3" xfId="325" xr:uid="{00000000-0005-0000-0000-000053010000}"/>
    <cellStyle name="20% - Accent2 3 3 3 2" xfId="326" xr:uid="{00000000-0005-0000-0000-000054010000}"/>
    <cellStyle name="20% - Accent2 3 3 4" xfId="327" xr:uid="{00000000-0005-0000-0000-000055010000}"/>
    <cellStyle name="20% - Accent2 3 4" xfId="328" xr:uid="{00000000-0005-0000-0000-000056010000}"/>
    <cellStyle name="20% - Accent2 3 4 2" xfId="329" xr:uid="{00000000-0005-0000-0000-000057010000}"/>
    <cellStyle name="20% - Accent2 3 5" xfId="330" xr:uid="{00000000-0005-0000-0000-000058010000}"/>
    <cellStyle name="20% - Accent2 3 5 2" xfId="331" xr:uid="{00000000-0005-0000-0000-000059010000}"/>
    <cellStyle name="20% - Accent2 3 6" xfId="332" xr:uid="{00000000-0005-0000-0000-00005A010000}"/>
    <cellStyle name="20% - Accent2 4" xfId="333" xr:uid="{00000000-0005-0000-0000-00005B010000}"/>
    <cellStyle name="20% - Accent2 4 2" xfId="334" xr:uid="{00000000-0005-0000-0000-00005C010000}"/>
    <cellStyle name="20% - Accent2 4 2 2" xfId="335" xr:uid="{00000000-0005-0000-0000-00005D010000}"/>
    <cellStyle name="20% - Accent2 4 2 2 2" xfId="336" xr:uid="{00000000-0005-0000-0000-00005E010000}"/>
    <cellStyle name="20% - Accent2 4 2 2 2 2" xfId="337" xr:uid="{00000000-0005-0000-0000-00005F010000}"/>
    <cellStyle name="20% - Accent2 4 2 2 3" xfId="338" xr:uid="{00000000-0005-0000-0000-000060010000}"/>
    <cellStyle name="20% - Accent2 4 2 2 3 2" xfId="339" xr:uid="{00000000-0005-0000-0000-000061010000}"/>
    <cellStyle name="20% - Accent2 4 2 2 4" xfId="340" xr:uid="{00000000-0005-0000-0000-000062010000}"/>
    <cellStyle name="20% - Accent2 4 2 3" xfId="341" xr:uid="{00000000-0005-0000-0000-000063010000}"/>
    <cellStyle name="20% - Accent2 4 2 3 2" xfId="342" xr:uid="{00000000-0005-0000-0000-000064010000}"/>
    <cellStyle name="20% - Accent2 4 2 4" xfId="343" xr:uid="{00000000-0005-0000-0000-000065010000}"/>
    <cellStyle name="20% - Accent2 4 2 4 2" xfId="344" xr:uid="{00000000-0005-0000-0000-000066010000}"/>
    <cellStyle name="20% - Accent2 4 2 5" xfId="345" xr:uid="{00000000-0005-0000-0000-000067010000}"/>
    <cellStyle name="20% - Accent2 4 3" xfId="346" xr:uid="{00000000-0005-0000-0000-000068010000}"/>
    <cellStyle name="20% - Accent2 4 3 2" xfId="347" xr:uid="{00000000-0005-0000-0000-000069010000}"/>
    <cellStyle name="20% - Accent2 4 3 2 2" xfId="348" xr:uid="{00000000-0005-0000-0000-00006A010000}"/>
    <cellStyle name="20% - Accent2 4 3 3" xfId="349" xr:uid="{00000000-0005-0000-0000-00006B010000}"/>
    <cellStyle name="20% - Accent2 4 3 3 2" xfId="350" xr:uid="{00000000-0005-0000-0000-00006C010000}"/>
    <cellStyle name="20% - Accent2 4 3 4" xfId="351" xr:uid="{00000000-0005-0000-0000-00006D010000}"/>
    <cellStyle name="20% - Accent2 4 4" xfId="352" xr:uid="{00000000-0005-0000-0000-00006E010000}"/>
    <cellStyle name="20% - Accent2 4 4 2" xfId="353" xr:uid="{00000000-0005-0000-0000-00006F010000}"/>
    <cellStyle name="20% - Accent2 4 5" xfId="354" xr:uid="{00000000-0005-0000-0000-000070010000}"/>
    <cellStyle name="20% - Accent2 4 5 2" xfId="355" xr:uid="{00000000-0005-0000-0000-000071010000}"/>
    <cellStyle name="20% - Accent2 4 6" xfId="356" xr:uid="{00000000-0005-0000-0000-000072010000}"/>
    <cellStyle name="20% - Accent2 5" xfId="357" xr:uid="{00000000-0005-0000-0000-000073010000}"/>
    <cellStyle name="20% - Accent2 5 2" xfId="358" xr:uid="{00000000-0005-0000-0000-000074010000}"/>
    <cellStyle name="20% - Accent2 5 2 2" xfId="359" xr:uid="{00000000-0005-0000-0000-000075010000}"/>
    <cellStyle name="20% - Accent2 5 2 2 2" xfId="360" xr:uid="{00000000-0005-0000-0000-000076010000}"/>
    <cellStyle name="20% - Accent2 5 2 2 2 2" xfId="361" xr:uid="{00000000-0005-0000-0000-000077010000}"/>
    <cellStyle name="20% - Accent2 5 2 2 3" xfId="362" xr:uid="{00000000-0005-0000-0000-000078010000}"/>
    <cellStyle name="20% - Accent2 5 2 2 3 2" xfId="363" xr:uid="{00000000-0005-0000-0000-000079010000}"/>
    <cellStyle name="20% - Accent2 5 2 2 4" xfId="364" xr:uid="{00000000-0005-0000-0000-00007A010000}"/>
    <cellStyle name="20% - Accent2 5 2 3" xfId="365" xr:uid="{00000000-0005-0000-0000-00007B010000}"/>
    <cellStyle name="20% - Accent2 5 2 3 2" xfId="366" xr:uid="{00000000-0005-0000-0000-00007C010000}"/>
    <cellStyle name="20% - Accent2 5 2 4" xfId="367" xr:uid="{00000000-0005-0000-0000-00007D010000}"/>
    <cellStyle name="20% - Accent2 5 2 4 2" xfId="368" xr:uid="{00000000-0005-0000-0000-00007E010000}"/>
    <cellStyle name="20% - Accent2 5 2 5" xfId="369" xr:uid="{00000000-0005-0000-0000-00007F010000}"/>
    <cellStyle name="20% - Accent2 5 3" xfId="370" xr:uid="{00000000-0005-0000-0000-000080010000}"/>
    <cellStyle name="20% - Accent2 5 3 2" xfId="371" xr:uid="{00000000-0005-0000-0000-000081010000}"/>
    <cellStyle name="20% - Accent2 5 3 2 2" xfId="372" xr:uid="{00000000-0005-0000-0000-000082010000}"/>
    <cellStyle name="20% - Accent2 5 3 3" xfId="373" xr:uid="{00000000-0005-0000-0000-000083010000}"/>
    <cellStyle name="20% - Accent2 5 3 3 2" xfId="374" xr:uid="{00000000-0005-0000-0000-000084010000}"/>
    <cellStyle name="20% - Accent2 5 3 4" xfId="375" xr:uid="{00000000-0005-0000-0000-000085010000}"/>
    <cellStyle name="20% - Accent2 5 4" xfId="376" xr:uid="{00000000-0005-0000-0000-000086010000}"/>
    <cellStyle name="20% - Accent2 5 4 2" xfId="377" xr:uid="{00000000-0005-0000-0000-000087010000}"/>
    <cellStyle name="20% - Accent2 5 5" xfId="378" xr:uid="{00000000-0005-0000-0000-000088010000}"/>
    <cellStyle name="20% - Accent2 5 5 2" xfId="379" xr:uid="{00000000-0005-0000-0000-000089010000}"/>
    <cellStyle name="20% - Accent2 5 6" xfId="380" xr:uid="{00000000-0005-0000-0000-00008A010000}"/>
    <cellStyle name="20% - Accent2 6" xfId="381" xr:uid="{00000000-0005-0000-0000-00008B010000}"/>
    <cellStyle name="20% - Accent2 6 2" xfId="382" xr:uid="{00000000-0005-0000-0000-00008C010000}"/>
    <cellStyle name="20% - Accent2 6 2 2" xfId="383" xr:uid="{00000000-0005-0000-0000-00008D010000}"/>
    <cellStyle name="20% - Accent2 6 2 2 2" xfId="384" xr:uid="{00000000-0005-0000-0000-00008E010000}"/>
    <cellStyle name="20% - Accent2 6 2 2 2 2" xfId="385" xr:uid="{00000000-0005-0000-0000-00008F010000}"/>
    <cellStyle name="20% - Accent2 6 2 2 3" xfId="386" xr:uid="{00000000-0005-0000-0000-000090010000}"/>
    <cellStyle name="20% - Accent2 6 2 2 3 2" xfId="387" xr:uid="{00000000-0005-0000-0000-000091010000}"/>
    <cellStyle name="20% - Accent2 6 2 2 4" xfId="388" xr:uid="{00000000-0005-0000-0000-000092010000}"/>
    <cellStyle name="20% - Accent2 6 2 3" xfId="389" xr:uid="{00000000-0005-0000-0000-000093010000}"/>
    <cellStyle name="20% - Accent2 6 2 3 2" xfId="390" xr:uid="{00000000-0005-0000-0000-000094010000}"/>
    <cellStyle name="20% - Accent2 6 2 4" xfId="391" xr:uid="{00000000-0005-0000-0000-000095010000}"/>
    <cellStyle name="20% - Accent2 6 2 4 2" xfId="392" xr:uid="{00000000-0005-0000-0000-000096010000}"/>
    <cellStyle name="20% - Accent2 6 2 5" xfId="393" xr:uid="{00000000-0005-0000-0000-000097010000}"/>
    <cellStyle name="20% - Accent2 6 3" xfId="394" xr:uid="{00000000-0005-0000-0000-000098010000}"/>
    <cellStyle name="20% - Accent2 6 3 2" xfId="395" xr:uid="{00000000-0005-0000-0000-000099010000}"/>
    <cellStyle name="20% - Accent2 6 3 2 2" xfId="396" xr:uid="{00000000-0005-0000-0000-00009A010000}"/>
    <cellStyle name="20% - Accent2 6 3 3" xfId="397" xr:uid="{00000000-0005-0000-0000-00009B010000}"/>
    <cellStyle name="20% - Accent2 6 3 3 2" xfId="398" xr:uid="{00000000-0005-0000-0000-00009C010000}"/>
    <cellStyle name="20% - Accent2 6 3 4" xfId="399" xr:uid="{00000000-0005-0000-0000-00009D010000}"/>
    <cellStyle name="20% - Accent2 6 4" xfId="400" xr:uid="{00000000-0005-0000-0000-00009E010000}"/>
    <cellStyle name="20% - Accent2 6 4 2" xfId="401" xr:uid="{00000000-0005-0000-0000-00009F010000}"/>
    <cellStyle name="20% - Accent2 6 5" xfId="402" xr:uid="{00000000-0005-0000-0000-0000A0010000}"/>
    <cellStyle name="20% - Accent2 6 5 2" xfId="403" xr:uid="{00000000-0005-0000-0000-0000A1010000}"/>
    <cellStyle name="20% - Accent2 6 6" xfId="404" xr:uid="{00000000-0005-0000-0000-0000A2010000}"/>
    <cellStyle name="20% - Accent2 7" xfId="405" xr:uid="{00000000-0005-0000-0000-0000A3010000}"/>
    <cellStyle name="20% - Accent2 7 2" xfId="406" xr:uid="{00000000-0005-0000-0000-0000A4010000}"/>
    <cellStyle name="20% - Accent2 7 2 2" xfId="407" xr:uid="{00000000-0005-0000-0000-0000A5010000}"/>
    <cellStyle name="20% - Accent2 7 2 2 2" xfId="408" xr:uid="{00000000-0005-0000-0000-0000A6010000}"/>
    <cellStyle name="20% - Accent2 7 2 2 2 2" xfId="409" xr:uid="{00000000-0005-0000-0000-0000A7010000}"/>
    <cellStyle name="20% - Accent2 7 2 2 3" xfId="410" xr:uid="{00000000-0005-0000-0000-0000A8010000}"/>
    <cellStyle name="20% - Accent2 7 2 2 3 2" xfId="411" xr:uid="{00000000-0005-0000-0000-0000A9010000}"/>
    <cellStyle name="20% - Accent2 7 2 2 4" xfId="412" xr:uid="{00000000-0005-0000-0000-0000AA010000}"/>
    <cellStyle name="20% - Accent2 7 2 3" xfId="413" xr:uid="{00000000-0005-0000-0000-0000AB010000}"/>
    <cellStyle name="20% - Accent2 7 2 3 2" xfId="414" xr:uid="{00000000-0005-0000-0000-0000AC010000}"/>
    <cellStyle name="20% - Accent2 7 2 4" xfId="415" xr:uid="{00000000-0005-0000-0000-0000AD010000}"/>
    <cellStyle name="20% - Accent2 7 2 4 2" xfId="416" xr:uid="{00000000-0005-0000-0000-0000AE010000}"/>
    <cellStyle name="20% - Accent2 7 2 5" xfId="417" xr:uid="{00000000-0005-0000-0000-0000AF010000}"/>
    <cellStyle name="20% - Accent2 7 3" xfId="418" xr:uid="{00000000-0005-0000-0000-0000B0010000}"/>
    <cellStyle name="20% - Accent2 7 3 2" xfId="419" xr:uid="{00000000-0005-0000-0000-0000B1010000}"/>
    <cellStyle name="20% - Accent2 7 3 2 2" xfId="420" xr:uid="{00000000-0005-0000-0000-0000B2010000}"/>
    <cellStyle name="20% - Accent2 7 3 3" xfId="421" xr:uid="{00000000-0005-0000-0000-0000B3010000}"/>
    <cellStyle name="20% - Accent2 7 3 3 2" xfId="422" xr:uid="{00000000-0005-0000-0000-0000B4010000}"/>
    <cellStyle name="20% - Accent2 7 3 4" xfId="423" xr:uid="{00000000-0005-0000-0000-0000B5010000}"/>
    <cellStyle name="20% - Accent2 7 4" xfId="424" xr:uid="{00000000-0005-0000-0000-0000B6010000}"/>
    <cellStyle name="20% - Accent2 7 4 2" xfId="425" xr:uid="{00000000-0005-0000-0000-0000B7010000}"/>
    <cellStyle name="20% - Accent2 7 5" xfId="426" xr:uid="{00000000-0005-0000-0000-0000B8010000}"/>
    <cellStyle name="20% - Accent2 7 5 2" xfId="427" xr:uid="{00000000-0005-0000-0000-0000B9010000}"/>
    <cellStyle name="20% - Accent2 7 6" xfId="428" xr:uid="{00000000-0005-0000-0000-0000BA010000}"/>
    <cellStyle name="20% - Accent2 8" xfId="429" xr:uid="{00000000-0005-0000-0000-0000BB010000}"/>
    <cellStyle name="20% - Accent2 8 2" xfId="430" xr:uid="{00000000-0005-0000-0000-0000BC010000}"/>
    <cellStyle name="20% - Accent2 8 2 2" xfId="431" xr:uid="{00000000-0005-0000-0000-0000BD010000}"/>
    <cellStyle name="20% - Accent2 8 2 2 2" xfId="432" xr:uid="{00000000-0005-0000-0000-0000BE010000}"/>
    <cellStyle name="20% - Accent2 8 2 3" xfId="433" xr:uid="{00000000-0005-0000-0000-0000BF010000}"/>
    <cellStyle name="20% - Accent2 8 2 3 2" xfId="434" xr:uid="{00000000-0005-0000-0000-0000C0010000}"/>
    <cellStyle name="20% - Accent2 8 2 4" xfId="435" xr:uid="{00000000-0005-0000-0000-0000C1010000}"/>
    <cellStyle name="20% - Accent2 8 3" xfId="436" xr:uid="{00000000-0005-0000-0000-0000C2010000}"/>
    <cellStyle name="20% - Accent2 8 3 2" xfId="437" xr:uid="{00000000-0005-0000-0000-0000C3010000}"/>
    <cellStyle name="20% - Accent2 8 4" xfId="438" xr:uid="{00000000-0005-0000-0000-0000C4010000}"/>
    <cellStyle name="20% - Accent2 8 4 2" xfId="439" xr:uid="{00000000-0005-0000-0000-0000C5010000}"/>
    <cellStyle name="20% - Accent2 8 5" xfId="440" xr:uid="{00000000-0005-0000-0000-0000C6010000}"/>
    <cellStyle name="20% - Accent2 9" xfId="441" xr:uid="{00000000-0005-0000-0000-0000C7010000}"/>
    <cellStyle name="20% - Accent2 9 2" xfId="442" xr:uid="{00000000-0005-0000-0000-0000C8010000}"/>
    <cellStyle name="20% - Accent2 9 2 2" xfId="443" xr:uid="{00000000-0005-0000-0000-0000C9010000}"/>
    <cellStyle name="20% - Accent2 9 2 2 2" xfId="444" xr:uid="{00000000-0005-0000-0000-0000CA010000}"/>
    <cellStyle name="20% - Accent2 9 2 3" xfId="445" xr:uid="{00000000-0005-0000-0000-0000CB010000}"/>
    <cellStyle name="20% - Accent2 9 2 3 2" xfId="446" xr:uid="{00000000-0005-0000-0000-0000CC010000}"/>
    <cellStyle name="20% - Accent2 9 2 4" xfId="447" xr:uid="{00000000-0005-0000-0000-0000CD010000}"/>
    <cellStyle name="20% - Accent2 9 3" xfId="448" xr:uid="{00000000-0005-0000-0000-0000CE010000}"/>
    <cellStyle name="20% - Accent2 9 3 2" xfId="449" xr:uid="{00000000-0005-0000-0000-0000CF010000}"/>
    <cellStyle name="20% - Accent2 9 4" xfId="450" xr:uid="{00000000-0005-0000-0000-0000D0010000}"/>
    <cellStyle name="20% - Accent2 9 4 2" xfId="451" xr:uid="{00000000-0005-0000-0000-0000D1010000}"/>
    <cellStyle name="20% - Accent2 9 5" xfId="452" xr:uid="{00000000-0005-0000-0000-0000D2010000}"/>
    <cellStyle name="20% - Accent3 10" xfId="453" xr:uid="{00000000-0005-0000-0000-0000D3010000}"/>
    <cellStyle name="20% - Accent3 10 2" xfId="454" xr:uid="{00000000-0005-0000-0000-0000D4010000}"/>
    <cellStyle name="20% - Accent3 10 2 2" xfId="455" xr:uid="{00000000-0005-0000-0000-0000D5010000}"/>
    <cellStyle name="20% - Accent3 10 2 2 2" xfId="456" xr:uid="{00000000-0005-0000-0000-0000D6010000}"/>
    <cellStyle name="20% - Accent3 10 2 3" xfId="457" xr:uid="{00000000-0005-0000-0000-0000D7010000}"/>
    <cellStyle name="20% - Accent3 10 2 3 2" xfId="458" xr:uid="{00000000-0005-0000-0000-0000D8010000}"/>
    <cellStyle name="20% - Accent3 10 2 4" xfId="459" xr:uid="{00000000-0005-0000-0000-0000D9010000}"/>
    <cellStyle name="20% - Accent3 10 3" xfId="460" xr:uid="{00000000-0005-0000-0000-0000DA010000}"/>
    <cellStyle name="20% - Accent3 10 3 2" xfId="461" xr:uid="{00000000-0005-0000-0000-0000DB010000}"/>
    <cellStyle name="20% - Accent3 10 4" xfId="462" xr:uid="{00000000-0005-0000-0000-0000DC010000}"/>
    <cellStyle name="20% - Accent3 10 4 2" xfId="463" xr:uid="{00000000-0005-0000-0000-0000DD010000}"/>
    <cellStyle name="20% - Accent3 10 5" xfId="464" xr:uid="{00000000-0005-0000-0000-0000DE010000}"/>
    <cellStyle name="20% - Accent3 11" xfId="465" xr:uid="{00000000-0005-0000-0000-0000DF010000}"/>
    <cellStyle name="20% - Accent3 11 2" xfId="466" xr:uid="{00000000-0005-0000-0000-0000E0010000}"/>
    <cellStyle name="20% - Accent3 11 2 2" xfId="467" xr:uid="{00000000-0005-0000-0000-0000E1010000}"/>
    <cellStyle name="20% - Accent3 11 2 2 2" xfId="468" xr:uid="{00000000-0005-0000-0000-0000E2010000}"/>
    <cellStyle name="20% - Accent3 11 2 3" xfId="469" xr:uid="{00000000-0005-0000-0000-0000E3010000}"/>
    <cellStyle name="20% - Accent3 11 2 3 2" xfId="470" xr:uid="{00000000-0005-0000-0000-0000E4010000}"/>
    <cellStyle name="20% - Accent3 11 2 4" xfId="471" xr:uid="{00000000-0005-0000-0000-0000E5010000}"/>
    <cellStyle name="20% - Accent3 11 3" xfId="472" xr:uid="{00000000-0005-0000-0000-0000E6010000}"/>
    <cellStyle name="20% - Accent3 11 3 2" xfId="473" xr:uid="{00000000-0005-0000-0000-0000E7010000}"/>
    <cellStyle name="20% - Accent3 11 4" xfId="474" xr:uid="{00000000-0005-0000-0000-0000E8010000}"/>
    <cellStyle name="20% - Accent3 11 4 2" xfId="475" xr:uid="{00000000-0005-0000-0000-0000E9010000}"/>
    <cellStyle name="20% - Accent3 11 5" xfId="476" xr:uid="{00000000-0005-0000-0000-0000EA010000}"/>
    <cellStyle name="20% - Accent3 12" xfId="477" xr:uid="{00000000-0005-0000-0000-0000EB010000}"/>
    <cellStyle name="20% - Accent3 12 2" xfId="478" xr:uid="{00000000-0005-0000-0000-0000EC010000}"/>
    <cellStyle name="20% - Accent3 12 2 2" xfId="479" xr:uid="{00000000-0005-0000-0000-0000ED010000}"/>
    <cellStyle name="20% - Accent3 12 3" xfId="480" xr:uid="{00000000-0005-0000-0000-0000EE010000}"/>
    <cellStyle name="20% - Accent3 12 3 2" xfId="481" xr:uid="{00000000-0005-0000-0000-0000EF010000}"/>
    <cellStyle name="20% - Accent3 12 4" xfId="482" xr:uid="{00000000-0005-0000-0000-0000F0010000}"/>
    <cellStyle name="20% - Accent3 13" xfId="483" xr:uid="{00000000-0005-0000-0000-0000F1010000}"/>
    <cellStyle name="20% - Accent3 13 2" xfId="484" xr:uid="{00000000-0005-0000-0000-0000F2010000}"/>
    <cellStyle name="20% - Accent3 13 2 2" xfId="485" xr:uid="{00000000-0005-0000-0000-0000F3010000}"/>
    <cellStyle name="20% - Accent3 13 3" xfId="486" xr:uid="{00000000-0005-0000-0000-0000F4010000}"/>
    <cellStyle name="20% - Accent3 13 3 2" xfId="487" xr:uid="{00000000-0005-0000-0000-0000F5010000}"/>
    <cellStyle name="20% - Accent3 13 4" xfId="488" xr:uid="{00000000-0005-0000-0000-0000F6010000}"/>
    <cellStyle name="20% - Accent3 14" xfId="489" xr:uid="{00000000-0005-0000-0000-0000F7010000}"/>
    <cellStyle name="20% - Accent3 14 2" xfId="490" xr:uid="{00000000-0005-0000-0000-0000F8010000}"/>
    <cellStyle name="20% - Accent3 14 2 2" xfId="491" xr:uid="{00000000-0005-0000-0000-0000F9010000}"/>
    <cellStyle name="20% - Accent3 14 3" xfId="492" xr:uid="{00000000-0005-0000-0000-0000FA010000}"/>
    <cellStyle name="20% - Accent3 14 3 2" xfId="493" xr:uid="{00000000-0005-0000-0000-0000FB010000}"/>
    <cellStyle name="20% - Accent3 14 4" xfId="494" xr:uid="{00000000-0005-0000-0000-0000FC010000}"/>
    <cellStyle name="20% - Accent3 15" xfId="495" xr:uid="{00000000-0005-0000-0000-0000FD010000}"/>
    <cellStyle name="20% - Accent3 15 2" xfId="496" xr:uid="{00000000-0005-0000-0000-0000FE010000}"/>
    <cellStyle name="20% - Accent3 15 2 2" xfId="497" xr:uid="{00000000-0005-0000-0000-0000FF010000}"/>
    <cellStyle name="20% - Accent3 15 3" xfId="498" xr:uid="{00000000-0005-0000-0000-000000020000}"/>
    <cellStyle name="20% - Accent3 15 3 2" xfId="499" xr:uid="{00000000-0005-0000-0000-000001020000}"/>
    <cellStyle name="20% - Accent3 15 4" xfId="500" xr:uid="{00000000-0005-0000-0000-000002020000}"/>
    <cellStyle name="20% - Accent3 16" xfId="501" xr:uid="{00000000-0005-0000-0000-000003020000}"/>
    <cellStyle name="20% - Accent3 16 2" xfId="502" xr:uid="{00000000-0005-0000-0000-000004020000}"/>
    <cellStyle name="20% - Accent3 17" xfId="503" xr:uid="{00000000-0005-0000-0000-000005020000}"/>
    <cellStyle name="20% - Accent3 17 2" xfId="504" xr:uid="{00000000-0005-0000-0000-000006020000}"/>
    <cellStyle name="20% - Accent3 17 2 2" xfId="3442" xr:uid="{00000000-0005-0000-0000-000007020000}"/>
    <cellStyle name="20% - Accent3 17 3" xfId="505" xr:uid="{00000000-0005-0000-0000-000008020000}"/>
    <cellStyle name="20% - Accent3 18" xfId="506" xr:uid="{00000000-0005-0000-0000-000009020000}"/>
    <cellStyle name="20% - Accent3 18 2" xfId="507" xr:uid="{00000000-0005-0000-0000-00000A020000}"/>
    <cellStyle name="20% - Accent3 18 2 2" xfId="3443" xr:uid="{00000000-0005-0000-0000-00000B020000}"/>
    <cellStyle name="20% - Accent3 18 3" xfId="508" xr:uid="{00000000-0005-0000-0000-00000C020000}"/>
    <cellStyle name="20% - Accent3 19" xfId="3444" xr:uid="{00000000-0005-0000-0000-00000D020000}"/>
    <cellStyle name="20% - Accent3 2" xfId="509" xr:uid="{00000000-0005-0000-0000-00000E020000}"/>
    <cellStyle name="20% - Accent3 2 2" xfId="510" xr:uid="{00000000-0005-0000-0000-00000F020000}"/>
    <cellStyle name="20% - Accent3 2 2 2" xfId="511" xr:uid="{00000000-0005-0000-0000-000010020000}"/>
    <cellStyle name="20% - Accent3 2 2 2 2" xfId="512" xr:uid="{00000000-0005-0000-0000-000011020000}"/>
    <cellStyle name="20% - Accent3 2 2 2 2 2" xfId="513" xr:uid="{00000000-0005-0000-0000-000012020000}"/>
    <cellStyle name="20% - Accent3 2 2 2 3" xfId="514" xr:uid="{00000000-0005-0000-0000-000013020000}"/>
    <cellStyle name="20% - Accent3 2 2 2 3 2" xfId="515" xr:uid="{00000000-0005-0000-0000-000014020000}"/>
    <cellStyle name="20% - Accent3 2 2 2 4" xfId="516" xr:uid="{00000000-0005-0000-0000-000015020000}"/>
    <cellStyle name="20% - Accent3 2 2 3" xfId="517" xr:uid="{00000000-0005-0000-0000-000016020000}"/>
    <cellStyle name="20% - Accent3 2 2 3 2" xfId="518" xr:uid="{00000000-0005-0000-0000-000017020000}"/>
    <cellStyle name="20% - Accent3 2 2 4" xfId="519" xr:uid="{00000000-0005-0000-0000-000018020000}"/>
    <cellStyle name="20% - Accent3 2 2 4 2" xfId="520" xr:uid="{00000000-0005-0000-0000-000019020000}"/>
    <cellStyle name="20% - Accent3 2 2 5" xfId="521" xr:uid="{00000000-0005-0000-0000-00001A020000}"/>
    <cellStyle name="20% - Accent3 2 3" xfId="522" xr:uid="{00000000-0005-0000-0000-00001B020000}"/>
    <cellStyle name="20% - Accent3 2 3 2" xfId="523" xr:uid="{00000000-0005-0000-0000-00001C020000}"/>
    <cellStyle name="20% - Accent3 2 3 2 2" xfId="524" xr:uid="{00000000-0005-0000-0000-00001D020000}"/>
    <cellStyle name="20% - Accent3 2 3 3" xfId="525" xr:uid="{00000000-0005-0000-0000-00001E020000}"/>
    <cellStyle name="20% - Accent3 2 3 3 2" xfId="526" xr:uid="{00000000-0005-0000-0000-00001F020000}"/>
    <cellStyle name="20% - Accent3 2 3 4" xfId="527" xr:uid="{00000000-0005-0000-0000-000020020000}"/>
    <cellStyle name="20% - Accent3 2 4" xfId="528" xr:uid="{00000000-0005-0000-0000-000021020000}"/>
    <cellStyle name="20% - Accent3 2 4 2" xfId="529" xr:uid="{00000000-0005-0000-0000-000022020000}"/>
    <cellStyle name="20% - Accent3 2 5" xfId="530" xr:uid="{00000000-0005-0000-0000-000023020000}"/>
    <cellStyle name="20% - Accent3 2 5 2" xfId="531" xr:uid="{00000000-0005-0000-0000-000024020000}"/>
    <cellStyle name="20% - Accent3 2 6" xfId="532" xr:uid="{00000000-0005-0000-0000-000025020000}"/>
    <cellStyle name="20% - Accent3 20" xfId="3445" xr:uid="{00000000-0005-0000-0000-000026020000}"/>
    <cellStyle name="20% - Accent3 21" xfId="3446" xr:uid="{00000000-0005-0000-0000-000027020000}"/>
    <cellStyle name="20% - Accent3 22" xfId="3447" xr:uid="{00000000-0005-0000-0000-000028020000}"/>
    <cellStyle name="20% - Accent3 23" xfId="3448" xr:uid="{00000000-0005-0000-0000-000029020000}"/>
    <cellStyle name="20% - Accent3 24" xfId="3449" xr:uid="{00000000-0005-0000-0000-00002A020000}"/>
    <cellStyle name="20% - Accent3 25" xfId="3450" xr:uid="{00000000-0005-0000-0000-00002B020000}"/>
    <cellStyle name="20% - Accent3 3" xfId="533" xr:uid="{00000000-0005-0000-0000-00002C020000}"/>
    <cellStyle name="20% - Accent3 3 2" xfId="534" xr:uid="{00000000-0005-0000-0000-00002D020000}"/>
    <cellStyle name="20% - Accent3 3 2 2" xfId="535" xr:uid="{00000000-0005-0000-0000-00002E020000}"/>
    <cellStyle name="20% - Accent3 3 2 2 2" xfId="536" xr:uid="{00000000-0005-0000-0000-00002F020000}"/>
    <cellStyle name="20% - Accent3 3 2 2 2 2" xfId="537" xr:uid="{00000000-0005-0000-0000-000030020000}"/>
    <cellStyle name="20% - Accent3 3 2 2 3" xfId="538" xr:uid="{00000000-0005-0000-0000-000031020000}"/>
    <cellStyle name="20% - Accent3 3 2 2 3 2" xfId="539" xr:uid="{00000000-0005-0000-0000-000032020000}"/>
    <cellStyle name="20% - Accent3 3 2 2 4" xfId="540" xr:uid="{00000000-0005-0000-0000-000033020000}"/>
    <cellStyle name="20% - Accent3 3 2 3" xfId="541" xr:uid="{00000000-0005-0000-0000-000034020000}"/>
    <cellStyle name="20% - Accent3 3 2 3 2" xfId="542" xr:uid="{00000000-0005-0000-0000-000035020000}"/>
    <cellStyle name="20% - Accent3 3 2 4" xfId="543" xr:uid="{00000000-0005-0000-0000-000036020000}"/>
    <cellStyle name="20% - Accent3 3 2 4 2" xfId="544" xr:uid="{00000000-0005-0000-0000-000037020000}"/>
    <cellStyle name="20% - Accent3 3 2 5" xfId="545" xr:uid="{00000000-0005-0000-0000-000038020000}"/>
    <cellStyle name="20% - Accent3 3 3" xfId="546" xr:uid="{00000000-0005-0000-0000-000039020000}"/>
    <cellStyle name="20% - Accent3 3 3 2" xfId="547" xr:uid="{00000000-0005-0000-0000-00003A020000}"/>
    <cellStyle name="20% - Accent3 3 3 2 2" xfId="548" xr:uid="{00000000-0005-0000-0000-00003B020000}"/>
    <cellStyle name="20% - Accent3 3 3 3" xfId="549" xr:uid="{00000000-0005-0000-0000-00003C020000}"/>
    <cellStyle name="20% - Accent3 3 3 3 2" xfId="550" xr:uid="{00000000-0005-0000-0000-00003D020000}"/>
    <cellStyle name="20% - Accent3 3 3 4" xfId="551" xr:uid="{00000000-0005-0000-0000-00003E020000}"/>
    <cellStyle name="20% - Accent3 3 4" xfId="552" xr:uid="{00000000-0005-0000-0000-00003F020000}"/>
    <cellStyle name="20% - Accent3 3 4 2" xfId="553" xr:uid="{00000000-0005-0000-0000-000040020000}"/>
    <cellStyle name="20% - Accent3 3 5" xfId="554" xr:uid="{00000000-0005-0000-0000-000041020000}"/>
    <cellStyle name="20% - Accent3 3 5 2" xfId="555" xr:uid="{00000000-0005-0000-0000-000042020000}"/>
    <cellStyle name="20% - Accent3 3 6" xfId="556" xr:uid="{00000000-0005-0000-0000-000043020000}"/>
    <cellStyle name="20% - Accent3 4" xfId="557" xr:uid="{00000000-0005-0000-0000-000044020000}"/>
    <cellStyle name="20% - Accent3 4 2" xfId="558" xr:uid="{00000000-0005-0000-0000-000045020000}"/>
    <cellStyle name="20% - Accent3 4 2 2" xfId="559" xr:uid="{00000000-0005-0000-0000-000046020000}"/>
    <cellStyle name="20% - Accent3 4 2 2 2" xfId="560" xr:uid="{00000000-0005-0000-0000-000047020000}"/>
    <cellStyle name="20% - Accent3 4 2 2 2 2" xfId="561" xr:uid="{00000000-0005-0000-0000-000048020000}"/>
    <cellStyle name="20% - Accent3 4 2 2 3" xfId="562" xr:uid="{00000000-0005-0000-0000-000049020000}"/>
    <cellStyle name="20% - Accent3 4 2 2 3 2" xfId="563" xr:uid="{00000000-0005-0000-0000-00004A020000}"/>
    <cellStyle name="20% - Accent3 4 2 2 4" xfId="564" xr:uid="{00000000-0005-0000-0000-00004B020000}"/>
    <cellStyle name="20% - Accent3 4 2 3" xfId="565" xr:uid="{00000000-0005-0000-0000-00004C020000}"/>
    <cellStyle name="20% - Accent3 4 2 3 2" xfId="566" xr:uid="{00000000-0005-0000-0000-00004D020000}"/>
    <cellStyle name="20% - Accent3 4 2 4" xfId="567" xr:uid="{00000000-0005-0000-0000-00004E020000}"/>
    <cellStyle name="20% - Accent3 4 2 4 2" xfId="568" xr:uid="{00000000-0005-0000-0000-00004F020000}"/>
    <cellStyle name="20% - Accent3 4 2 5" xfId="569" xr:uid="{00000000-0005-0000-0000-000050020000}"/>
    <cellStyle name="20% - Accent3 4 3" xfId="570" xr:uid="{00000000-0005-0000-0000-000051020000}"/>
    <cellStyle name="20% - Accent3 4 3 2" xfId="571" xr:uid="{00000000-0005-0000-0000-000052020000}"/>
    <cellStyle name="20% - Accent3 4 3 2 2" xfId="572" xr:uid="{00000000-0005-0000-0000-000053020000}"/>
    <cellStyle name="20% - Accent3 4 3 3" xfId="573" xr:uid="{00000000-0005-0000-0000-000054020000}"/>
    <cellStyle name="20% - Accent3 4 3 3 2" xfId="574" xr:uid="{00000000-0005-0000-0000-000055020000}"/>
    <cellStyle name="20% - Accent3 4 3 4" xfId="575" xr:uid="{00000000-0005-0000-0000-000056020000}"/>
    <cellStyle name="20% - Accent3 4 4" xfId="576" xr:uid="{00000000-0005-0000-0000-000057020000}"/>
    <cellStyle name="20% - Accent3 4 4 2" xfId="577" xr:uid="{00000000-0005-0000-0000-000058020000}"/>
    <cellStyle name="20% - Accent3 4 5" xfId="578" xr:uid="{00000000-0005-0000-0000-000059020000}"/>
    <cellStyle name="20% - Accent3 4 5 2" xfId="579" xr:uid="{00000000-0005-0000-0000-00005A020000}"/>
    <cellStyle name="20% - Accent3 4 6" xfId="580" xr:uid="{00000000-0005-0000-0000-00005B020000}"/>
    <cellStyle name="20% - Accent3 5" xfId="581" xr:uid="{00000000-0005-0000-0000-00005C020000}"/>
    <cellStyle name="20% - Accent3 5 2" xfId="582" xr:uid="{00000000-0005-0000-0000-00005D020000}"/>
    <cellStyle name="20% - Accent3 5 2 2" xfId="583" xr:uid="{00000000-0005-0000-0000-00005E020000}"/>
    <cellStyle name="20% - Accent3 5 2 2 2" xfId="584" xr:uid="{00000000-0005-0000-0000-00005F020000}"/>
    <cellStyle name="20% - Accent3 5 2 2 2 2" xfId="585" xr:uid="{00000000-0005-0000-0000-000060020000}"/>
    <cellStyle name="20% - Accent3 5 2 2 3" xfId="586" xr:uid="{00000000-0005-0000-0000-000061020000}"/>
    <cellStyle name="20% - Accent3 5 2 2 3 2" xfId="587" xr:uid="{00000000-0005-0000-0000-000062020000}"/>
    <cellStyle name="20% - Accent3 5 2 2 4" xfId="588" xr:uid="{00000000-0005-0000-0000-000063020000}"/>
    <cellStyle name="20% - Accent3 5 2 3" xfId="589" xr:uid="{00000000-0005-0000-0000-000064020000}"/>
    <cellStyle name="20% - Accent3 5 2 3 2" xfId="590" xr:uid="{00000000-0005-0000-0000-000065020000}"/>
    <cellStyle name="20% - Accent3 5 2 4" xfId="591" xr:uid="{00000000-0005-0000-0000-000066020000}"/>
    <cellStyle name="20% - Accent3 5 2 4 2" xfId="592" xr:uid="{00000000-0005-0000-0000-000067020000}"/>
    <cellStyle name="20% - Accent3 5 2 5" xfId="593" xr:uid="{00000000-0005-0000-0000-000068020000}"/>
    <cellStyle name="20% - Accent3 5 3" xfId="594" xr:uid="{00000000-0005-0000-0000-000069020000}"/>
    <cellStyle name="20% - Accent3 5 3 2" xfId="595" xr:uid="{00000000-0005-0000-0000-00006A020000}"/>
    <cellStyle name="20% - Accent3 5 3 2 2" xfId="596" xr:uid="{00000000-0005-0000-0000-00006B020000}"/>
    <cellStyle name="20% - Accent3 5 3 3" xfId="597" xr:uid="{00000000-0005-0000-0000-00006C020000}"/>
    <cellStyle name="20% - Accent3 5 3 3 2" xfId="598" xr:uid="{00000000-0005-0000-0000-00006D020000}"/>
    <cellStyle name="20% - Accent3 5 3 4" xfId="599" xr:uid="{00000000-0005-0000-0000-00006E020000}"/>
    <cellStyle name="20% - Accent3 5 4" xfId="600" xr:uid="{00000000-0005-0000-0000-00006F020000}"/>
    <cellStyle name="20% - Accent3 5 4 2" xfId="601" xr:uid="{00000000-0005-0000-0000-000070020000}"/>
    <cellStyle name="20% - Accent3 5 5" xfId="602" xr:uid="{00000000-0005-0000-0000-000071020000}"/>
    <cellStyle name="20% - Accent3 5 5 2" xfId="603" xr:uid="{00000000-0005-0000-0000-000072020000}"/>
    <cellStyle name="20% - Accent3 5 6" xfId="604" xr:uid="{00000000-0005-0000-0000-000073020000}"/>
    <cellStyle name="20% - Accent3 6" xfId="605" xr:uid="{00000000-0005-0000-0000-000074020000}"/>
    <cellStyle name="20% - Accent3 6 2" xfId="606" xr:uid="{00000000-0005-0000-0000-000075020000}"/>
    <cellStyle name="20% - Accent3 6 2 2" xfId="607" xr:uid="{00000000-0005-0000-0000-000076020000}"/>
    <cellStyle name="20% - Accent3 6 2 2 2" xfId="608" xr:uid="{00000000-0005-0000-0000-000077020000}"/>
    <cellStyle name="20% - Accent3 6 2 2 2 2" xfId="609" xr:uid="{00000000-0005-0000-0000-000078020000}"/>
    <cellStyle name="20% - Accent3 6 2 2 3" xfId="610" xr:uid="{00000000-0005-0000-0000-000079020000}"/>
    <cellStyle name="20% - Accent3 6 2 2 3 2" xfId="611" xr:uid="{00000000-0005-0000-0000-00007A020000}"/>
    <cellStyle name="20% - Accent3 6 2 2 4" xfId="612" xr:uid="{00000000-0005-0000-0000-00007B020000}"/>
    <cellStyle name="20% - Accent3 6 2 3" xfId="613" xr:uid="{00000000-0005-0000-0000-00007C020000}"/>
    <cellStyle name="20% - Accent3 6 2 3 2" xfId="614" xr:uid="{00000000-0005-0000-0000-00007D020000}"/>
    <cellStyle name="20% - Accent3 6 2 4" xfId="615" xr:uid="{00000000-0005-0000-0000-00007E020000}"/>
    <cellStyle name="20% - Accent3 6 2 4 2" xfId="616" xr:uid="{00000000-0005-0000-0000-00007F020000}"/>
    <cellStyle name="20% - Accent3 6 2 5" xfId="617" xr:uid="{00000000-0005-0000-0000-000080020000}"/>
    <cellStyle name="20% - Accent3 6 3" xfId="618" xr:uid="{00000000-0005-0000-0000-000081020000}"/>
    <cellStyle name="20% - Accent3 6 3 2" xfId="619" xr:uid="{00000000-0005-0000-0000-000082020000}"/>
    <cellStyle name="20% - Accent3 6 3 2 2" xfId="620" xr:uid="{00000000-0005-0000-0000-000083020000}"/>
    <cellStyle name="20% - Accent3 6 3 3" xfId="621" xr:uid="{00000000-0005-0000-0000-000084020000}"/>
    <cellStyle name="20% - Accent3 6 3 3 2" xfId="622" xr:uid="{00000000-0005-0000-0000-000085020000}"/>
    <cellStyle name="20% - Accent3 6 3 4" xfId="623" xr:uid="{00000000-0005-0000-0000-000086020000}"/>
    <cellStyle name="20% - Accent3 6 4" xfId="624" xr:uid="{00000000-0005-0000-0000-000087020000}"/>
    <cellStyle name="20% - Accent3 6 4 2" xfId="625" xr:uid="{00000000-0005-0000-0000-000088020000}"/>
    <cellStyle name="20% - Accent3 6 5" xfId="626" xr:uid="{00000000-0005-0000-0000-000089020000}"/>
    <cellStyle name="20% - Accent3 6 5 2" xfId="627" xr:uid="{00000000-0005-0000-0000-00008A020000}"/>
    <cellStyle name="20% - Accent3 6 6" xfId="628" xr:uid="{00000000-0005-0000-0000-00008B020000}"/>
    <cellStyle name="20% - Accent3 7" xfId="629" xr:uid="{00000000-0005-0000-0000-00008C020000}"/>
    <cellStyle name="20% - Accent3 7 2" xfId="630" xr:uid="{00000000-0005-0000-0000-00008D020000}"/>
    <cellStyle name="20% - Accent3 7 2 2" xfId="631" xr:uid="{00000000-0005-0000-0000-00008E020000}"/>
    <cellStyle name="20% - Accent3 7 2 2 2" xfId="632" xr:uid="{00000000-0005-0000-0000-00008F020000}"/>
    <cellStyle name="20% - Accent3 7 2 2 2 2" xfId="633" xr:uid="{00000000-0005-0000-0000-000090020000}"/>
    <cellStyle name="20% - Accent3 7 2 2 3" xfId="634" xr:uid="{00000000-0005-0000-0000-000091020000}"/>
    <cellStyle name="20% - Accent3 7 2 2 3 2" xfId="635" xr:uid="{00000000-0005-0000-0000-000092020000}"/>
    <cellStyle name="20% - Accent3 7 2 2 4" xfId="636" xr:uid="{00000000-0005-0000-0000-000093020000}"/>
    <cellStyle name="20% - Accent3 7 2 3" xfId="637" xr:uid="{00000000-0005-0000-0000-000094020000}"/>
    <cellStyle name="20% - Accent3 7 2 3 2" xfId="638" xr:uid="{00000000-0005-0000-0000-000095020000}"/>
    <cellStyle name="20% - Accent3 7 2 4" xfId="639" xr:uid="{00000000-0005-0000-0000-000096020000}"/>
    <cellStyle name="20% - Accent3 7 2 4 2" xfId="640" xr:uid="{00000000-0005-0000-0000-000097020000}"/>
    <cellStyle name="20% - Accent3 7 2 5" xfId="641" xr:uid="{00000000-0005-0000-0000-000098020000}"/>
    <cellStyle name="20% - Accent3 7 3" xfId="642" xr:uid="{00000000-0005-0000-0000-000099020000}"/>
    <cellStyle name="20% - Accent3 7 3 2" xfId="643" xr:uid="{00000000-0005-0000-0000-00009A020000}"/>
    <cellStyle name="20% - Accent3 7 3 2 2" xfId="644" xr:uid="{00000000-0005-0000-0000-00009B020000}"/>
    <cellStyle name="20% - Accent3 7 3 3" xfId="645" xr:uid="{00000000-0005-0000-0000-00009C020000}"/>
    <cellStyle name="20% - Accent3 7 3 3 2" xfId="646" xr:uid="{00000000-0005-0000-0000-00009D020000}"/>
    <cellStyle name="20% - Accent3 7 3 4" xfId="647" xr:uid="{00000000-0005-0000-0000-00009E020000}"/>
    <cellStyle name="20% - Accent3 7 4" xfId="648" xr:uid="{00000000-0005-0000-0000-00009F020000}"/>
    <cellStyle name="20% - Accent3 7 4 2" xfId="649" xr:uid="{00000000-0005-0000-0000-0000A0020000}"/>
    <cellStyle name="20% - Accent3 7 5" xfId="650" xr:uid="{00000000-0005-0000-0000-0000A1020000}"/>
    <cellStyle name="20% - Accent3 7 5 2" xfId="651" xr:uid="{00000000-0005-0000-0000-0000A2020000}"/>
    <cellStyle name="20% - Accent3 7 6" xfId="652" xr:uid="{00000000-0005-0000-0000-0000A3020000}"/>
    <cellStyle name="20% - Accent3 8" xfId="653" xr:uid="{00000000-0005-0000-0000-0000A4020000}"/>
    <cellStyle name="20% - Accent3 8 2" xfId="654" xr:uid="{00000000-0005-0000-0000-0000A5020000}"/>
    <cellStyle name="20% - Accent3 8 2 2" xfId="655" xr:uid="{00000000-0005-0000-0000-0000A6020000}"/>
    <cellStyle name="20% - Accent3 8 2 2 2" xfId="656" xr:uid="{00000000-0005-0000-0000-0000A7020000}"/>
    <cellStyle name="20% - Accent3 8 2 3" xfId="657" xr:uid="{00000000-0005-0000-0000-0000A8020000}"/>
    <cellStyle name="20% - Accent3 8 2 3 2" xfId="658" xr:uid="{00000000-0005-0000-0000-0000A9020000}"/>
    <cellStyle name="20% - Accent3 8 2 4" xfId="659" xr:uid="{00000000-0005-0000-0000-0000AA020000}"/>
    <cellStyle name="20% - Accent3 8 3" xfId="660" xr:uid="{00000000-0005-0000-0000-0000AB020000}"/>
    <cellStyle name="20% - Accent3 8 3 2" xfId="661" xr:uid="{00000000-0005-0000-0000-0000AC020000}"/>
    <cellStyle name="20% - Accent3 8 4" xfId="662" xr:uid="{00000000-0005-0000-0000-0000AD020000}"/>
    <cellStyle name="20% - Accent3 8 4 2" xfId="663" xr:uid="{00000000-0005-0000-0000-0000AE020000}"/>
    <cellStyle name="20% - Accent3 8 5" xfId="664" xr:uid="{00000000-0005-0000-0000-0000AF020000}"/>
    <cellStyle name="20% - Accent3 9" xfId="665" xr:uid="{00000000-0005-0000-0000-0000B0020000}"/>
    <cellStyle name="20% - Accent3 9 2" xfId="666" xr:uid="{00000000-0005-0000-0000-0000B1020000}"/>
    <cellStyle name="20% - Accent3 9 2 2" xfId="667" xr:uid="{00000000-0005-0000-0000-0000B2020000}"/>
    <cellStyle name="20% - Accent3 9 2 2 2" xfId="668" xr:uid="{00000000-0005-0000-0000-0000B3020000}"/>
    <cellStyle name="20% - Accent3 9 2 3" xfId="669" xr:uid="{00000000-0005-0000-0000-0000B4020000}"/>
    <cellStyle name="20% - Accent3 9 2 3 2" xfId="670" xr:uid="{00000000-0005-0000-0000-0000B5020000}"/>
    <cellStyle name="20% - Accent3 9 2 4" xfId="671" xr:uid="{00000000-0005-0000-0000-0000B6020000}"/>
    <cellStyle name="20% - Accent3 9 3" xfId="672" xr:uid="{00000000-0005-0000-0000-0000B7020000}"/>
    <cellStyle name="20% - Accent3 9 3 2" xfId="673" xr:uid="{00000000-0005-0000-0000-0000B8020000}"/>
    <cellStyle name="20% - Accent3 9 4" xfId="674" xr:uid="{00000000-0005-0000-0000-0000B9020000}"/>
    <cellStyle name="20% - Accent3 9 4 2" xfId="675" xr:uid="{00000000-0005-0000-0000-0000BA020000}"/>
    <cellStyle name="20% - Accent3 9 5" xfId="676" xr:uid="{00000000-0005-0000-0000-0000BB020000}"/>
    <cellStyle name="20% - Accent4 10" xfId="677" xr:uid="{00000000-0005-0000-0000-0000BC020000}"/>
    <cellStyle name="20% - Accent4 10 2" xfId="678" xr:uid="{00000000-0005-0000-0000-0000BD020000}"/>
    <cellStyle name="20% - Accent4 10 2 2" xfId="679" xr:uid="{00000000-0005-0000-0000-0000BE020000}"/>
    <cellStyle name="20% - Accent4 10 2 2 2" xfId="680" xr:uid="{00000000-0005-0000-0000-0000BF020000}"/>
    <cellStyle name="20% - Accent4 10 2 3" xfId="681" xr:uid="{00000000-0005-0000-0000-0000C0020000}"/>
    <cellStyle name="20% - Accent4 10 2 3 2" xfId="682" xr:uid="{00000000-0005-0000-0000-0000C1020000}"/>
    <cellStyle name="20% - Accent4 10 2 4" xfId="683" xr:uid="{00000000-0005-0000-0000-0000C2020000}"/>
    <cellStyle name="20% - Accent4 10 3" xfId="684" xr:uid="{00000000-0005-0000-0000-0000C3020000}"/>
    <cellStyle name="20% - Accent4 10 3 2" xfId="685" xr:uid="{00000000-0005-0000-0000-0000C4020000}"/>
    <cellStyle name="20% - Accent4 10 4" xfId="686" xr:uid="{00000000-0005-0000-0000-0000C5020000}"/>
    <cellStyle name="20% - Accent4 10 4 2" xfId="687" xr:uid="{00000000-0005-0000-0000-0000C6020000}"/>
    <cellStyle name="20% - Accent4 10 5" xfId="688" xr:uid="{00000000-0005-0000-0000-0000C7020000}"/>
    <cellStyle name="20% - Accent4 11" xfId="689" xr:uid="{00000000-0005-0000-0000-0000C8020000}"/>
    <cellStyle name="20% - Accent4 11 2" xfId="690" xr:uid="{00000000-0005-0000-0000-0000C9020000}"/>
    <cellStyle name="20% - Accent4 11 2 2" xfId="691" xr:uid="{00000000-0005-0000-0000-0000CA020000}"/>
    <cellStyle name="20% - Accent4 11 2 2 2" xfId="692" xr:uid="{00000000-0005-0000-0000-0000CB020000}"/>
    <cellStyle name="20% - Accent4 11 2 3" xfId="693" xr:uid="{00000000-0005-0000-0000-0000CC020000}"/>
    <cellStyle name="20% - Accent4 11 2 3 2" xfId="694" xr:uid="{00000000-0005-0000-0000-0000CD020000}"/>
    <cellStyle name="20% - Accent4 11 2 4" xfId="695" xr:uid="{00000000-0005-0000-0000-0000CE020000}"/>
    <cellStyle name="20% - Accent4 11 3" xfId="696" xr:uid="{00000000-0005-0000-0000-0000CF020000}"/>
    <cellStyle name="20% - Accent4 11 3 2" xfId="697" xr:uid="{00000000-0005-0000-0000-0000D0020000}"/>
    <cellStyle name="20% - Accent4 11 4" xfId="698" xr:uid="{00000000-0005-0000-0000-0000D1020000}"/>
    <cellStyle name="20% - Accent4 11 4 2" xfId="699" xr:uid="{00000000-0005-0000-0000-0000D2020000}"/>
    <cellStyle name="20% - Accent4 11 5" xfId="700" xr:uid="{00000000-0005-0000-0000-0000D3020000}"/>
    <cellStyle name="20% - Accent4 12" xfId="701" xr:uid="{00000000-0005-0000-0000-0000D4020000}"/>
    <cellStyle name="20% - Accent4 12 2" xfId="702" xr:uid="{00000000-0005-0000-0000-0000D5020000}"/>
    <cellStyle name="20% - Accent4 12 2 2" xfId="703" xr:uid="{00000000-0005-0000-0000-0000D6020000}"/>
    <cellStyle name="20% - Accent4 12 3" xfId="704" xr:uid="{00000000-0005-0000-0000-0000D7020000}"/>
    <cellStyle name="20% - Accent4 12 3 2" xfId="705" xr:uid="{00000000-0005-0000-0000-0000D8020000}"/>
    <cellStyle name="20% - Accent4 12 4" xfId="706" xr:uid="{00000000-0005-0000-0000-0000D9020000}"/>
    <cellStyle name="20% - Accent4 13" xfId="707" xr:uid="{00000000-0005-0000-0000-0000DA020000}"/>
    <cellStyle name="20% - Accent4 13 2" xfId="708" xr:uid="{00000000-0005-0000-0000-0000DB020000}"/>
    <cellStyle name="20% - Accent4 13 2 2" xfId="709" xr:uid="{00000000-0005-0000-0000-0000DC020000}"/>
    <cellStyle name="20% - Accent4 13 3" xfId="710" xr:uid="{00000000-0005-0000-0000-0000DD020000}"/>
    <cellStyle name="20% - Accent4 13 3 2" xfId="711" xr:uid="{00000000-0005-0000-0000-0000DE020000}"/>
    <cellStyle name="20% - Accent4 13 4" xfId="712" xr:uid="{00000000-0005-0000-0000-0000DF020000}"/>
    <cellStyle name="20% - Accent4 14" xfId="713" xr:uid="{00000000-0005-0000-0000-0000E0020000}"/>
    <cellStyle name="20% - Accent4 14 2" xfId="714" xr:uid="{00000000-0005-0000-0000-0000E1020000}"/>
    <cellStyle name="20% - Accent4 14 2 2" xfId="715" xr:uid="{00000000-0005-0000-0000-0000E2020000}"/>
    <cellStyle name="20% - Accent4 14 3" xfId="716" xr:uid="{00000000-0005-0000-0000-0000E3020000}"/>
    <cellStyle name="20% - Accent4 14 3 2" xfId="717" xr:uid="{00000000-0005-0000-0000-0000E4020000}"/>
    <cellStyle name="20% - Accent4 14 4" xfId="718" xr:uid="{00000000-0005-0000-0000-0000E5020000}"/>
    <cellStyle name="20% - Accent4 15" xfId="719" xr:uid="{00000000-0005-0000-0000-0000E6020000}"/>
    <cellStyle name="20% - Accent4 15 2" xfId="720" xr:uid="{00000000-0005-0000-0000-0000E7020000}"/>
    <cellStyle name="20% - Accent4 15 2 2" xfId="721" xr:uid="{00000000-0005-0000-0000-0000E8020000}"/>
    <cellStyle name="20% - Accent4 15 3" xfId="722" xr:uid="{00000000-0005-0000-0000-0000E9020000}"/>
    <cellStyle name="20% - Accent4 15 3 2" xfId="723" xr:uid="{00000000-0005-0000-0000-0000EA020000}"/>
    <cellStyle name="20% - Accent4 15 4" xfId="724" xr:uid="{00000000-0005-0000-0000-0000EB020000}"/>
    <cellStyle name="20% - Accent4 16" xfId="725" xr:uid="{00000000-0005-0000-0000-0000EC020000}"/>
    <cellStyle name="20% - Accent4 16 2" xfId="726" xr:uid="{00000000-0005-0000-0000-0000ED020000}"/>
    <cellStyle name="20% - Accent4 17" xfId="727" xr:uid="{00000000-0005-0000-0000-0000EE020000}"/>
    <cellStyle name="20% - Accent4 17 2" xfId="728" xr:uid="{00000000-0005-0000-0000-0000EF020000}"/>
    <cellStyle name="20% - Accent4 17 2 2" xfId="3451" xr:uid="{00000000-0005-0000-0000-0000F0020000}"/>
    <cellStyle name="20% - Accent4 17 3" xfId="729" xr:uid="{00000000-0005-0000-0000-0000F1020000}"/>
    <cellStyle name="20% - Accent4 18" xfId="730" xr:uid="{00000000-0005-0000-0000-0000F2020000}"/>
    <cellStyle name="20% - Accent4 18 2" xfId="731" xr:uid="{00000000-0005-0000-0000-0000F3020000}"/>
    <cellStyle name="20% - Accent4 18 2 2" xfId="3452" xr:uid="{00000000-0005-0000-0000-0000F4020000}"/>
    <cellStyle name="20% - Accent4 18 3" xfId="732" xr:uid="{00000000-0005-0000-0000-0000F5020000}"/>
    <cellStyle name="20% - Accent4 19" xfId="3453" xr:uid="{00000000-0005-0000-0000-0000F6020000}"/>
    <cellStyle name="20% - Accent4 2" xfId="733" xr:uid="{00000000-0005-0000-0000-0000F7020000}"/>
    <cellStyle name="20% - Accent4 2 2" xfId="734" xr:uid="{00000000-0005-0000-0000-0000F8020000}"/>
    <cellStyle name="20% - Accent4 2 2 2" xfId="735" xr:uid="{00000000-0005-0000-0000-0000F9020000}"/>
    <cellStyle name="20% - Accent4 2 2 2 2" xfId="736" xr:uid="{00000000-0005-0000-0000-0000FA020000}"/>
    <cellStyle name="20% - Accent4 2 2 2 2 2" xfId="737" xr:uid="{00000000-0005-0000-0000-0000FB020000}"/>
    <cellStyle name="20% - Accent4 2 2 2 3" xfId="738" xr:uid="{00000000-0005-0000-0000-0000FC020000}"/>
    <cellStyle name="20% - Accent4 2 2 2 3 2" xfId="739" xr:uid="{00000000-0005-0000-0000-0000FD020000}"/>
    <cellStyle name="20% - Accent4 2 2 2 4" xfId="740" xr:uid="{00000000-0005-0000-0000-0000FE020000}"/>
    <cellStyle name="20% - Accent4 2 2 3" xfId="741" xr:uid="{00000000-0005-0000-0000-0000FF020000}"/>
    <cellStyle name="20% - Accent4 2 2 3 2" xfId="742" xr:uid="{00000000-0005-0000-0000-000000030000}"/>
    <cellStyle name="20% - Accent4 2 2 4" xfId="743" xr:uid="{00000000-0005-0000-0000-000001030000}"/>
    <cellStyle name="20% - Accent4 2 2 4 2" xfId="744" xr:uid="{00000000-0005-0000-0000-000002030000}"/>
    <cellStyle name="20% - Accent4 2 2 5" xfId="745" xr:uid="{00000000-0005-0000-0000-000003030000}"/>
    <cellStyle name="20% - Accent4 2 3" xfId="746" xr:uid="{00000000-0005-0000-0000-000004030000}"/>
    <cellStyle name="20% - Accent4 2 3 2" xfId="747" xr:uid="{00000000-0005-0000-0000-000005030000}"/>
    <cellStyle name="20% - Accent4 2 3 2 2" xfId="748" xr:uid="{00000000-0005-0000-0000-000006030000}"/>
    <cellStyle name="20% - Accent4 2 3 3" xfId="749" xr:uid="{00000000-0005-0000-0000-000007030000}"/>
    <cellStyle name="20% - Accent4 2 3 3 2" xfId="750" xr:uid="{00000000-0005-0000-0000-000008030000}"/>
    <cellStyle name="20% - Accent4 2 3 4" xfId="751" xr:uid="{00000000-0005-0000-0000-000009030000}"/>
    <cellStyle name="20% - Accent4 2 4" xfId="752" xr:uid="{00000000-0005-0000-0000-00000A030000}"/>
    <cellStyle name="20% - Accent4 2 4 2" xfId="753" xr:uid="{00000000-0005-0000-0000-00000B030000}"/>
    <cellStyle name="20% - Accent4 2 5" xfId="754" xr:uid="{00000000-0005-0000-0000-00000C030000}"/>
    <cellStyle name="20% - Accent4 2 5 2" xfId="755" xr:uid="{00000000-0005-0000-0000-00000D030000}"/>
    <cellStyle name="20% - Accent4 2 6" xfId="756" xr:uid="{00000000-0005-0000-0000-00000E030000}"/>
    <cellStyle name="20% - Accent4 20" xfId="3454" xr:uid="{00000000-0005-0000-0000-00000F030000}"/>
    <cellStyle name="20% - Accent4 21" xfId="3455" xr:uid="{00000000-0005-0000-0000-000010030000}"/>
    <cellStyle name="20% - Accent4 22" xfId="3456" xr:uid="{00000000-0005-0000-0000-000011030000}"/>
    <cellStyle name="20% - Accent4 23" xfId="3457" xr:uid="{00000000-0005-0000-0000-000012030000}"/>
    <cellStyle name="20% - Accent4 24" xfId="3458" xr:uid="{00000000-0005-0000-0000-000013030000}"/>
    <cellStyle name="20% - Accent4 25" xfId="3459" xr:uid="{00000000-0005-0000-0000-000014030000}"/>
    <cellStyle name="20% - Accent4 3" xfId="757" xr:uid="{00000000-0005-0000-0000-000015030000}"/>
    <cellStyle name="20% - Accent4 3 2" xfId="758" xr:uid="{00000000-0005-0000-0000-000016030000}"/>
    <cellStyle name="20% - Accent4 3 2 2" xfId="759" xr:uid="{00000000-0005-0000-0000-000017030000}"/>
    <cellStyle name="20% - Accent4 3 2 2 2" xfId="760" xr:uid="{00000000-0005-0000-0000-000018030000}"/>
    <cellStyle name="20% - Accent4 3 2 2 2 2" xfId="761" xr:uid="{00000000-0005-0000-0000-000019030000}"/>
    <cellStyle name="20% - Accent4 3 2 2 3" xfId="762" xr:uid="{00000000-0005-0000-0000-00001A030000}"/>
    <cellStyle name="20% - Accent4 3 2 2 3 2" xfId="763" xr:uid="{00000000-0005-0000-0000-00001B030000}"/>
    <cellStyle name="20% - Accent4 3 2 2 4" xfId="764" xr:uid="{00000000-0005-0000-0000-00001C030000}"/>
    <cellStyle name="20% - Accent4 3 2 3" xfId="765" xr:uid="{00000000-0005-0000-0000-00001D030000}"/>
    <cellStyle name="20% - Accent4 3 2 3 2" xfId="766" xr:uid="{00000000-0005-0000-0000-00001E030000}"/>
    <cellStyle name="20% - Accent4 3 2 4" xfId="767" xr:uid="{00000000-0005-0000-0000-00001F030000}"/>
    <cellStyle name="20% - Accent4 3 2 4 2" xfId="768" xr:uid="{00000000-0005-0000-0000-000020030000}"/>
    <cellStyle name="20% - Accent4 3 2 5" xfId="769" xr:uid="{00000000-0005-0000-0000-000021030000}"/>
    <cellStyle name="20% - Accent4 3 3" xfId="770" xr:uid="{00000000-0005-0000-0000-000022030000}"/>
    <cellStyle name="20% - Accent4 3 3 2" xfId="771" xr:uid="{00000000-0005-0000-0000-000023030000}"/>
    <cellStyle name="20% - Accent4 3 3 2 2" xfId="772" xr:uid="{00000000-0005-0000-0000-000024030000}"/>
    <cellStyle name="20% - Accent4 3 3 3" xfId="773" xr:uid="{00000000-0005-0000-0000-000025030000}"/>
    <cellStyle name="20% - Accent4 3 3 3 2" xfId="774" xr:uid="{00000000-0005-0000-0000-000026030000}"/>
    <cellStyle name="20% - Accent4 3 3 4" xfId="775" xr:uid="{00000000-0005-0000-0000-000027030000}"/>
    <cellStyle name="20% - Accent4 3 4" xfId="776" xr:uid="{00000000-0005-0000-0000-000028030000}"/>
    <cellStyle name="20% - Accent4 3 4 2" xfId="777" xr:uid="{00000000-0005-0000-0000-000029030000}"/>
    <cellStyle name="20% - Accent4 3 5" xfId="778" xr:uid="{00000000-0005-0000-0000-00002A030000}"/>
    <cellStyle name="20% - Accent4 3 5 2" xfId="779" xr:uid="{00000000-0005-0000-0000-00002B030000}"/>
    <cellStyle name="20% - Accent4 3 6" xfId="780" xr:uid="{00000000-0005-0000-0000-00002C030000}"/>
    <cellStyle name="20% - Accent4 4" xfId="781" xr:uid="{00000000-0005-0000-0000-00002D030000}"/>
    <cellStyle name="20% - Accent4 4 2" xfId="782" xr:uid="{00000000-0005-0000-0000-00002E030000}"/>
    <cellStyle name="20% - Accent4 4 2 2" xfId="783" xr:uid="{00000000-0005-0000-0000-00002F030000}"/>
    <cellStyle name="20% - Accent4 4 2 2 2" xfId="784" xr:uid="{00000000-0005-0000-0000-000030030000}"/>
    <cellStyle name="20% - Accent4 4 2 2 2 2" xfId="785" xr:uid="{00000000-0005-0000-0000-000031030000}"/>
    <cellStyle name="20% - Accent4 4 2 2 3" xfId="786" xr:uid="{00000000-0005-0000-0000-000032030000}"/>
    <cellStyle name="20% - Accent4 4 2 2 3 2" xfId="787" xr:uid="{00000000-0005-0000-0000-000033030000}"/>
    <cellStyle name="20% - Accent4 4 2 2 4" xfId="788" xr:uid="{00000000-0005-0000-0000-000034030000}"/>
    <cellStyle name="20% - Accent4 4 2 3" xfId="789" xr:uid="{00000000-0005-0000-0000-000035030000}"/>
    <cellStyle name="20% - Accent4 4 2 3 2" xfId="790" xr:uid="{00000000-0005-0000-0000-000036030000}"/>
    <cellStyle name="20% - Accent4 4 2 4" xfId="791" xr:uid="{00000000-0005-0000-0000-000037030000}"/>
    <cellStyle name="20% - Accent4 4 2 4 2" xfId="792" xr:uid="{00000000-0005-0000-0000-000038030000}"/>
    <cellStyle name="20% - Accent4 4 2 5" xfId="793" xr:uid="{00000000-0005-0000-0000-000039030000}"/>
    <cellStyle name="20% - Accent4 4 3" xfId="794" xr:uid="{00000000-0005-0000-0000-00003A030000}"/>
    <cellStyle name="20% - Accent4 4 3 2" xfId="795" xr:uid="{00000000-0005-0000-0000-00003B030000}"/>
    <cellStyle name="20% - Accent4 4 3 2 2" xfId="796" xr:uid="{00000000-0005-0000-0000-00003C030000}"/>
    <cellStyle name="20% - Accent4 4 3 3" xfId="797" xr:uid="{00000000-0005-0000-0000-00003D030000}"/>
    <cellStyle name="20% - Accent4 4 3 3 2" xfId="798" xr:uid="{00000000-0005-0000-0000-00003E030000}"/>
    <cellStyle name="20% - Accent4 4 3 4" xfId="799" xr:uid="{00000000-0005-0000-0000-00003F030000}"/>
    <cellStyle name="20% - Accent4 4 4" xfId="800" xr:uid="{00000000-0005-0000-0000-000040030000}"/>
    <cellStyle name="20% - Accent4 4 4 2" xfId="801" xr:uid="{00000000-0005-0000-0000-000041030000}"/>
    <cellStyle name="20% - Accent4 4 5" xfId="802" xr:uid="{00000000-0005-0000-0000-000042030000}"/>
    <cellStyle name="20% - Accent4 4 5 2" xfId="803" xr:uid="{00000000-0005-0000-0000-000043030000}"/>
    <cellStyle name="20% - Accent4 4 6" xfId="804" xr:uid="{00000000-0005-0000-0000-000044030000}"/>
    <cellStyle name="20% - Accent4 5" xfId="805" xr:uid="{00000000-0005-0000-0000-000045030000}"/>
    <cellStyle name="20% - Accent4 5 2" xfId="806" xr:uid="{00000000-0005-0000-0000-000046030000}"/>
    <cellStyle name="20% - Accent4 5 2 2" xfId="807" xr:uid="{00000000-0005-0000-0000-000047030000}"/>
    <cellStyle name="20% - Accent4 5 2 2 2" xfId="808" xr:uid="{00000000-0005-0000-0000-000048030000}"/>
    <cellStyle name="20% - Accent4 5 2 2 2 2" xfId="809" xr:uid="{00000000-0005-0000-0000-000049030000}"/>
    <cellStyle name="20% - Accent4 5 2 2 3" xfId="810" xr:uid="{00000000-0005-0000-0000-00004A030000}"/>
    <cellStyle name="20% - Accent4 5 2 2 3 2" xfId="811" xr:uid="{00000000-0005-0000-0000-00004B030000}"/>
    <cellStyle name="20% - Accent4 5 2 2 4" xfId="812" xr:uid="{00000000-0005-0000-0000-00004C030000}"/>
    <cellStyle name="20% - Accent4 5 2 3" xfId="813" xr:uid="{00000000-0005-0000-0000-00004D030000}"/>
    <cellStyle name="20% - Accent4 5 2 3 2" xfId="814" xr:uid="{00000000-0005-0000-0000-00004E030000}"/>
    <cellStyle name="20% - Accent4 5 2 4" xfId="815" xr:uid="{00000000-0005-0000-0000-00004F030000}"/>
    <cellStyle name="20% - Accent4 5 2 4 2" xfId="816" xr:uid="{00000000-0005-0000-0000-000050030000}"/>
    <cellStyle name="20% - Accent4 5 2 5" xfId="817" xr:uid="{00000000-0005-0000-0000-000051030000}"/>
    <cellStyle name="20% - Accent4 5 3" xfId="818" xr:uid="{00000000-0005-0000-0000-000052030000}"/>
    <cellStyle name="20% - Accent4 5 3 2" xfId="819" xr:uid="{00000000-0005-0000-0000-000053030000}"/>
    <cellStyle name="20% - Accent4 5 3 2 2" xfId="820" xr:uid="{00000000-0005-0000-0000-000054030000}"/>
    <cellStyle name="20% - Accent4 5 3 3" xfId="821" xr:uid="{00000000-0005-0000-0000-000055030000}"/>
    <cellStyle name="20% - Accent4 5 3 3 2" xfId="822" xr:uid="{00000000-0005-0000-0000-000056030000}"/>
    <cellStyle name="20% - Accent4 5 3 4" xfId="823" xr:uid="{00000000-0005-0000-0000-000057030000}"/>
    <cellStyle name="20% - Accent4 5 4" xfId="824" xr:uid="{00000000-0005-0000-0000-000058030000}"/>
    <cellStyle name="20% - Accent4 5 4 2" xfId="825" xr:uid="{00000000-0005-0000-0000-000059030000}"/>
    <cellStyle name="20% - Accent4 5 5" xfId="826" xr:uid="{00000000-0005-0000-0000-00005A030000}"/>
    <cellStyle name="20% - Accent4 5 5 2" xfId="827" xr:uid="{00000000-0005-0000-0000-00005B030000}"/>
    <cellStyle name="20% - Accent4 5 6" xfId="828" xr:uid="{00000000-0005-0000-0000-00005C030000}"/>
    <cellStyle name="20% - Accent4 6" xfId="829" xr:uid="{00000000-0005-0000-0000-00005D030000}"/>
    <cellStyle name="20% - Accent4 6 2" xfId="830" xr:uid="{00000000-0005-0000-0000-00005E030000}"/>
    <cellStyle name="20% - Accent4 6 2 2" xfId="831" xr:uid="{00000000-0005-0000-0000-00005F030000}"/>
    <cellStyle name="20% - Accent4 6 2 2 2" xfId="832" xr:uid="{00000000-0005-0000-0000-000060030000}"/>
    <cellStyle name="20% - Accent4 6 2 2 2 2" xfId="833" xr:uid="{00000000-0005-0000-0000-000061030000}"/>
    <cellStyle name="20% - Accent4 6 2 2 3" xfId="834" xr:uid="{00000000-0005-0000-0000-000062030000}"/>
    <cellStyle name="20% - Accent4 6 2 2 3 2" xfId="835" xr:uid="{00000000-0005-0000-0000-000063030000}"/>
    <cellStyle name="20% - Accent4 6 2 2 4" xfId="836" xr:uid="{00000000-0005-0000-0000-000064030000}"/>
    <cellStyle name="20% - Accent4 6 2 3" xfId="837" xr:uid="{00000000-0005-0000-0000-000065030000}"/>
    <cellStyle name="20% - Accent4 6 2 3 2" xfId="838" xr:uid="{00000000-0005-0000-0000-000066030000}"/>
    <cellStyle name="20% - Accent4 6 2 4" xfId="839" xr:uid="{00000000-0005-0000-0000-000067030000}"/>
    <cellStyle name="20% - Accent4 6 2 4 2" xfId="840" xr:uid="{00000000-0005-0000-0000-000068030000}"/>
    <cellStyle name="20% - Accent4 6 2 5" xfId="841" xr:uid="{00000000-0005-0000-0000-000069030000}"/>
    <cellStyle name="20% - Accent4 6 3" xfId="842" xr:uid="{00000000-0005-0000-0000-00006A030000}"/>
    <cellStyle name="20% - Accent4 6 3 2" xfId="843" xr:uid="{00000000-0005-0000-0000-00006B030000}"/>
    <cellStyle name="20% - Accent4 6 3 2 2" xfId="844" xr:uid="{00000000-0005-0000-0000-00006C030000}"/>
    <cellStyle name="20% - Accent4 6 3 3" xfId="845" xr:uid="{00000000-0005-0000-0000-00006D030000}"/>
    <cellStyle name="20% - Accent4 6 3 3 2" xfId="846" xr:uid="{00000000-0005-0000-0000-00006E030000}"/>
    <cellStyle name="20% - Accent4 6 3 4" xfId="847" xr:uid="{00000000-0005-0000-0000-00006F030000}"/>
    <cellStyle name="20% - Accent4 6 4" xfId="848" xr:uid="{00000000-0005-0000-0000-000070030000}"/>
    <cellStyle name="20% - Accent4 6 4 2" xfId="849" xr:uid="{00000000-0005-0000-0000-000071030000}"/>
    <cellStyle name="20% - Accent4 6 5" xfId="850" xr:uid="{00000000-0005-0000-0000-000072030000}"/>
    <cellStyle name="20% - Accent4 6 5 2" xfId="851" xr:uid="{00000000-0005-0000-0000-000073030000}"/>
    <cellStyle name="20% - Accent4 6 6" xfId="852" xr:uid="{00000000-0005-0000-0000-000074030000}"/>
    <cellStyle name="20% - Accent4 7" xfId="853" xr:uid="{00000000-0005-0000-0000-000075030000}"/>
    <cellStyle name="20% - Accent4 7 2" xfId="854" xr:uid="{00000000-0005-0000-0000-000076030000}"/>
    <cellStyle name="20% - Accent4 7 2 2" xfId="855" xr:uid="{00000000-0005-0000-0000-000077030000}"/>
    <cellStyle name="20% - Accent4 7 2 2 2" xfId="856" xr:uid="{00000000-0005-0000-0000-000078030000}"/>
    <cellStyle name="20% - Accent4 7 2 2 2 2" xfId="857" xr:uid="{00000000-0005-0000-0000-000079030000}"/>
    <cellStyle name="20% - Accent4 7 2 2 3" xfId="858" xr:uid="{00000000-0005-0000-0000-00007A030000}"/>
    <cellStyle name="20% - Accent4 7 2 2 3 2" xfId="859" xr:uid="{00000000-0005-0000-0000-00007B030000}"/>
    <cellStyle name="20% - Accent4 7 2 2 4" xfId="860" xr:uid="{00000000-0005-0000-0000-00007C030000}"/>
    <cellStyle name="20% - Accent4 7 2 3" xfId="861" xr:uid="{00000000-0005-0000-0000-00007D030000}"/>
    <cellStyle name="20% - Accent4 7 2 3 2" xfId="862" xr:uid="{00000000-0005-0000-0000-00007E030000}"/>
    <cellStyle name="20% - Accent4 7 2 4" xfId="863" xr:uid="{00000000-0005-0000-0000-00007F030000}"/>
    <cellStyle name="20% - Accent4 7 2 4 2" xfId="864" xr:uid="{00000000-0005-0000-0000-000080030000}"/>
    <cellStyle name="20% - Accent4 7 2 5" xfId="865" xr:uid="{00000000-0005-0000-0000-000081030000}"/>
    <cellStyle name="20% - Accent4 7 3" xfId="866" xr:uid="{00000000-0005-0000-0000-000082030000}"/>
    <cellStyle name="20% - Accent4 7 3 2" xfId="867" xr:uid="{00000000-0005-0000-0000-000083030000}"/>
    <cellStyle name="20% - Accent4 7 3 2 2" xfId="868" xr:uid="{00000000-0005-0000-0000-000084030000}"/>
    <cellStyle name="20% - Accent4 7 3 3" xfId="869" xr:uid="{00000000-0005-0000-0000-000085030000}"/>
    <cellStyle name="20% - Accent4 7 3 3 2" xfId="870" xr:uid="{00000000-0005-0000-0000-000086030000}"/>
    <cellStyle name="20% - Accent4 7 3 4" xfId="871" xr:uid="{00000000-0005-0000-0000-000087030000}"/>
    <cellStyle name="20% - Accent4 7 4" xfId="872" xr:uid="{00000000-0005-0000-0000-000088030000}"/>
    <cellStyle name="20% - Accent4 7 4 2" xfId="873" xr:uid="{00000000-0005-0000-0000-000089030000}"/>
    <cellStyle name="20% - Accent4 7 5" xfId="874" xr:uid="{00000000-0005-0000-0000-00008A030000}"/>
    <cellStyle name="20% - Accent4 7 5 2" xfId="875" xr:uid="{00000000-0005-0000-0000-00008B030000}"/>
    <cellStyle name="20% - Accent4 7 6" xfId="876" xr:uid="{00000000-0005-0000-0000-00008C030000}"/>
    <cellStyle name="20% - Accent4 8" xfId="877" xr:uid="{00000000-0005-0000-0000-00008D030000}"/>
    <cellStyle name="20% - Accent4 8 2" xfId="878" xr:uid="{00000000-0005-0000-0000-00008E030000}"/>
    <cellStyle name="20% - Accent4 8 2 2" xfId="879" xr:uid="{00000000-0005-0000-0000-00008F030000}"/>
    <cellStyle name="20% - Accent4 8 2 2 2" xfId="880" xr:uid="{00000000-0005-0000-0000-000090030000}"/>
    <cellStyle name="20% - Accent4 8 2 3" xfId="881" xr:uid="{00000000-0005-0000-0000-000091030000}"/>
    <cellStyle name="20% - Accent4 8 2 3 2" xfId="882" xr:uid="{00000000-0005-0000-0000-000092030000}"/>
    <cellStyle name="20% - Accent4 8 2 4" xfId="883" xr:uid="{00000000-0005-0000-0000-000093030000}"/>
    <cellStyle name="20% - Accent4 8 3" xfId="884" xr:uid="{00000000-0005-0000-0000-000094030000}"/>
    <cellStyle name="20% - Accent4 8 3 2" xfId="885" xr:uid="{00000000-0005-0000-0000-000095030000}"/>
    <cellStyle name="20% - Accent4 8 4" xfId="886" xr:uid="{00000000-0005-0000-0000-000096030000}"/>
    <cellStyle name="20% - Accent4 8 4 2" xfId="887" xr:uid="{00000000-0005-0000-0000-000097030000}"/>
    <cellStyle name="20% - Accent4 8 5" xfId="888" xr:uid="{00000000-0005-0000-0000-000098030000}"/>
    <cellStyle name="20% - Accent4 9" xfId="889" xr:uid="{00000000-0005-0000-0000-000099030000}"/>
    <cellStyle name="20% - Accent4 9 2" xfId="890" xr:uid="{00000000-0005-0000-0000-00009A030000}"/>
    <cellStyle name="20% - Accent4 9 2 2" xfId="891" xr:uid="{00000000-0005-0000-0000-00009B030000}"/>
    <cellStyle name="20% - Accent4 9 2 2 2" xfId="892" xr:uid="{00000000-0005-0000-0000-00009C030000}"/>
    <cellStyle name="20% - Accent4 9 2 3" xfId="893" xr:uid="{00000000-0005-0000-0000-00009D030000}"/>
    <cellStyle name="20% - Accent4 9 2 3 2" xfId="894" xr:uid="{00000000-0005-0000-0000-00009E030000}"/>
    <cellStyle name="20% - Accent4 9 2 4" xfId="895" xr:uid="{00000000-0005-0000-0000-00009F030000}"/>
    <cellStyle name="20% - Accent4 9 3" xfId="896" xr:uid="{00000000-0005-0000-0000-0000A0030000}"/>
    <cellStyle name="20% - Accent4 9 3 2" xfId="897" xr:uid="{00000000-0005-0000-0000-0000A1030000}"/>
    <cellStyle name="20% - Accent4 9 4" xfId="898" xr:uid="{00000000-0005-0000-0000-0000A2030000}"/>
    <cellStyle name="20% - Accent4 9 4 2" xfId="899" xr:uid="{00000000-0005-0000-0000-0000A3030000}"/>
    <cellStyle name="20% - Accent4 9 5" xfId="900" xr:uid="{00000000-0005-0000-0000-0000A4030000}"/>
    <cellStyle name="20% - Accent5 10" xfId="901" xr:uid="{00000000-0005-0000-0000-0000A5030000}"/>
    <cellStyle name="20% - Accent5 10 2" xfId="902" xr:uid="{00000000-0005-0000-0000-0000A6030000}"/>
    <cellStyle name="20% - Accent5 10 2 2" xfId="903" xr:uid="{00000000-0005-0000-0000-0000A7030000}"/>
    <cellStyle name="20% - Accent5 10 2 2 2" xfId="904" xr:uid="{00000000-0005-0000-0000-0000A8030000}"/>
    <cellStyle name="20% - Accent5 10 2 3" xfId="905" xr:uid="{00000000-0005-0000-0000-0000A9030000}"/>
    <cellStyle name="20% - Accent5 10 2 3 2" xfId="906" xr:uid="{00000000-0005-0000-0000-0000AA030000}"/>
    <cellStyle name="20% - Accent5 10 2 4" xfId="907" xr:uid="{00000000-0005-0000-0000-0000AB030000}"/>
    <cellStyle name="20% - Accent5 10 3" xfId="908" xr:uid="{00000000-0005-0000-0000-0000AC030000}"/>
    <cellStyle name="20% - Accent5 10 3 2" xfId="909" xr:uid="{00000000-0005-0000-0000-0000AD030000}"/>
    <cellStyle name="20% - Accent5 10 4" xfId="910" xr:uid="{00000000-0005-0000-0000-0000AE030000}"/>
    <cellStyle name="20% - Accent5 10 4 2" xfId="911" xr:uid="{00000000-0005-0000-0000-0000AF030000}"/>
    <cellStyle name="20% - Accent5 10 5" xfId="912" xr:uid="{00000000-0005-0000-0000-0000B0030000}"/>
    <cellStyle name="20% - Accent5 11" xfId="913" xr:uid="{00000000-0005-0000-0000-0000B1030000}"/>
    <cellStyle name="20% - Accent5 11 2" xfId="914" xr:uid="{00000000-0005-0000-0000-0000B2030000}"/>
    <cellStyle name="20% - Accent5 11 2 2" xfId="915" xr:uid="{00000000-0005-0000-0000-0000B3030000}"/>
    <cellStyle name="20% - Accent5 11 2 2 2" xfId="916" xr:uid="{00000000-0005-0000-0000-0000B4030000}"/>
    <cellStyle name="20% - Accent5 11 2 3" xfId="917" xr:uid="{00000000-0005-0000-0000-0000B5030000}"/>
    <cellStyle name="20% - Accent5 11 2 3 2" xfId="918" xr:uid="{00000000-0005-0000-0000-0000B6030000}"/>
    <cellStyle name="20% - Accent5 11 2 4" xfId="919" xr:uid="{00000000-0005-0000-0000-0000B7030000}"/>
    <cellStyle name="20% - Accent5 11 3" xfId="920" xr:uid="{00000000-0005-0000-0000-0000B8030000}"/>
    <cellStyle name="20% - Accent5 11 3 2" xfId="921" xr:uid="{00000000-0005-0000-0000-0000B9030000}"/>
    <cellStyle name="20% - Accent5 11 4" xfId="922" xr:uid="{00000000-0005-0000-0000-0000BA030000}"/>
    <cellStyle name="20% - Accent5 11 4 2" xfId="923" xr:uid="{00000000-0005-0000-0000-0000BB030000}"/>
    <cellStyle name="20% - Accent5 11 5" xfId="924" xr:uid="{00000000-0005-0000-0000-0000BC030000}"/>
    <cellStyle name="20% - Accent5 12" xfId="925" xr:uid="{00000000-0005-0000-0000-0000BD030000}"/>
    <cellStyle name="20% - Accent5 12 2" xfId="926" xr:uid="{00000000-0005-0000-0000-0000BE030000}"/>
    <cellStyle name="20% - Accent5 12 2 2" xfId="927" xr:uid="{00000000-0005-0000-0000-0000BF030000}"/>
    <cellStyle name="20% - Accent5 12 3" xfId="928" xr:uid="{00000000-0005-0000-0000-0000C0030000}"/>
    <cellStyle name="20% - Accent5 12 3 2" xfId="929" xr:uid="{00000000-0005-0000-0000-0000C1030000}"/>
    <cellStyle name="20% - Accent5 12 4" xfId="930" xr:uid="{00000000-0005-0000-0000-0000C2030000}"/>
    <cellStyle name="20% - Accent5 13" xfId="931" xr:uid="{00000000-0005-0000-0000-0000C3030000}"/>
    <cellStyle name="20% - Accent5 13 2" xfId="932" xr:uid="{00000000-0005-0000-0000-0000C4030000}"/>
    <cellStyle name="20% - Accent5 13 2 2" xfId="933" xr:uid="{00000000-0005-0000-0000-0000C5030000}"/>
    <cellStyle name="20% - Accent5 13 3" xfId="934" xr:uid="{00000000-0005-0000-0000-0000C6030000}"/>
    <cellStyle name="20% - Accent5 13 3 2" xfId="935" xr:uid="{00000000-0005-0000-0000-0000C7030000}"/>
    <cellStyle name="20% - Accent5 13 4" xfId="936" xr:uid="{00000000-0005-0000-0000-0000C8030000}"/>
    <cellStyle name="20% - Accent5 14" xfId="937" xr:uid="{00000000-0005-0000-0000-0000C9030000}"/>
    <cellStyle name="20% - Accent5 14 2" xfId="938" xr:uid="{00000000-0005-0000-0000-0000CA030000}"/>
    <cellStyle name="20% - Accent5 14 2 2" xfId="939" xr:uid="{00000000-0005-0000-0000-0000CB030000}"/>
    <cellStyle name="20% - Accent5 14 3" xfId="940" xr:uid="{00000000-0005-0000-0000-0000CC030000}"/>
    <cellStyle name="20% - Accent5 14 3 2" xfId="941" xr:uid="{00000000-0005-0000-0000-0000CD030000}"/>
    <cellStyle name="20% - Accent5 14 4" xfId="942" xr:uid="{00000000-0005-0000-0000-0000CE030000}"/>
    <cellStyle name="20% - Accent5 15" xfId="943" xr:uid="{00000000-0005-0000-0000-0000CF030000}"/>
    <cellStyle name="20% - Accent5 15 2" xfId="944" xr:uid="{00000000-0005-0000-0000-0000D0030000}"/>
    <cellStyle name="20% - Accent5 15 2 2" xfId="945" xr:uid="{00000000-0005-0000-0000-0000D1030000}"/>
    <cellStyle name="20% - Accent5 15 3" xfId="946" xr:uid="{00000000-0005-0000-0000-0000D2030000}"/>
    <cellStyle name="20% - Accent5 15 3 2" xfId="947" xr:uid="{00000000-0005-0000-0000-0000D3030000}"/>
    <cellStyle name="20% - Accent5 15 4" xfId="948" xr:uid="{00000000-0005-0000-0000-0000D4030000}"/>
    <cellStyle name="20% - Accent5 16" xfId="949" xr:uid="{00000000-0005-0000-0000-0000D5030000}"/>
    <cellStyle name="20% - Accent5 16 2" xfId="950" xr:uid="{00000000-0005-0000-0000-0000D6030000}"/>
    <cellStyle name="20% - Accent5 17" xfId="951" xr:uid="{00000000-0005-0000-0000-0000D7030000}"/>
    <cellStyle name="20% - Accent5 17 2" xfId="952" xr:uid="{00000000-0005-0000-0000-0000D8030000}"/>
    <cellStyle name="20% - Accent5 17 2 2" xfId="3460" xr:uid="{00000000-0005-0000-0000-0000D9030000}"/>
    <cellStyle name="20% - Accent5 17 3" xfId="953" xr:uid="{00000000-0005-0000-0000-0000DA030000}"/>
    <cellStyle name="20% - Accent5 18" xfId="954" xr:uid="{00000000-0005-0000-0000-0000DB030000}"/>
    <cellStyle name="20% - Accent5 18 2" xfId="955" xr:uid="{00000000-0005-0000-0000-0000DC030000}"/>
    <cellStyle name="20% - Accent5 18 2 2" xfId="3461" xr:uid="{00000000-0005-0000-0000-0000DD030000}"/>
    <cellStyle name="20% - Accent5 18 3" xfId="956" xr:uid="{00000000-0005-0000-0000-0000DE030000}"/>
    <cellStyle name="20% - Accent5 19" xfId="3462" xr:uid="{00000000-0005-0000-0000-0000DF030000}"/>
    <cellStyle name="20% - Accent5 2" xfId="957" xr:uid="{00000000-0005-0000-0000-0000E0030000}"/>
    <cellStyle name="20% - Accent5 2 2" xfId="958" xr:uid="{00000000-0005-0000-0000-0000E1030000}"/>
    <cellStyle name="20% - Accent5 2 2 2" xfId="959" xr:uid="{00000000-0005-0000-0000-0000E2030000}"/>
    <cellStyle name="20% - Accent5 2 2 2 2" xfId="960" xr:uid="{00000000-0005-0000-0000-0000E3030000}"/>
    <cellStyle name="20% - Accent5 2 2 2 2 2" xfId="961" xr:uid="{00000000-0005-0000-0000-0000E4030000}"/>
    <cellStyle name="20% - Accent5 2 2 2 3" xfId="962" xr:uid="{00000000-0005-0000-0000-0000E5030000}"/>
    <cellStyle name="20% - Accent5 2 2 2 3 2" xfId="963" xr:uid="{00000000-0005-0000-0000-0000E6030000}"/>
    <cellStyle name="20% - Accent5 2 2 2 4" xfId="964" xr:uid="{00000000-0005-0000-0000-0000E7030000}"/>
    <cellStyle name="20% - Accent5 2 2 3" xfId="965" xr:uid="{00000000-0005-0000-0000-0000E8030000}"/>
    <cellStyle name="20% - Accent5 2 2 3 2" xfId="966" xr:uid="{00000000-0005-0000-0000-0000E9030000}"/>
    <cellStyle name="20% - Accent5 2 2 4" xfId="967" xr:uid="{00000000-0005-0000-0000-0000EA030000}"/>
    <cellStyle name="20% - Accent5 2 2 4 2" xfId="968" xr:uid="{00000000-0005-0000-0000-0000EB030000}"/>
    <cellStyle name="20% - Accent5 2 2 5" xfId="969" xr:uid="{00000000-0005-0000-0000-0000EC030000}"/>
    <cellStyle name="20% - Accent5 2 3" xfId="970" xr:uid="{00000000-0005-0000-0000-0000ED030000}"/>
    <cellStyle name="20% - Accent5 2 3 2" xfId="971" xr:uid="{00000000-0005-0000-0000-0000EE030000}"/>
    <cellStyle name="20% - Accent5 2 3 2 2" xfId="972" xr:uid="{00000000-0005-0000-0000-0000EF030000}"/>
    <cellStyle name="20% - Accent5 2 3 3" xfId="973" xr:uid="{00000000-0005-0000-0000-0000F0030000}"/>
    <cellStyle name="20% - Accent5 2 3 3 2" xfId="974" xr:uid="{00000000-0005-0000-0000-0000F1030000}"/>
    <cellStyle name="20% - Accent5 2 3 4" xfId="975" xr:uid="{00000000-0005-0000-0000-0000F2030000}"/>
    <cellStyle name="20% - Accent5 2 4" xfId="976" xr:uid="{00000000-0005-0000-0000-0000F3030000}"/>
    <cellStyle name="20% - Accent5 2 4 2" xfId="977" xr:uid="{00000000-0005-0000-0000-0000F4030000}"/>
    <cellStyle name="20% - Accent5 2 5" xfId="978" xr:uid="{00000000-0005-0000-0000-0000F5030000}"/>
    <cellStyle name="20% - Accent5 2 5 2" xfId="979" xr:uid="{00000000-0005-0000-0000-0000F6030000}"/>
    <cellStyle name="20% - Accent5 2 6" xfId="980" xr:uid="{00000000-0005-0000-0000-0000F7030000}"/>
    <cellStyle name="20% - Accent5 20" xfId="3463" xr:uid="{00000000-0005-0000-0000-0000F8030000}"/>
    <cellStyle name="20% - Accent5 21" xfId="3464" xr:uid="{00000000-0005-0000-0000-0000F9030000}"/>
    <cellStyle name="20% - Accent5 22" xfId="3465" xr:uid="{00000000-0005-0000-0000-0000FA030000}"/>
    <cellStyle name="20% - Accent5 23" xfId="3466" xr:uid="{00000000-0005-0000-0000-0000FB030000}"/>
    <cellStyle name="20% - Accent5 24" xfId="3467" xr:uid="{00000000-0005-0000-0000-0000FC030000}"/>
    <cellStyle name="20% - Accent5 25" xfId="3468" xr:uid="{00000000-0005-0000-0000-0000FD030000}"/>
    <cellStyle name="20% - Accent5 3" xfId="981" xr:uid="{00000000-0005-0000-0000-0000FE030000}"/>
    <cellStyle name="20% - Accent5 3 2" xfId="982" xr:uid="{00000000-0005-0000-0000-0000FF030000}"/>
    <cellStyle name="20% - Accent5 3 2 2" xfId="983" xr:uid="{00000000-0005-0000-0000-000000040000}"/>
    <cellStyle name="20% - Accent5 3 2 2 2" xfId="984" xr:uid="{00000000-0005-0000-0000-000001040000}"/>
    <cellStyle name="20% - Accent5 3 2 2 2 2" xfId="985" xr:uid="{00000000-0005-0000-0000-000002040000}"/>
    <cellStyle name="20% - Accent5 3 2 2 3" xfId="986" xr:uid="{00000000-0005-0000-0000-000003040000}"/>
    <cellStyle name="20% - Accent5 3 2 2 3 2" xfId="987" xr:uid="{00000000-0005-0000-0000-000004040000}"/>
    <cellStyle name="20% - Accent5 3 2 2 4" xfId="988" xr:uid="{00000000-0005-0000-0000-000005040000}"/>
    <cellStyle name="20% - Accent5 3 2 3" xfId="989" xr:uid="{00000000-0005-0000-0000-000006040000}"/>
    <cellStyle name="20% - Accent5 3 2 3 2" xfId="990" xr:uid="{00000000-0005-0000-0000-000007040000}"/>
    <cellStyle name="20% - Accent5 3 2 4" xfId="991" xr:uid="{00000000-0005-0000-0000-000008040000}"/>
    <cellStyle name="20% - Accent5 3 2 4 2" xfId="992" xr:uid="{00000000-0005-0000-0000-000009040000}"/>
    <cellStyle name="20% - Accent5 3 2 5" xfId="993" xr:uid="{00000000-0005-0000-0000-00000A040000}"/>
    <cellStyle name="20% - Accent5 3 3" xfId="994" xr:uid="{00000000-0005-0000-0000-00000B040000}"/>
    <cellStyle name="20% - Accent5 3 3 2" xfId="995" xr:uid="{00000000-0005-0000-0000-00000C040000}"/>
    <cellStyle name="20% - Accent5 3 3 2 2" xfId="996" xr:uid="{00000000-0005-0000-0000-00000D040000}"/>
    <cellStyle name="20% - Accent5 3 3 3" xfId="997" xr:uid="{00000000-0005-0000-0000-00000E040000}"/>
    <cellStyle name="20% - Accent5 3 3 3 2" xfId="998" xr:uid="{00000000-0005-0000-0000-00000F040000}"/>
    <cellStyle name="20% - Accent5 3 3 4" xfId="999" xr:uid="{00000000-0005-0000-0000-000010040000}"/>
    <cellStyle name="20% - Accent5 3 4" xfId="1000" xr:uid="{00000000-0005-0000-0000-000011040000}"/>
    <cellStyle name="20% - Accent5 3 4 2" xfId="1001" xr:uid="{00000000-0005-0000-0000-000012040000}"/>
    <cellStyle name="20% - Accent5 3 5" xfId="1002" xr:uid="{00000000-0005-0000-0000-000013040000}"/>
    <cellStyle name="20% - Accent5 3 5 2" xfId="1003" xr:uid="{00000000-0005-0000-0000-000014040000}"/>
    <cellStyle name="20% - Accent5 3 6" xfId="1004" xr:uid="{00000000-0005-0000-0000-000015040000}"/>
    <cellStyle name="20% - Accent5 4" xfId="1005" xr:uid="{00000000-0005-0000-0000-000016040000}"/>
    <cellStyle name="20% - Accent5 4 2" xfId="1006" xr:uid="{00000000-0005-0000-0000-000017040000}"/>
    <cellStyle name="20% - Accent5 4 2 2" xfId="1007" xr:uid="{00000000-0005-0000-0000-000018040000}"/>
    <cellStyle name="20% - Accent5 4 2 2 2" xfId="1008" xr:uid="{00000000-0005-0000-0000-000019040000}"/>
    <cellStyle name="20% - Accent5 4 2 2 2 2" xfId="1009" xr:uid="{00000000-0005-0000-0000-00001A040000}"/>
    <cellStyle name="20% - Accent5 4 2 2 3" xfId="1010" xr:uid="{00000000-0005-0000-0000-00001B040000}"/>
    <cellStyle name="20% - Accent5 4 2 2 3 2" xfId="1011" xr:uid="{00000000-0005-0000-0000-00001C040000}"/>
    <cellStyle name="20% - Accent5 4 2 2 4" xfId="1012" xr:uid="{00000000-0005-0000-0000-00001D040000}"/>
    <cellStyle name="20% - Accent5 4 2 3" xfId="1013" xr:uid="{00000000-0005-0000-0000-00001E040000}"/>
    <cellStyle name="20% - Accent5 4 2 3 2" xfId="1014" xr:uid="{00000000-0005-0000-0000-00001F040000}"/>
    <cellStyle name="20% - Accent5 4 2 4" xfId="1015" xr:uid="{00000000-0005-0000-0000-000020040000}"/>
    <cellStyle name="20% - Accent5 4 2 4 2" xfId="1016" xr:uid="{00000000-0005-0000-0000-000021040000}"/>
    <cellStyle name="20% - Accent5 4 2 5" xfId="1017" xr:uid="{00000000-0005-0000-0000-000022040000}"/>
    <cellStyle name="20% - Accent5 4 3" xfId="1018" xr:uid="{00000000-0005-0000-0000-000023040000}"/>
    <cellStyle name="20% - Accent5 4 3 2" xfId="1019" xr:uid="{00000000-0005-0000-0000-000024040000}"/>
    <cellStyle name="20% - Accent5 4 3 2 2" xfId="1020" xr:uid="{00000000-0005-0000-0000-000025040000}"/>
    <cellStyle name="20% - Accent5 4 3 3" xfId="1021" xr:uid="{00000000-0005-0000-0000-000026040000}"/>
    <cellStyle name="20% - Accent5 4 3 3 2" xfId="1022" xr:uid="{00000000-0005-0000-0000-000027040000}"/>
    <cellStyle name="20% - Accent5 4 3 4" xfId="1023" xr:uid="{00000000-0005-0000-0000-000028040000}"/>
    <cellStyle name="20% - Accent5 4 4" xfId="1024" xr:uid="{00000000-0005-0000-0000-000029040000}"/>
    <cellStyle name="20% - Accent5 4 4 2" xfId="1025" xr:uid="{00000000-0005-0000-0000-00002A040000}"/>
    <cellStyle name="20% - Accent5 4 5" xfId="1026" xr:uid="{00000000-0005-0000-0000-00002B040000}"/>
    <cellStyle name="20% - Accent5 4 5 2" xfId="1027" xr:uid="{00000000-0005-0000-0000-00002C040000}"/>
    <cellStyle name="20% - Accent5 4 6" xfId="1028" xr:uid="{00000000-0005-0000-0000-00002D040000}"/>
    <cellStyle name="20% - Accent5 5" xfId="1029" xr:uid="{00000000-0005-0000-0000-00002E040000}"/>
    <cellStyle name="20% - Accent5 5 2" xfId="1030" xr:uid="{00000000-0005-0000-0000-00002F040000}"/>
    <cellStyle name="20% - Accent5 5 2 2" xfId="1031" xr:uid="{00000000-0005-0000-0000-000030040000}"/>
    <cellStyle name="20% - Accent5 5 2 2 2" xfId="1032" xr:uid="{00000000-0005-0000-0000-000031040000}"/>
    <cellStyle name="20% - Accent5 5 2 2 2 2" xfId="1033" xr:uid="{00000000-0005-0000-0000-000032040000}"/>
    <cellStyle name="20% - Accent5 5 2 2 3" xfId="1034" xr:uid="{00000000-0005-0000-0000-000033040000}"/>
    <cellStyle name="20% - Accent5 5 2 2 3 2" xfId="1035" xr:uid="{00000000-0005-0000-0000-000034040000}"/>
    <cellStyle name="20% - Accent5 5 2 2 4" xfId="1036" xr:uid="{00000000-0005-0000-0000-000035040000}"/>
    <cellStyle name="20% - Accent5 5 2 3" xfId="1037" xr:uid="{00000000-0005-0000-0000-000036040000}"/>
    <cellStyle name="20% - Accent5 5 2 3 2" xfId="1038" xr:uid="{00000000-0005-0000-0000-000037040000}"/>
    <cellStyle name="20% - Accent5 5 2 4" xfId="1039" xr:uid="{00000000-0005-0000-0000-000038040000}"/>
    <cellStyle name="20% - Accent5 5 2 4 2" xfId="1040" xr:uid="{00000000-0005-0000-0000-000039040000}"/>
    <cellStyle name="20% - Accent5 5 2 5" xfId="1041" xr:uid="{00000000-0005-0000-0000-00003A040000}"/>
    <cellStyle name="20% - Accent5 5 3" xfId="1042" xr:uid="{00000000-0005-0000-0000-00003B040000}"/>
    <cellStyle name="20% - Accent5 5 3 2" xfId="1043" xr:uid="{00000000-0005-0000-0000-00003C040000}"/>
    <cellStyle name="20% - Accent5 5 3 2 2" xfId="1044" xr:uid="{00000000-0005-0000-0000-00003D040000}"/>
    <cellStyle name="20% - Accent5 5 3 3" xfId="1045" xr:uid="{00000000-0005-0000-0000-00003E040000}"/>
    <cellStyle name="20% - Accent5 5 3 3 2" xfId="1046" xr:uid="{00000000-0005-0000-0000-00003F040000}"/>
    <cellStyle name="20% - Accent5 5 3 4" xfId="1047" xr:uid="{00000000-0005-0000-0000-000040040000}"/>
    <cellStyle name="20% - Accent5 5 4" xfId="1048" xr:uid="{00000000-0005-0000-0000-000041040000}"/>
    <cellStyle name="20% - Accent5 5 4 2" xfId="1049" xr:uid="{00000000-0005-0000-0000-000042040000}"/>
    <cellStyle name="20% - Accent5 5 5" xfId="1050" xr:uid="{00000000-0005-0000-0000-000043040000}"/>
    <cellStyle name="20% - Accent5 5 5 2" xfId="1051" xr:uid="{00000000-0005-0000-0000-000044040000}"/>
    <cellStyle name="20% - Accent5 5 6" xfId="1052" xr:uid="{00000000-0005-0000-0000-000045040000}"/>
    <cellStyle name="20% - Accent5 6" xfId="1053" xr:uid="{00000000-0005-0000-0000-000046040000}"/>
    <cellStyle name="20% - Accent5 6 2" xfId="1054" xr:uid="{00000000-0005-0000-0000-000047040000}"/>
    <cellStyle name="20% - Accent5 6 2 2" xfId="1055" xr:uid="{00000000-0005-0000-0000-000048040000}"/>
    <cellStyle name="20% - Accent5 6 2 2 2" xfId="1056" xr:uid="{00000000-0005-0000-0000-000049040000}"/>
    <cellStyle name="20% - Accent5 6 2 2 2 2" xfId="1057" xr:uid="{00000000-0005-0000-0000-00004A040000}"/>
    <cellStyle name="20% - Accent5 6 2 2 3" xfId="1058" xr:uid="{00000000-0005-0000-0000-00004B040000}"/>
    <cellStyle name="20% - Accent5 6 2 2 3 2" xfId="1059" xr:uid="{00000000-0005-0000-0000-00004C040000}"/>
    <cellStyle name="20% - Accent5 6 2 2 4" xfId="1060" xr:uid="{00000000-0005-0000-0000-00004D040000}"/>
    <cellStyle name="20% - Accent5 6 2 3" xfId="1061" xr:uid="{00000000-0005-0000-0000-00004E040000}"/>
    <cellStyle name="20% - Accent5 6 2 3 2" xfId="1062" xr:uid="{00000000-0005-0000-0000-00004F040000}"/>
    <cellStyle name="20% - Accent5 6 2 4" xfId="1063" xr:uid="{00000000-0005-0000-0000-000050040000}"/>
    <cellStyle name="20% - Accent5 6 2 4 2" xfId="1064" xr:uid="{00000000-0005-0000-0000-000051040000}"/>
    <cellStyle name="20% - Accent5 6 2 5" xfId="1065" xr:uid="{00000000-0005-0000-0000-000052040000}"/>
    <cellStyle name="20% - Accent5 6 3" xfId="1066" xr:uid="{00000000-0005-0000-0000-000053040000}"/>
    <cellStyle name="20% - Accent5 6 3 2" xfId="1067" xr:uid="{00000000-0005-0000-0000-000054040000}"/>
    <cellStyle name="20% - Accent5 6 3 2 2" xfId="1068" xr:uid="{00000000-0005-0000-0000-000055040000}"/>
    <cellStyle name="20% - Accent5 6 3 3" xfId="1069" xr:uid="{00000000-0005-0000-0000-000056040000}"/>
    <cellStyle name="20% - Accent5 6 3 3 2" xfId="1070" xr:uid="{00000000-0005-0000-0000-000057040000}"/>
    <cellStyle name="20% - Accent5 6 3 4" xfId="1071" xr:uid="{00000000-0005-0000-0000-000058040000}"/>
    <cellStyle name="20% - Accent5 6 4" xfId="1072" xr:uid="{00000000-0005-0000-0000-000059040000}"/>
    <cellStyle name="20% - Accent5 6 4 2" xfId="1073" xr:uid="{00000000-0005-0000-0000-00005A040000}"/>
    <cellStyle name="20% - Accent5 6 5" xfId="1074" xr:uid="{00000000-0005-0000-0000-00005B040000}"/>
    <cellStyle name="20% - Accent5 6 5 2" xfId="1075" xr:uid="{00000000-0005-0000-0000-00005C040000}"/>
    <cellStyle name="20% - Accent5 6 6" xfId="1076" xr:uid="{00000000-0005-0000-0000-00005D040000}"/>
    <cellStyle name="20% - Accent5 7" xfId="1077" xr:uid="{00000000-0005-0000-0000-00005E040000}"/>
    <cellStyle name="20% - Accent5 7 2" xfId="1078" xr:uid="{00000000-0005-0000-0000-00005F040000}"/>
    <cellStyle name="20% - Accent5 7 2 2" xfId="1079" xr:uid="{00000000-0005-0000-0000-000060040000}"/>
    <cellStyle name="20% - Accent5 7 2 2 2" xfId="1080" xr:uid="{00000000-0005-0000-0000-000061040000}"/>
    <cellStyle name="20% - Accent5 7 2 2 2 2" xfId="1081" xr:uid="{00000000-0005-0000-0000-000062040000}"/>
    <cellStyle name="20% - Accent5 7 2 2 3" xfId="1082" xr:uid="{00000000-0005-0000-0000-000063040000}"/>
    <cellStyle name="20% - Accent5 7 2 2 3 2" xfId="1083" xr:uid="{00000000-0005-0000-0000-000064040000}"/>
    <cellStyle name="20% - Accent5 7 2 2 4" xfId="1084" xr:uid="{00000000-0005-0000-0000-000065040000}"/>
    <cellStyle name="20% - Accent5 7 2 3" xfId="1085" xr:uid="{00000000-0005-0000-0000-000066040000}"/>
    <cellStyle name="20% - Accent5 7 2 3 2" xfId="1086" xr:uid="{00000000-0005-0000-0000-000067040000}"/>
    <cellStyle name="20% - Accent5 7 2 4" xfId="1087" xr:uid="{00000000-0005-0000-0000-000068040000}"/>
    <cellStyle name="20% - Accent5 7 2 4 2" xfId="1088" xr:uid="{00000000-0005-0000-0000-000069040000}"/>
    <cellStyle name="20% - Accent5 7 2 5" xfId="1089" xr:uid="{00000000-0005-0000-0000-00006A040000}"/>
    <cellStyle name="20% - Accent5 7 3" xfId="1090" xr:uid="{00000000-0005-0000-0000-00006B040000}"/>
    <cellStyle name="20% - Accent5 7 3 2" xfId="1091" xr:uid="{00000000-0005-0000-0000-00006C040000}"/>
    <cellStyle name="20% - Accent5 7 3 2 2" xfId="1092" xr:uid="{00000000-0005-0000-0000-00006D040000}"/>
    <cellStyle name="20% - Accent5 7 3 3" xfId="1093" xr:uid="{00000000-0005-0000-0000-00006E040000}"/>
    <cellStyle name="20% - Accent5 7 3 3 2" xfId="1094" xr:uid="{00000000-0005-0000-0000-00006F040000}"/>
    <cellStyle name="20% - Accent5 7 3 4" xfId="1095" xr:uid="{00000000-0005-0000-0000-000070040000}"/>
    <cellStyle name="20% - Accent5 7 4" xfId="1096" xr:uid="{00000000-0005-0000-0000-000071040000}"/>
    <cellStyle name="20% - Accent5 7 4 2" xfId="1097" xr:uid="{00000000-0005-0000-0000-000072040000}"/>
    <cellStyle name="20% - Accent5 7 5" xfId="1098" xr:uid="{00000000-0005-0000-0000-000073040000}"/>
    <cellStyle name="20% - Accent5 7 5 2" xfId="1099" xr:uid="{00000000-0005-0000-0000-000074040000}"/>
    <cellStyle name="20% - Accent5 7 6" xfId="1100" xr:uid="{00000000-0005-0000-0000-000075040000}"/>
    <cellStyle name="20% - Accent5 8" xfId="1101" xr:uid="{00000000-0005-0000-0000-000076040000}"/>
    <cellStyle name="20% - Accent5 8 2" xfId="1102" xr:uid="{00000000-0005-0000-0000-000077040000}"/>
    <cellStyle name="20% - Accent5 8 2 2" xfId="1103" xr:uid="{00000000-0005-0000-0000-000078040000}"/>
    <cellStyle name="20% - Accent5 8 2 2 2" xfId="1104" xr:uid="{00000000-0005-0000-0000-000079040000}"/>
    <cellStyle name="20% - Accent5 8 2 3" xfId="1105" xr:uid="{00000000-0005-0000-0000-00007A040000}"/>
    <cellStyle name="20% - Accent5 8 2 3 2" xfId="1106" xr:uid="{00000000-0005-0000-0000-00007B040000}"/>
    <cellStyle name="20% - Accent5 8 2 4" xfId="1107" xr:uid="{00000000-0005-0000-0000-00007C040000}"/>
    <cellStyle name="20% - Accent5 8 3" xfId="1108" xr:uid="{00000000-0005-0000-0000-00007D040000}"/>
    <cellStyle name="20% - Accent5 8 3 2" xfId="1109" xr:uid="{00000000-0005-0000-0000-00007E040000}"/>
    <cellStyle name="20% - Accent5 8 4" xfId="1110" xr:uid="{00000000-0005-0000-0000-00007F040000}"/>
    <cellStyle name="20% - Accent5 8 4 2" xfId="1111" xr:uid="{00000000-0005-0000-0000-000080040000}"/>
    <cellStyle name="20% - Accent5 8 5" xfId="1112" xr:uid="{00000000-0005-0000-0000-000081040000}"/>
    <cellStyle name="20% - Accent5 9" xfId="1113" xr:uid="{00000000-0005-0000-0000-000082040000}"/>
    <cellStyle name="20% - Accent5 9 2" xfId="1114" xr:uid="{00000000-0005-0000-0000-000083040000}"/>
    <cellStyle name="20% - Accent5 9 2 2" xfId="1115" xr:uid="{00000000-0005-0000-0000-000084040000}"/>
    <cellStyle name="20% - Accent5 9 2 2 2" xfId="1116" xr:uid="{00000000-0005-0000-0000-000085040000}"/>
    <cellStyle name="20% - Accent5 9 2 3" xfId="1117" xr:uid="{00000000-0005-0000-0000-000086040000}"/>
    <cellStyle name="20% - Accent5 9 2 3 2" xfId="1118" xr:uid="{00000000-0005-0000-0000-000087040000}"/>
    <cellStyle name="20% - Accent5 9 2 4" xfId="1119" xr:uid="{00000000-0005-0000-0000-000088040000}"/>
    <cellStyle name="20% - Accent5 9 3" xfId="1120" xr:uid="{00000000-0005-0000-0000-000089040000}"/>
    <cellStyle name="20% - Accent5 9 3 2" xfId="1121" xr:uid="{00000000-0005-0000-0000-00008A040000}"/>
    <cellStyle name="20% - Accent5 9 4" xfId="1122" xr:uid="{00000000-0005-0000-0000-00008B040000}"/>
    <cellStyle name="20% - Accent5 9 4 2" xfId="1123" xr:uid="{00000000-0005-0000-0000-00008C040000}"/>
    <cellStyle name="20% - Accent5 9 5" xfId="1124" xr:uid="{00000000-0005-0000-0000-00008D040000}"/>
    <cellStyle name="20% - Accent6 10" xfId="1125" xr:uid="{00000000-0005-0000-0000-00008E040000}"/>
    <cellStyle name="20% - Accent6 10 2" xfId="1126" xr:uid="{00000000-0005-0000-0000-00008F040000}"/>
    <cellStyle name="20% - Accent6 10 2 2" xfId="1127" xr:uid="{00000000-0005-0000-0000-000090040000}"/>
    <cellStyle name="20% - Accent6 10 2 2 2" xfId="1128" xr:uid="{00000000-0005-0000-0000-000091040000}"/>
    <cellStyle name="20% - Accent6 10 2 3" xfId="1129" xr:uid="{00000000-0005-0000-0000-000092040000}"/>
    <cellStyle name="20% - Accent6 10 2 3 2" xfId="1130" xr:uid="{00000000-0005-0000-0000-000093040000}"/>
    <cellStyle name="20% - Accent6 10 2 4" xfId="1131" xr:uid="{00000000-0005-0000-0000-000094040000}"/>
    <cellStyle name="20% - Accent6 10 3" xfId="1132" xr:uid="{00000000-0005-0000-0000-000095040000}"/>
    <cellStyle name="20% - Accent6 10 3 2" xfId="1133" xr:uid="{00000000-0005-0000-0000-000096040000}"/>
    <cellStyle name="20% - Accent6 10 4" xfId="1134" xr:uid="{00000000-0005-0000-0000-000097040000}"/>
    <cellStyle name="20% - Accent6 10 4 2" xfId="1135" xr:uid="{00000000-0005-0000-0000-000098040000}"/>
    <cellStyle name="20% - Accent6 10 5" xfId="1136" xr:uid="{00000000-0005-0000-0000-000099040000}"/>
    <cellStyle name="20% - Accent6 11" xfId="1137" xr:uid="{00000000-0005-0000-0000-00009A040000}"/>
    <cellStyle name="20% - Accent6 11 2" xfId="1138" xr:uid="{00000000-0005-0000-0000-00009B040000}"/>
    <cellStyle name="20% - Accent6 11 2 2" xfId="1139" xr:uid="{00000000-0005-0000-0000-00009C040000}"/>
    <cellStyle name="20% - Accent6 11 2 2 2" xfId="1140" xr:uid="{00000000-0005-0000-0000-00009D040000}"/>
    <cellStyle name="20% - Accent6 11 2 3" xfId="1141" xr:uid="{00000000-0005-0000-0000-00009E040000}"/>
    <cellStyle name="20% - Accent6 11 2 3 2" xfId="1142" xr:uid="{00000000-0005-0000-0000-00009F040000}"/>
    <cellStyle name="20% - Accent6 11 2 4" xfId="1143" xr:uid="{00000000-0005-0000-0000-0000A0040000}"/>
    <cellStyle name="20% - Accent6 11 3" xfId="1144" xr:uid="{00000000-0005-0000-0000-0000A1040000}"/>
    <cellStyle name="20% - Accent6 11 3 2" xfId="1145" xr:uid="{00000000-0005-0000-0000-0000A2040000}"/>
    <cellStyle name="20% - Accent6 11 4" xfId="1146" xr:uid="{00000000-0005-0000-0000-0000A3040000}"/>
    <cellStyle name="20% - Accent6 11 4 2" xfId="1147" xr:uid="{00000000-0005-0000-0000-0000A4040000}"/>
    <cellStyle name="20% - Accent6 11 5" xfId="1148" xr:uid="{00000000-0005-0000-0000-0000A5040000}"/>
    <cellStyle name="20% - Accent6 12" xfId="1149" xr:uid="{00000000-0005-0000-0000-0000A6040000}"/>
    <cellStyle name="20% - Accent6 12 2" xfId="1150" xr:uid="{00000000-0005-0000-0000-0000A7040000}"/>
    <cellStyle name="20% - Accent6 12 2 2" xfId="1151" xr:uid="{00000000-0005-0000-0000-0000A8040000}"/>
    <cellStyle name="20% - Accent6 12 3" xfId="1152" xr:uid="{00000000-0005-0000-0000-0000A9040000}"/>
    <cellStyle name="20% - Accent6 12 3 2" xfId="1153" xr:uid="{00000000-0005-0000-0000-0000AA040000}"/>
    <cellStyle name="20% - Accent6 12 4" xfId="1154" xr:uid="{00000000-0005-0000-0000-0000AB040000}"/>
    <cellStyle name="20% - Accent6 13" xfId="1155" xr:uid="{00000000-0005-0000-0000-0000AC040000}"/>
    <cellStyle name="20% - Accent6 13 2" xfId="1156" xr:uid="{00000000-0005-0000-0000-0000AD040000}"/>
    <cellStyle name="20% - Accent6 13 2 2" xfId="1157" xr:uid="{00000000-0005-0000-0000-0000AE040000}"/>
    <cellStyle name="20% - Accent6 13 3" xfId="1158" xr:uid="{00000000-0005-0000-0000-0000AF040000}"/>
    <cellStyle name="20% - Accent6 13 3 2" xfId="1159" xr:uid="{00000000-0005-0000-0000-0000B0040000}"/>
    <cellStyle name="20% - Accent6 13 4" xfId="1160" xr:uid="{00000000-0005-0000-0000-0000B1040000}"/>
    <cellStyle name="20% - Accent6 14" xfId="1161" xr:uid="{00000000-0005-0000-0000-0000B2040000}"/>
    <cellStyle name="20% - Accent6 14 2" xfId="1162" xr:uid="{00000000-0005-0000-0000-0000B3040000}"/>
    <cellStyle name="20% - Accent6 14 2 2" xfId="1163" xr:uid="{00000000-0005-0000-0000-0000B4040000}"/>
    <cellStyle name="20% - Accent6 14 3" xfId="1164" xr:uid="{00000000-0005-0000-0000-0000B5040000}"/>
    <cellStyle name="20% - Accent6 14 3 2" xfId="1165" xr:uid="{00000000-0005-0000-0000-0000B6040000}"/>
    <cellStyle name="20% - Accent6 14 4" xfId="1166" xr:uid="{00000000-0005-0000-0000-0000B7040000}"/>
    <cellStyle name="20% - Accent6 15" xfId="1167" xr:uid="{00000000-0005-0000-0000-0000B8040000}"/>
    <cellStyle name="20% - Accent6 15 2" xfId="1168" xr:uid="{00000000-0005-0000-0000-0000B9040000}"/>
    <cellStyle name="20% - Accent6 15 2 2" xfId="1169" xr:uid="{00000000-0005-0000-0000-0000BA040000}"/>
    <cellStyle name="20% - Accent6 15 3" xfId="1170" xr:uid="{00000000-0005-0000-0000-0000BB040000}"/>
    <cellStyle name="20% - Accent6 15 3 2" xfId="1171" xr:uid="{00000000-0005-0000-0000-0000BC040000}"/>
    <cellStyle name="20% - Accent6 15 4" xfId="1172" xr:uid="{00000000-0005-0000-0000-0000BD040000}"/>
    <cellStyle name="20% - Accent6 16" xfId="1173" xr:uid="{00000000-0005-0000-0000-0000BE040000}"/>
    <cellStyle name="20% - Accent6 16 2" xfId="1174" xr:uid="{00000000-0005-0000-0000-0000BF040000}"/>
    <cellStyle name="20% - Accent6 17" xfId="1175" xr:uid="{00000000-0005-0000-0000-0000C0040000}"/>
    <cellStyle name="20% - Accent6 17 2" xfId="1176" xr:uid="{00000000-0005-0000-0000-0000C1040000}"/>
    <cellStyle name="20% - Accent6 17 2 2" xfId="3469" xr:uid="{00000000-0005-0000-0000-0000C2040000}"/>
    <cellStyle name="20% - Accent6 17 3" xfId="1177" xr:uid="{00000000-0005-0000-0000-0000C3040000}"/>
    <cellStyle name="20% - Accent6 18" xfId="1178" xr:uid="{00000000-0005-0000-0000-0000C4040000}"/>
    <cellStyle name="20% - Accent6 18 2" xfId="1179" xr:uid="{00000000-0005-0000-0000-0000C5040000}"/>
    <cellStyle name="20% - Accent6 18 2 2" xfId="3470" xr:uid="{00000000-0005-0000-0000-0000C6040000}"/>
    <cellStyle name="20% - Accent6 18 3" xfId="1180" xr:uid="{00000000-0005-0000-0000-0000C7040000}"/>
    <cellStyle name="20% - Accent6 19" xfId="3471" xr:uid="{00000000-0005-0000-0000-0000C8040000}"/>
    <cellStyle name="20% - Accent6 2" xfId="1181" xr:uid="{00000000-0005-0000-0000-0000C9040000}"/>
    <cellStyle name="20% - Accent6 2 2" xfId="1182" xr:uid="{00000000-0005-0000-0000-0000CA040000}"/>
    <cellStyle name="20% - Accent6 2 2 2" xfId="1183" xr:uid="{00000000-0005-0000-0000-0000CB040000}"/>
    <cellStyle name="20% - Accent6 2 2 2 2" xfId="1184" xr:uid="{00000000-0005-0000-0000-0000CC040000}"/>
    <cellStyle name="20% - Accent6 2 2 2 2 2" xfId="1185" xr:uid="{00000000-0005-0000-0000-0000CD040000}"/>
    <cellStyle name="20% - Accent6 2 2 2 3" xfId="1186" xr:uid="{00000000-0005-0000-0000-0000CE040000}"/>
    <cellStyle name="20% - Accent6 2 2 2 3 2" xfId="1187" xr:uid="{00000000-0005-0000-0000-0000CF040000}"/>
    <cellStyle name="20% - Accent6 2 2 2 4" xfId="1188" xr:uid="{00000000-0005-0000-0000-0000D0040000}"/>
    <cellStyle name="20% - Accent6 2 2 3" xfId="1189" xr:uid="{00000000-0005-0000-0000-0000D1040000}"/>
    <cellStyle name="20% - Accent6 2 2 3 2" xfId="1190" xr:uid="{00000000-0005-0000-0000-0000D2040000}"/>
    <cellStyle name="20% - Accent6 2 2 4" xfId="1191" xr:uid="{00000000-0005-0000-0000-0000D3040000}"/>
    <cellStyle name="20% - Accent6 2 2 4 2" xfId="1192" xr:uid="{00000000-0005-0000-0000-0000D4040000}"/>
    <cellStyle name="20% - Accent6 2 2 5" xfId="1193" xr:uid="{00000000-0005-0000-0000-0000D5040000}"/>
    <cellStyle name="20% - Accent6 2 3" xfId="1194" xr:uid="{00000000-0005-0000-0000-0000D6040000}"/>
    <cellStyle name="20% - Accent6 2 3 2" xfId="1195" xr:uid="{00000000-0005-0000-0000-0000D7040000}"/>
    <cellStyle name="20% - Accent6 2 3 2 2" xfId="1196" xr:uid="{00000000-0005-0000-0000-0000D8040000}"/>
    <cellStyle name="20% - Accent6 2 3 3" xfId="1197" xr:uid="{00000000-0005-0000-0000-0000D9040000}"/>
    <cellStyle name="20% - Accent6 2 3 3 2" xfId="1198" xr:uid="{00000000-0005-0000-0000-0000DA040000}"/>
    <cellStyle name="20% - Accent6 2 3 4" xfId="1199" xr:uid="{00000000-0005-0000-0000-0000DB040000}"/>
    <cellStyle name="20% - Accent6 2 4" xfId="1200" xr:uid="{00000000-0005-0000-0000-0000DC040000}"/>
    <cellStyle name="20% - Accent6 2 4 2" xfId="1201" xr:uid="{00000000-0005-0000-0000-0000DD040000}"/>
    <cellStyle name="20% - Accent6 2 5" xfId="1202" xr:uid="{00000000-0005-0000-0000-0000DE040000}"/>
    <cellStyle name="20% - Accent6 2 5 2" xfId="1203" xr:uid="{00000000-0005-0000-0000-0000DF040000}"/>
    <cellStyle name="20% - Accent6 2 6" xfId="1204" xr:uid="{00000000-0005-0000-0000-0000E0040000}"/>
    <cellStyle name="20% - Accent6 20" xfId="3472" xr:uid="{00000000-0005-0000-0000-0000E1040000}"/>
    <cellStyle name="20% - Accent6 21" xfId="3473" xr:uid="{00000000-0005-0000-0000-0000E2040000}"/>
    <cellStyle name="20% - Accent6 22" xfId="3474" xr:uid="{00000000-0005-0000-0000-0000E3040000}"/>
    <cellStyle name="20% - Accent6 23" xfId="3475" xr:uid="{00000000-0005-0000-0000-0000E4040000}"/>
    <cellStyle name="20% - Accent6 24" xfId="3476" xr:uid="{00000000-0005-0000-0000-0000E5040000}"/>
    <cellStyle name="20% - Accent6 25" xfId="3477" xr:uid="{00000000-0005-0000-0000-0000E6040000}"/>
    <cellStyle name="20% - Accent6 3" xfId="1205" xr:uid="{00000000-0005-0000-0000-0000E7040000}"/>
    <cellStyle name="20% - Accent6 3 2" xfId="1206" xr:uid="{00000000-0005-0000-0000-0000E8040000}"/>
    <cellStyle name="20% - Accent6 3 2 2" xfId="1207" xr:uid="{00000000-0005-0000-0000-0000E9040000}"/>
    <cellStyle name="20% - Accent6 3 2 2 2" xfId="1208" xr:uid="{00000000-0005-0000-0000-0000EA040000}"/>
    <cellStyle name="20% - Accent6 3 2 2 2 2" xfId="1209" xr:uid="{00000000-0005-0000-0000-0000EB040000}"/>
    <cellStyle name="20% - Accent6 3 2 2 3" xfId="1210" xr:uid="{00000000-0005-0000-0000-0000EC040000}"/>
    <cellStyle name="20% - Accent6 3 2 2 3 2" xfId="1211" xr:uid="{00000000-0005-0000-0000-0000ED040000}"/>
    <cellStyle name="20% - Accent6 3 2 2 4" xfId="1212" xr:uid="{00000000-0005-0000-0000-0000EE040000}"/>
    <cellStyle name="20% - Accent6 3 2 3" xfId="1213" xr:uid="{00000000-0005-0000-0000-0000EF040000}"/>
    <cellStyle name="20% - Accent6 3 2 3 2" xfId="1214" xr:uid="{00000000-0005-0000-0000-0000F0040000}"/>
    <cellStyle name="20% - Accent6 3 2 4" xfId="1215" xr:uid="{00000000-0005-0000-0000-0000F1040000}"/>
    <cellStyle name="20% - Accent6 3 2 4 2" xfId="1216" xr:uid="{00000000-0005-0000-0000-0000F2040000}"/>
    <cellStyle name="20% - Accent6 3 2 5" xfId="1217" xr:uid="{00000000-0005-0000-0000-0000F3040000}"/>
    <cellStyle name="20% - Accent6 3 3" xfId="1218" xr:uid="{00000000-0005-0000-0000-0000F4040000}"/>
    <cellStyle name="20% - Accent6 3 3 2" xfId="1219" xr:uid="{00000000-0005-0000-0000-0000F5040000}"/>
    <cellStyle name="20% - Accent6 3 3 2 2" xfId="1220" xr:uid="{00000000-0005-0000-0000-0000F6040000}"/>
    <cellStyle name="20% - Accent6 3 3 3" xfId="1221" xr:uid="{00000000-0005-0000-0000-0000F7040000}"/>
    <cellStyle name="20% - Accent6 3 3 3 2" xfId="1222" xr:uid="{00000000-0005-0000-0000-0000F8040000}"/>
    <cellStyle name="20% - Accent6 3 3 4" xfId="1223" xr:uid="{00000000-0005-0000-0000-0000F9040000}"/>
    <cellStyle name="20% - Accent6 3 4" xfId="1224" xr:uid="{00000000-0005-0000-0000-0000FA040000}"/>
    <cellStyle name="20% - Accent6 3 4 2" xfId="1225" xr:uid="{00000000-0005-0000-0000-0000FB040000}"/>
    <cellStyle name="20% - Accent6 3 5" xfId="1226" xr:uid="{00000000-0005-0000-0000-0000FC040000}"/>
    <cellStyle name="20% - Accent6 3 5 2" xfId="1227" xr:uid="{00000000-0005-0000-0000-0000FD040000}"/>
    <cellStyle name="20% - Accent6 3 6" xfId="1228" xr:uid="{00000000-0005-0000-0000-0000FE040000}"/>
    <cellStyle name="20% - Accent6 4" xfId="1229" xr:uid="{00000000-0005-0000-0000-0000FF040000}"/>
    <cellStyle name="20% - Accent6 4 2" xfId="1230" xr:uid="{00000000-0005-0000-0000-000000050000}"/>
    <cellStyle name="20% - Accent6 4 2 2" xfId="1231" xr:uid="{00000000-0005-0000-0000-000001050000}"/>
    <cellStyle name="20% - Accent6 4 2 2 2" xfId="1232" xr:uid="{00000000-0005-0000-0000-000002050000}"/>
    <cellStyle name="20% - Accent6 4 2 2 2 2" xfId="1233" xr:uid="{00000000-0005-0000-0000-000003050000}"/>
    <cellStyle name="20% - Accent6 4 2 2 3" xfId="1234" xr:uid="{00000000-0005-0000-0000-000004050000}"/>
    <cellStyle name="20% - Accent6 4 2 2 3 2" xfId="1235" xr:uid="{00000000-0005-0000-0000-000005050000}"/>
    <cellStyle name="20% - Accent6 4 2 2 4" xfId="1236" xr:uid="{00000000-0005-0000-0000-000006050000}"/>
    <cellStyle name="20% - Accent6 4 2 3" xfId="1237" xr:uid="{00000000-0005-0000-0000-000007050000}"/>
    <cellStyle name="20% - Accent6 4 2 3 2" xfId="1238" xr:uid="{00000000-0005-0000-0000-000008050000}"/>
    <cellStyle name="20% - Accent6 4 2 4" xfId="1239" xr:uid="{00000000-0005-0000-0000-000009050000}"/>
    <cellStyle name="20% - Accent6 4 2 4 2" xfId="1240" xr:uid="{00000000-0005-0000-0000-00000A050000}"/>
    <cellStyle name="20% - Accent6 4 2 5" xfId="1241" xr:uid="{00000000-0005-0000-0000-00000B050000}"/>
    <cellStyle name="20% - Accent6 4 3" xfId="1242" xr:uid="{00000000-0005-0000-0000-00000C050000}"/>
    <cellStyle name="20% - Accent6 4 3 2" xfId="1243" xr:uid="{00000000-0005-0000-0000-00000D050000}"/>
    <cellStyle name="20% - Accent6 4 3 2 2" xfId="1244" xr:uid="{00000000-0005-0000-0000-00000E050000}"/>
    <cellStyle name="20% - Accent6 4 3 3" xfId="1245" xr:uid="{00000000-0005-0000-0000-00000F050000}"/>
    <cellStyle name="20% - Accent6 4 3 3 2" xfId="1246" xr:uid="{00000000-0005-0000-0000-000010050000}"/>
    <cellStyle name="20% - Accent6 4 3 4" xfId="1247" xr:uid="{00000000-0005-0000-0000-000011050000}"/>
    <cellStyle name="20% - Accent6 4 4" xfId="1248" xr:uid="{00000000-0005-0000-0000-000012050000}"/>
    <cellStyle name="20% - Accent6 4 4 2" xfId="1249" xr:uid="{00000000-0005-0000-0000-000013050000}"/>
    <cellStyle name="20% - Accent6 4 5" xfId="1250" xr:uid="{00000000-0005-0000-0000-000014050000}"/>
    <cellStyle name="20% - Accent6 4 5 2" xfId="1251" xr:uid="{00000000-0005-0000-0000-000015050000}"/>
    <cellStyle name="20% - Accent6 4 6" xfId="1252" xr:uid="{00000000-0005-0000-0000-000016050000}"/>
    <cellStyle name="20% - Accent6 5" xfId="1253" xr:uid="{00000000-0005-0000-0000-000017050000}"/>
    <cellStyle name="20% - Accent6 5 2" xfId="1254" xr:uid="{00000000-0005-0000-0000-000018050000}"/>
    <cellStyle name="20% - Accent6 5 2 2" xfId="1255" xr:uid="{00000000-0005-0000-0000-000019050000}"/>
    <cellStyle name="20% - Accent6 5 2 2 2" xfId="1256" xr:uid="{00000000-0005-0000-0000-00001A050000}"/>
    <cellStyle name="20% - Accent6 5 2 2 2 2" xfId="1257" xr:uid="{00000000-0005-0000-0000-00001B050000}"/>
    <cellStyle name="20% - Accent6 5 2 2 3" xfId="1258" xr:uid="{00000000-0005-0000-0000-00001C050000}"/>
    <cellStyle name="20% - Accent6 5 2 2 3 2" xfId="1259" xr:uid="{00000000-0005-0000-0000-00001D050000}"/>
    <cellStyle name="20% - Accent6 5 2 2 4" xfId="1260" xr:uid="{00000000-0005-0000-0000-00001E050000}"/>
    <cellStyle name="20% - Accent6 5 2 3" xfId="1261" xr:uid="{00000000-0005-0000-0000-00001F050000}"/>
    <cellStyle name="20% - Accent6 5 2 3 2" xfId="1262" xr:uid="{00000000-0005-0000-0000-000020050000}"/>
    <cellStyle name="20% - Accent6 5 2 4" xfId="1263" xr:uid="{00000000-0005-0000-0000-000021050000}"/>
    <cellStyle name="20% - Accent6 5 2 4 2" xfId="1264" xr:uid="{00000000-0005-0000-0000-000022050000}"/>
    <cellStyle name="20% - Accent6 5 2 5" xfId="1265" xr:uid="{00000000-0005-0000-0000-000023050000}"/>
    <cellStyle name="20% - Accent6 5 3" xfId="1266" xr:uid="{00000000-0005-0000-0000-000024050000}"/>
    <cellStyle name="20% - Accent6 5 3 2" xfId="1267" xr:uid="{00000000-0005-0000-0000-000025050000}"/>
    <cellStyle name="20% - Accent6 5 3 2 2" xfId="1268" xr:uid="{00000000-0005-0000-0000-000026050000}"/>
    <cellStyle name="20% - Accent6 5 3 3" xfId="1269" xr:uid="{00000000-0005-0000-0000-000027050000}"/>
    <cellStyle name="20% - Accent6 5 3 3 2" xfId="1270" xr:uid="{00000000-0005-0000-0000-000028050000}"/>
    <cellStyle name="20% - Accent6 5 3 4" xfId="1271" xr:uid="{00000000-0005-0000-0000-000029050000}"/>
    <cellStyle name="20% - Accent6 5 4" xfId="1272" xr:uid="{00000000-0005-0000-0000-00002A050000}"/>
    <cellStyle name="20% - Accent6 5 4 2" xfId="1273" xr:uid="{00000000-0005-0000-0000-00002B050000}"/>
    <cellStyle name="20% - Accent6 5 5" xfId="1274" xr:uid="{00000000-0005-0000-0000-00002C050000}"/>
    <cellStyle name="20% - Accent6 5 5 2" xfId="1275" xr:uid="{00000000-0005-0000-0000-00002D050000}"/>
    <cellStyle name="20% - Accent6 5 6" xfId="1276" xr:uid="{00000000-0005-0000-0000-00002E050000}"/>
    <cellStyle name="20% - Accent6 6" xfId="1277" xr:uid="{00000000-0005-0000-0000-00002F050000}"/>
    <cellStyle name="20% - Accent6 6 2" xfId="1278" xr:uid="{00000000-0005-0000-0000-000030050000}"/>
    <cellStyle name="20% - Accent6 6 2 2" xfId="1279" xr:uid="{00000000-0005-0000-0000-000031050000}"/>
    <cellStyle name="20% - Accent6 6 2 2 2" xfId="1280" xr:uid="{00000000-0005-0000-0000-000032050000}"/>
    <cellStyle name="20% - Accent6 6 2 2 2 2" xfId="1281" xr:uid="{00000000-0005-0000-0000-000033050000}"/>
    <cellStyle name="20% - Accent6 6 2 2 3" xfId="1282" xr:uid="{00000000-0005-0000-0000-000034050000}"/>
    <cellStyle name="20% - Accent6 6 2 2 3 2" xfId="1283" xr:uid="{00000000-0005-0000-0000-000035050000}"/>
    <cellStyle name="20% - Accent6 6 2 2 4" xfId="1284" xr:uid="{00000000-0005-0000-0000-000036050000}"/>
    <cellStyle name="20% - Accent6 6 2 3" xfId="1285" xr:uid="{00000000-0005-0000-0000-000037050000}"/>
    <cellStyle name="20% - Accent6 6 2 3 2" xfId="1286" xr:uid="{00000000-0005-0000-0000-000038050000}"/>
    <cellStyle name="20% - Accent6 6 2 4" xfId="1287" xr:uid="{00000000-0005-0000-0000-000039050000}"/>
    <cellStyle name="20% - Accent6 6 2 4 2" xfId="1288" xr:uid="{00000000-0005-0000-0000-00003A050000}"/>
    <cellStyle name="20% - Accent6 6 2 5" xfId="1289" xr:uid="{00000000-0005-0000-0000-00003B050000}"/>
    <cellStyle name="20% - Accent6 6 3" xfId="1290" xr:uid="{00000000-0005-0000-0000-00003C050000}"/>
    <cellStyle name="20% - Accent6 6 3 2" xfId="1291" xr:uid="{00000000-0005-0000-0000-00003D050000}"/>
    <cellStyle name="20% - Accent6 6 3 2 2" xfId="1292" xr:uid="{00000000-0005-0000-0000-00003E050000}"/>
    <cellStyle name="20% - Accent6 6 3 3" xfId="1293" xr:uid="{00000000-0005-0000-0000-00003F050000}"/>
    <cellStyle name="20% - Accent6 6 3 3 2" xfId="1294" xr:uid="{00000000-0005-0000-0000-000040050000}"/>
    <cellStyle name="20% - Accent6 6 3 4" xfId="1295" xr:uid="{00000000-0005-0000-0000-000041050000}"/>
    <cellStyle name="20% - Accent6 6 4" xfId="1296" xr:uid="{00000000-0005-0000-0000-000042050000}"/>
    <cellStyle name="20% - Accent6 6 4 2" xfId="1297" xr:uid="{00000000-0005-0000-0000-000043050000}"/>
    <cellStyle name="20% - Accent6 6 5" xfId="1298" xr:uid="{00000000-0005-0000-0000-000044050000}"/>
    <cellStyle name="20% - Accent6 6 5 2" xfId="1299" xr:uid="{00000000-0005-0000-0000-000045050000}"/>
    <cellStyle name="20% - Accent6 6 6" xfId="1300" xr:uid="{00000000-0005-0000-0000-000046050000}"/>
    <cellStyle name="20% - Accent6 7" xfId="1301" xr:uid="{00000000-0005-0000-0000-000047050000}"/>
    <cellStyle name="20% - Accent6 7 2" xfId="1302" xr:uid="{00000000-0005-0000-0000-000048050000}"/>
    <cellStyle name="20% - Accent6 7 2 2" xfId="1303" xr:uid="{00000000-0005-0000-0000-000049050000}"/>
    <cellStyle name="20% - Accent6 7 2 2 2" xfId="1304" xr:uid="{00000000-0005-0000-0000-00004A050000}"/>
    <cellStyle name="20% - Accent6 7 2 2 2 2" xfId="1305" xr:uid="{00000000-0005-0000-0000-00004B050000}"/>
    <cellStyle name="20% - Accent6 7 2 2 3" xfId="1306" xr:uid="{00000000-0005-0000-0000-00004C050000}"/>
    <cellStyle name="20% - Accent6 7 2 2 3 2" xfId="1307" xr:uid="{00000000-0005-0000-0000-00004D050000}"/>
    <cellStyle name="20% - Accent6 7 2 2 4" xfId="1308" xr:uid="{00000000-0005-0000-0000-00004E050000}"/>
    <cellStyle name="20% - Accent6 7 2 3" xfId="1309" xr:uid="{00000000-0005-0000-0000-00004F050000}"/>
    <cellStyle name="20% - Accent6 7 2 3 2" xfId="1310" xr:uid="{00000000-0005-0000-0000-000050050000}"/>
    <cellStyle name="20% - Accent6 7 2 4" xfId="1311" xr:uid="{00000000-0005-0000-0000-000051050000}"/>
    <cellStyle name="20% - Accent6 7 2 4 2" xfId="1312" xr:uid="{00000000-0005-0000-0000-000052050000}"/>
    <cellStyle name="20% - Accent6 7 2 5" xfId="1313" xr:uid="{00000000-0005-0000-0000-000053050000}"/>
    <cellStyle name="20% - Accent6 7 3" xfId="1314" xr:uid="{00000000-0005-0000-0000-000054050000}"/>
    <cellStyle name="20% - Accent6 7 3 2" xfId="1315" xr:uid="{00000000-0005-0000-0000-000055050000}"/>
    <cellStyle name="20% - Accent6 7 3 2 2" xfId="1316" xr:uid="{00000000-0005-0000-0000-000056050000}"/>
    <cellStyle name="20% - Accent6 7 3 3" xfId="1317" xr:uid="{00000000-0005-0000-0000-000057050000}"/>
    <cellStyle name="20% - Accent6 7 3 3 2" xfId="1318" xr:uid="{00000000-0005-0000-0000-000058050000}"/>
    <cellStyle name="20% - Accent6 7 3 4" xfId="1319" xr:uid="{00000000-0005-0000-0000-000059050000}"/>
    <cellStyle name="20% - Accent6 7 4" xfId="1320" xr:uid="{00000000-0005-0000-0000-00005A050000}"/>
    <cellStyle name="20% - Accent6 7 4 2" xfId="1321" xr:uid="{00000000-0005-0000-0000-00005B050000}"/>
    <cellStyle name="20% - Accent6 7 5" xfId="1322" xr:uid="{00000000-0005-0000-0000-00005C050000}"/>
    <cellStyle name="20% - Accent6 7 5 2" xfId="1323" xr:uid="{00000000-0005-0000-0000-00005D050000}"/>
    <cellStyle name="20% - Accent6 7 6" xfId="1324" xr:uid="{00000000-0005-0000-0000-00005E050000}"/>
    <cellStyle name="20% - Accent6 8" xfId="1325" xr:uid="{00000000-0005-0000-0000-00005F050000}"/>
    <cellStyle name="20% - Accent6 8 2" xfId="1326" xr:uid="{00000000-0005-0000-0000-000060050000}"/>
    <cellStyle name="20% - Accent6 8 2 2" xfId="1327" xr:uid="{00000000-0005-0000-0000-000061050000}"/>
    <cellStyle name="20% - Accent6 8 2 2 2" xfId="1328" xr:uid="{00000000-0005-0000-0000-000062050000}"/>
    <cellStyle name="20% - Accent6 8 2 3" xfId="1329" xr:uid="{00000000-0005-0000-0000-000063050000}"/>
    <cellStyle name="20% - Accent6 8 2 3 2" xfId="1330" xr:uid="{00000000-0005-0000-0000-000064050000}"/>
    <cellStyle name="20% - Accent6 8 2 4" xfId="1331" xr:uid="{00000000-0005-0000-0000-000065050000}"/>
    <cellStyle name="20% - Accent6 8 3" xfId="1332" xr:uid="{00000000-0005-0000-0000-000066050000}"/>
    <cellStyle name="20% - Accent6 8 3 2" xfId="1333" xr:uid="{00000000-0005-0000-0000-000067050000}"/>
    <cellStyle name="20% - Accent6 8 4" xfId="1334" xr:uid="{00000000-0005-0000-0000-000068050000}"/>
    <cellStyle name="20% - Accent6 8 4 2" xfId="1335" xr:uid="{00000000-0005-0000-0000-000069050000}"/>
    <cellStyle name="20% - Accent6 8 5" xfId="1336" xr:uid="{00000000-0005-0000-0000-00006A050000}"/>
    <cellStyle name="20% - Accent6 9" xfId="1337" xr:uid="{00000000-0005-0000-0000-00006B050000}"/>
    <cellStyle name="20% - Accent6 9 2" xfId="1338" xr:uid="{00000000-0005-0000-0000-00006C050000}"/>
    <cellStyle name="20% - Accent6 9 2 2" xfId="1339" xr:uid="{00000000-0005-0000-0000-00006D050000}"/>
    <cellStyle name="20% - Accent6 9 2 2 2" xfId="1340" xr:uid="{00000000-0005-0000-0000-00006E050000}"/>
    <cellStyle name="20% - Accent6 9 2 3" xfId="1341" xr:uid="{00000000-0005-0000-0000-00006F050000}"/>
    <cellStyle name="20% - Accent6 9 2 3 2" xfId="1342" xr:uid="{00000000-0005-0000-0000-000070050000}"/>
    <cellStyle name="20% - Accent6 9 2 4" xfId="1343" xr:uid="{00000000-0005-0000-0000-000071050000}"/>
    <cellStyle name="20% - Accent6 9 3" xfId="1344" xr:uid="{00000000-0005-0000-0000-000072050000}"/>
    <cellStyle name="20% - Accent6 9 3 2" xfId="1345" xr:uid="{00000000-0005-0000-0000-000073050000}"/>
    <cellStyle name="20% - Accent6 9 4" xfId="1346" xr:uid="{00000000-0005-0000-0000-000074050000}"/>
    <cellStyle name="20% - Accent6 9 4 2" xfId="1347" xr:uid="{00000000-0005-0000-0000-000075050000}"/>
    <cellStyle name="20% - Accent6 9 5" xfId="1348" xr:uid="{00000000-0005-0000-0000-000076050000}"/>
    <cellStyle name="40% - Accent1 10" xfId="1349" xr:uid="{00000000-0005-0000-0000-000077050000}"/>
    <cellStyle name="40% - Accent1 10 2" xfId="1350" xr:uid="{00000000-0005-0000-0000-000078050000}"/>
    <cellStyle name="40% - Accent1 10 2 2" xfId="1351" xr:uid="{00000000-0005-0000-0000-000079050000}"/>
    <cellStyle name="40% - Accent1 10 2 2 2" xfId="1352" xr:uid="{00000000-0005-0000-0000-00007A050000}"/>
    <cellStyle name="40% - Accent1 10 2 3" xfId="1353" xr:uid="{00000000-0005-0000-0000-00007B050000}"/>
    <cellStyle name="40% - Accent1 10 2 3 2" xfId="1354" xr:uid="{00000000-0005-0000-0000-00007C050000}"/>
    <cellStyle name="40% - Accent1 10 2 4" xfId="1355" xr:uid="{00000000-0005-0000-0000-00007D050000}"/>
    <cellStyle name="40% - Accent1 10 3" xfId="1356" xr:uid="{00000000-0005-0000-0000-00007E050000}"/>
    <cellStyle name="40% - Accent1 10 3 2" xfId="1357" xr:uid="{00000000-0005-0000-0000-00007F050000}"/>
    <cellStyle name="40% - Accent1 10 4" xfId="1358" xr:uid="{00000000-0005-0000-0000-000080050000}"/>
    <cellStyle name="40% - Accent1 10 4 2" xfId="1359" xr:uid="{00000000-0005-0000-0000-000081050000}"/>
    <cellStyle name="40% - Accent1 10 5" xfId="1360" xr:uid="{00000000-0005-0000-0000-000082050000}"/>
    <cellStyle name="40% - Accent1 11" xfId="1361" xr:uid="{00000000-0005-0000-0000-000083050000}"/>
    <cellStyle name="40% - Accent1 11 2" xfId="1362" xr:uid="{00000000-0005-0000-0000-000084050000}"/>
    <cellStyle name="40% - Accent1 11 2 2" xfId="1363" xr:uid="{00000000-0005-0000-0000-000085050000}"/>
    <cellStyle name="40% - Accent1 11 2 2 2" xfId="1364" xr:uid="{00000000-0005-0000-0000-000086050000}"/>
    <cellStyle name="40% - Accent1 11 2 3" xfId="1365" xr:uid="{00000000-0005-0000-0000-000087050000}"/>
    <cellStyle name="40% - Accent1 11 2 3 2" xfId="1366" xr:uid="{00000000-0005-0000-0000-000088050000}"/>
    <cellStyle name="40% - Accent1 11 2 4" xfId="1367" xr:uid="{00000000-0005-0000-0000-000089050000}"/>
    <cellStyle name="40% - Accent1 11 3" xfId="1368" xr:uid="{00000000-0005-0000-0000-00008A050000}"/>
    <cellStyle name="40% - Accent1 11 3 2" xfId="1369" xr:uid="{00000000-0005-0000-0000-00008B050000}"/>
    <cellStyle name="40% - Accent1 11 4" xfId="1370" xr:uid="{00000000-0005-0000-0000-00008C050000}"/>
    <cellStyle name="40% - Accent1 11 4 2" xfId="1371" xr:uid="{00000000-0005-0000-0000-00008D050000}"/>
    <cellStyle name="40% - Accent1 11 5" xfId="1372" xr:uid="{00000000-0005-0000-0000-00008E050000}"/>
    <cellStyle name="40% - Accent1 12" xfId="1373" xr:uid="{00000000-0005-0000-0000-00008F050000}"/>
    <cellStyle name="40% - Accent1 12 2" xfId="1374" xr:uid="{00000000-0005-0000-0000-000090050000}"/>
    <cellStyle name="40% - Accent1 12 2 2" xfId="1375" xr:uid="{00000000-0005-0000-0000-000091050000}"/>
    <cellStyle name="40% - Accent1 12 3" xfId="1376" xr:uid="{00000000-0005-0000-0000-000092050000}"/>
    <cellStyle name="40% - Accent1 12 3 2" xfId="1377" xr:uid="{00000000-0005-0000-0000-000093050000}"/>
    <cellStyle name="40% - Accent1 12 4" xfId="1378" xr:uid="{00000000-0005-0000-0000-000094050000}"/>
    <cellStyle name="40% - Accent1 13" xfId="1379" xr:uid="{00000000-0005-0000-0000-000095050000}"/>
    <cellStyle name="40% - Accent1 13 2" xfId="1380" xr:uid="{00000000-0005-0000-0000-000096050000}"/>
    <cellStyle name="40% - Accent1 13 2 2" xfId="1381" xr:uid="{00000000-0005-0000-0000-000097050000}"/>
    <cellStyle name="40% - Accent1 13 3" xfId="1382" xr:uid="{00000000-0005-0000-0000-000098050000}"/>
    <cellStyle name="40% - Accent1 13 3 2" xfId="1383" xr:uid="{00000000-0005-0000-0000-000099050000}"/>
    <cellStyle name="40% - Accent1 13 4" xfId="1384" xr:uid="{00000000-0005-0000-0000-00009A050000}"/>
    <cellStyle name="40% - Accent1 14" xfId="1385" xr:uid="{00000000-0005-0000-0000-00009B050000}"/>
    <cellStyle name="40% - Accent1 14 2" xfId="1386" xr:uid="{00000000-0005-0000-0000-00009C050000}"/>
    <cellStyle name="40% - Accent1 14 2 2" xfId="1387" xr:uid="{00000000-0005-0000-0000-00009D050000}"/>
    <cellStyle name="40% - Accent1 14 3" xfId="1388" xr:uid="{00000000-0005-0000-0000-00009E050000}"/>
    <cellStyle name="40% - Accent1 14 3 2" xfId="1389" xr:uid="{00000000-0005-0000-0000-00009F050000}"/>
    <cellStyle name="40% - Accent1 14 4" xfId="1390" xr:uid="{00000000-0005-0000-0000-0000A0050000}"/>
    <cellStyle name="40% - Accent1 15" xfId="1391" xr:uid="{00000000-0005-0000-0000-0000A1050000}"/>
    <cellStyle name="40% - Accent1 15 2" xfId="1392" xr:uid="{00000000-0005-0000-0000-0000A2050000}"/>
    <cellStyle name="40% - Accent1 15 2 2" xfId="1393" xr:uid="{00000000-0005-0000-0000-0000A3050000}"/>
    <cellStyle name="40% - Accent1 15 3" xfId="1394" xr:uid="{00000000-0005-0000-0000-0000A4050000}"/>
    <cellStyle name="40% - Accent1 15 3 2" xfId="1395" xr:uid="{00000000-0005-0000-0000-0000A5050000}"/>
    <cellStyle name="40% - Accent1 15 4" xfId="1396" xr:uid="{00000000-0005-0000-0000-0000A6050000}"/>
    <cellStyle name="40% - Accent1 16" xfId="1397" xr:uid="{00000000-0005-0000-0000-0000A7050000}"/>
    <cellStyle name="40% - Accent1 16 2" xfId="1398" xr:uid="{00000000-0005-0000-0000-0000A8050000}"/>
    <cellStyle name="40% - Accent1 17" xfId="1399" xr:uid="{00000000-0005-0000-0000-0000A9050000}"/>
    <cellStyle name="40% - Accent1 17 2" xfId="1400" xr:uid="{00000000-0005-0000-0000-0000AA050000}"/>
    <cellStyle name="40% - Accent1 17 2 2" xfId="3478" xr:uid="{00000000-0005-0000-0000-0000AB050000}"/>
    <cellStyle name="40% - Accent1 17 3" xfId="1401" xr:uid="{00000000-0005-0000-0000-0000AC050000}"/>
    <cellStyle name="40% - Accent1 18" xfId="1402" xr:uid="{00000000-0005-0000-0000-0000AD050000}"/>
    <cellStyle name="40% - Accent1 18 2" xfId="1403" xr:uid="{00000000-0005-0000-0000-0000AE050000}"/>
    <cellStyle name="40% - Accent1 18 2 2" xfId="3479" xr:uid="{00000000-0005-0000-0000-0000AF050000}"/>
    <cellStyle name="40% - Accent1 18 3" xfId="1404" xr:uid="{00000000-0005-0000-0000-0000B0050000}"/>
    <cellStyle name="40% - Accent1 19" xfId="3480" xr:uid="{00000000-0005-0000-0000-0000B1050000}"/>
    <cellStyle name="40% - Accent1 2" xfId="1405" xr:uid="{00000000-0005-0000-0000-0000B2050000}"/>
    <cellStyle name="40% - Accent1 2 2" xfId="1406" xr:uid="{00000000-0005-0000-0000-0000B3050000}"/>
    <cellStyle name="40% - Accent1 2 2 2" xfId="1407" xr:uid="{00000000-0005-0000-0000-0000B4050000}"/>
    <cellStyle name="40% - Accent1 2 2 2 2" xfId="1408" xr:uid="{00000000-0005-0000-0000-0000B5050000}"/>
    <cellStyle name="40% - Accent1 2 2 2 2 2" xfId="1409" xr:uid="{00000000-0005-0000-0000-0000B6050000}"/>
    <cellStyle name="40% - Accent1 2 2 2 3" xfId="1410" xr:uid="{00000000-0005-0000-0000-0000B7050000}"/>
    <cellStyle name="40% - Accent1 2 2 2 3 2" xfId="1411" xr:uid="{00000000-0005-0000-0000-0000B8050000}"/>
    <cellStyle name="40% - Accent1 2 2 2 4" xfId="1412" xr:uid="{00000000-0005-0000-0000-0000B9050000}"/>
    <cellStyle name="40% - Accent1 2 2 3" xfId="1413" xr:uid="{00000000-0005-0000-0000-0000BA050000}"/>
    <cellStyle name="40% - Accent1 2 2 3 2" xfId="1414" xr:uid="{00000000-0005-0000-0000-0000BB050000}"/>
    <cellStyle name="40% - Accent1 2 2 4" xfId="1415" xr:uid="{00000000-0005-0000-0000-0000BC050000}"/>
    <cellStyle name="40% - Accent1 2 2 4 2" xfId="1416" xr:uid="{00000000-0005-0000-0000-0000BD050000}"/>
    <cellStyle name="40% - Accent1 2 2 5" xfId="1417" xr:uid="{00000000-0005-0000-0000-0000BE050000}"/>
    <cellStyle name="40% - Accent1 2 3" xfId="1418" xr:uid="{00000000-0005-0000-0000-0000BF050000}"/>
    <cellStyle name="40% - Accent1 2 3 2" xfId="1419" xr:uid="{00000000-0005-0000-0000-0000C0050000}"/>
    <cellStyle name="40% - Accent1 2 3 2 2" xfId="1420" xr:uid="{00000000-0005-0000-0000-0000C1050000}"/>
    <cellStyle name="40% - Accent1 2 3 3" xfId="1421" xr:uid="{00000000-0005-0000-0000-0000C2050000}"/>
    <cellStyle name="40% - Accent1 2 3 3 2" xfId="1422" xr:uid="{00000000-0005-0000-0000-0000C3050000}"/>
    <cellStyle name="40% - Accent1 2 3 4" xfId="1423" xr:uid="{00000000-0005-0000-0000-0000C4050000}"/>
    <cellStyle name="40% - Accent1 2 4" xfId="1424" xr:uid="{00000000-0005-0000-0000-0000C5050000}"/>
    <cellStyle name="40% - Accent1 2 4 2" xfId="1425" xr:uid="{00000000-0005-0000-0000-0000C6050000}"/>
    <cellStyle name="40% - Accent1 2 5" xfId="1426" xr:uid="{00000000-0005-0000-0000-0000C7050000}"/>
    <cellStyle name="40% - Accent1 2 5 2" xfId="1427" xr:uid="{00000000-0005-0000-0000-0000C8050000}"/>
    <cellStyle name="40% - Accent1 2 6" xfId="1428" xr:uid="{00000000-0005-0000-0000-0000C9050000}"/>
    <cellStyle name="40% - Accent1 20" xfId="3481" xr:uid="{00000000-0005-0000-0000-0000CA050000}"/>
    <cellStyle name="40% - Accent1 21" xfId="3482" xr:uid="{00000000-0005-0000-0000-0000CB050000}"/>
    <cellStyle name="40% - Accent1 22" xfId="3483" xr:uid="{00000000-0005-0000-0000-0000CC050000}"/>
    <cellStyle name="40% - Accent1 23" xfId="3484" xr:uid="{00000000-0005-0000-0000-0000CD050000}"/>
    <cellStyle name="40% - Accent1 24" xfId="3485" xr:uid="{00000000-0005-0000-0000-0000CE050000}"/>
    <cellStyle name="40% - Accent1 25" xfId="3486" xr:uid="{00000000-0005-0000-0000-0000CF050000}"/>
    <cellStyle name="40% - Accent1 3" xfId="1429" xr:uid="{00000000-0005-0000-0000-0000D0050000}"/>
    <cellStyle name="40% - Accent1 3 2" xfId="1430" xr:uid="{00000000-0005-0000-0000-0000D1050000}"/>
    <cellStyle name="40% - Accent1 3 2 2" xfId="1431" xr:uid="{00000000-0005-0000-0000-0000D2050000}"/>
    <cellStyle name="40% - Accent1 3 2 2 2" xfId="1432" xr:uid="{00000000-0005-0000-0000-0000D3050000}"/>
    <cellStyle name="40% - Accent1 3 2 2 2 2" xfId="1433" xr:uid="{00000000-0005-0000-0000-0000D4050000}"/>
    <cellStyle name="40% - Accent1 3 2 2 3" xfId="1434" xr:uid="{00000000-0005-0000-0000-0000D5050000}"/>
    <cellStyle name="40% - Accent1 3 2 2 3 2" xfId="1435" xr:uid="{00000000-0005-0000-0000-0000D6050000}"/>
    <cellStyle name="40% - Accent1 3 2 2 4" xfId="1436" xr:uid="{00000000-0005-0000-0000-0000D7050000}"/>
    <cellStyle name="40% - Accent1 3 2 3" xfId="1437" xr:uid="{00000000-0005-0000-0000-0000D8050000}"/>
    <cellStyle name="40% - Accent1 3 2 3 2" xfId="1438" xr:uid="{00000000-0005-0000-0000-0000D9050000}"/>
    <cellStyle name="40% - Accent1 3 2 4" xfId="1439" xr:uid="{00000000-0005-0000-0000-0000DA050000}"/>
    <cellStyle name="40% - Accent1 3 2 4 2" xfId="1440" xr:uid="{00000000-0005-0000-0000-0000DB050000}"/>
    <cellStyle name="40% - Accent1 3 2 5" xfId="1441" xr:uid="{00000000-0005-0000-0000-0000DC050000}"/>
    <cellStyle name="40% - Accent1 3 3" xfId="1442" xr:uid="{00000000-0005-0000-0000-0000DD050000}"/>
    <cellStyle name="40% - Accent1 3 3 2" xfId="1443" xr:uid="{00000000-0005-0000-0000-0000DE050000}"/>
    <cellStyle name="40% - Accent1 3 3 2 2" xfId="1444" xr:uid="{00000000-0005-0000-0000-0000DF050000}"/>
    <cellStyle name="40% - Accent1 3 3 3" xfId="1445" xr:uid="{00000000-0005-0000-0000-0000E0050000}"/>
    <cellStyle name="40% - Accent1 3 3 3 2" xfId="1446" xr:uid="{00000000-0005-0000-0000-0000E1050000}"/>
    <cellStyle name="40% - Accent1 3 3 4" xfId="1447" xr:uid="{00000000-0005-0000-0000-0000E2050000}"/>
    <cellStyle name="40% - Accent1 3 4" xfId="1448" xr:uid="{00000000-0005-0000-0000-0000E3050000}"/>
    <cellStyle name="40% - Accent1 3 4 2" xfId="1449" xr:uid="{00000000-0005-0000-0000-0000E4050000}"/>
    <cellStyle name="40% - Accent1 3 5" xfId="1450" xr:uid="{00000000-0005-0000-0000-0000E5050000}"/>
    <cellStyle name="40% - Accent1 3 5 2" xfId="1451" xr:uid="{00000000-0005-0000-0000-0000E6050000}"/>
    <cellStyle name="40% - Accent1 3 6" xfId="1452" xr:uid="{00000000-0005-0000-0000-0000E7050000}"/>
    <cellStyle name="40% - Accent1 4" xfId="1453" xr:uid="{00000000-0005-0000-0000-0000E8050000}"/>
    <cellStyle name="40% - Accent1 4 2" xfId="1454" xr:uid="{00000000-0005-0000-0000-0000E9050000}"/>
    <cellStyle name="40% - Accent1 4 2 2" xfId="1455" xr:uid="{00000000-0005-0000-0000-0000EA050000}"/>
    <cellStyle name="40% - Accent1 4 2 2 2" xfId="1456" xr:uid="{00000000-0005-0000-0000-0000EB050000}"/>
    <cellStyle name="40% - Accent1 4 2 2 2 2" xfId="1457" xr:uid="{00000000-0005-0000-0000-0000EC050000}"/>
    <cellStyle name="40% - Accent1 4 2 2 3" xfId="1458" xr:uid="{00000000-0005-0000-0000-0000ED050000}"/>
    <cellStyle name="40% - Accent1 4 2 2 3 2" xfId="1459" xr:uid="{00000000-0005-0000-0000-0000EE050000}"/>
    <cellStyle name="40% - Accent1 4 2 2 4" xfId="1460" xr:uid="{00000000-0005-0000-0000-0000EF050000}"/>
    <cellStyle name="40% - Accent1 4 2 3" xfId="1461" xr:uid="{00000000-0005-0000-0000-0000F0050000}"/>
    <cellStyle name="40% - Accent1 4 2 3 2" xfId="1462" xr:uid="{00000000-0005-0000-0000-0000F1050000}"/>
    <cellStyle name="40% - Accent1 4 2 4" xfId="1463" xr:uid="{00000000-0005-0000-0000-0000F2050000}"/>
    <cellStyle name="40% - Accent1 4 2 4 2" xfId="1464" xr:uid="{00000000-0005-0000-0000-0000F3050000}"/>
    <cellStyle name="40% - Accent1 4 2 5" xfId="1465" xr:uid="{00000000-0005-0000-0000-0000F4050000}"/>
    <cellStyle name="40% - Accent1 4 3" xfId="1466" xr:uid="{00000000-0005-0000-0000-0000F5050000}"/>
    <cellStyle name="40% - Accent1 4 3 2" xfId="1467" xr:uid="{00000000-0005-0000-0000-0000F6050000}"/>
    <cellStyle name="40% - Accent1 4 3 2 2" xfId="1468" xr:uid="{00000000-0005-0000-0000-0000F7050000}"/>
    <cellStyle name="40% - Accent1 4 3 3" xfId="1469" xr:uid="{00000000-0005-0000-0000-0000F8050000}"/>
    <cellStyle name="40% - Accent1 4 3 3 2" xfId="1470" xr:uid="{00000000-0005-0000-0000-0000F9050000}"/>
    <cellStyle name="40% - Accent1 4 3 4" xfId="1471" xr:uid="{00000000-0005-0000-0000-0000FA050000}"/>
    <cellStyle name="40% - Accent1 4 4" xfId="1472" xr:uid="{00000000-0005-0000-0000-0000FB050000}"/>
    <cellStyle name="40% - Accent1 4 4 2" xfId="1473" xr:uid="{00000000-0005-0000-0000-0000FC050000}"/>
    <cellStyle name="40% - Accent1 4 5" xfId="1474" xr:uid="{00000000-0005-0000-0000-0000FD050000}"/>
    <cellStyle name="40% - Accent1 4 5 2" xfId="1475" xr:uid="{00000000-0005-0000-0000-0000FE050000}"/>
    <cellStyle name="40% - Accent1 4 6" xfId="1476" xr:uid="{00000000-0005-0000-0000-0000FF050000}"/>
    <cellStyle name="40% - Accent1 5" xfId="1477" xr:uid="{00000000-0005-0000-0000-000000060000}"/>
    <cellStyle name="40% - Accent1 5 2" xfId="1478" xr:uid="{00000000-0005-0000-0000-000001060000}"/>
    <cellStyle name="40% - Accent1 5 2 2" xfId="1479" xr:uid="{00000000-0005-0000-0000-000002060000}"/>
    <cellStyle name="40% - Accent1 5 2 2 2" xfId="1480" xr:uid="{00000000-0005-0000-0000-000003060000}"/>
    <cellStyle name="40% - Accent1 5 2 2 2 2" xfId="1481" xr:uid="{00000000-0005-0000-0000-000004060000}"/>
    <cellStyle name="40% - Accent1 5 2 2 3" xfId="1482" xr:uid="{00000000-0005-0000-0000-000005060000}"/>
    <cellStyle name="40% - Accent1 5 2 2 3 2" xfId="1483" xr:uid="{00000000-0005-0000-0000-000006060000}"/>
    <cellStyle name="40% - Accent1 5 2 2 4" xfId="1484" xr:uid="{00000000-0005-0000-0000-000007060000}"/>
    <cellStyle name="40% - Accent1 5 2 3" xfId="1485" xr:uid="{00000000-0005-0000-0000-000008060000}"/>
    <cellStyle name="40% - Accent1 5 2 3 2" xfId="1486" xr:uid="{00000000-0005-0000-0000-000009060000}"/>
    <cellStyle name="40% - Accent1 5 2 4" xfId="1487" xr:uid="{00000000-0005-0000-0000-00000A060000}"/>
    <cellStyle name="40% - Accent1 5 2 4 2" xfId="1488" xr:uid="{00000000-0005-0000-0000-00000B060000}"/>
    <cellStyle name="40% - Accent1 5 2 5" xfId="1489" xr:uid="{00000000-0005-0000-0000-00000C060000}"/>
    <cellStyle name="40% - Accent1 5 3" xfId="1490" xr:uid="{00000000-0005-0000-0000-00000D060000}"/>
    <cellStyle name="40% - Accent1 5 3 2" xfId="1491" xr:uid="{00000000-0005-0000-0000-00000E060000}"/>
    <cellStyle name="40% - Accent1 5 3 2 2" xfId="1492" xr:uid="{00000000-0005-0000-0000-00000F060000}"/>
    <cellStyle name="40% - Accent1 5 3 3" xfId="1493" xr:uid="{00000000-0005-0000-0000-000010060000}"/>
    <cellStyle name="40% - Accent1 5 3 3 2" xfId="1494" xr:uid="{00000000-0005-0000-0000-000011060000}"/>
    <cellStyle name="40% - Accent1 5 3 4" xfId="1495" xr:uid="{00000000-0005-0000-0000-000012060000}"/>
    <cellStyle name="40% - Accent1 5 4" xfId="1496" xr:uid="{00000000-0005-0000-0000-000013060000}"/>
    <cellStyle name="40% - Accent1 5 4 2" xfId="1497" xr:uid="{00000000-0005-0000-0000-000014060000}"/>
    <cellStyle name="40% - Accent1 5 5" xfId="1498" xr:uid="{00000000-0005-0000-0000-000015060000}"/>
    <cellStyle name="40% - Accent1 5 5 2" xfId="1499" xr:uid="{00000000-0005-0000-0000-000016060000}"/>
    <cellStyle name="40% - Accent1 5 6" xfId="1500" xr:uid="{00000000-0005-0000-0000-000017060000}"/>
    <cellStyle name="40% - Accent1 6" xfId="1501" xr:uid="{00000000-0005-0000-0000-000018060000}"/>
    <cellStyle name="40% - Accent1 6 2" xfId="1502" xr:uid="{00000000-0005-0000-0000-000019060000}"/>
    <cellStyle name="40% - Accent1 6 2 2" xfId="1503" xr:uid="{00000000-0005-0000-0000-00001A060000}"/>
    <cellStyle name="40% - Accent1 6 2 2 2" xfId="1504" xr:uid="{00000000-0005-0000-0000-00001B060000}"/>
    <cellStyle name="40% - Accent1 6 2 2 2 2" xfId="1505" xr:uid="{00000000-0005-0000-0000-00001C060000}"/>
    <cellStyle name="40% - Accent1 6 2 2 3" xfId="1506" xr:uid="{00000000-0005-0000-0000-00001D060000}"/>
    <cellStyle name="40% - Accent1 6 2 2 3 2" xfId="1507" xr:uid="{00000000-0005-0000-0000-00001E060000}"/>
    <cellStyle name="40% - Accent1 6 2 2 4" xfId="1508" xr:uid="{00000000-0005-0000-0000-00001F060000}"/>
    <cellStyle name="40% - Accent1 6 2 3" xfId="1509" xr:uid="{00000000-0005-0000-0000-000020060000}"/>
    <cellStyle name="40% - Accent1 6 2 3 2" xfId="1510" xr:uid="{00000000-0005-0000-0000-000021060000}"/>
    <cellStyle name="40% - Accent1 6 2 4" xfId="1511" xr:uid="{00000000-0005-0000-0000-000022060000}"/>
    <cellStyle name="40% - Accent1 6 2 4 2" xfId="1512" xr:uid="{00000000-0005-0000-0000-000023060000}"/>
    <cellStyle name="40% - Accent1 6 2 5" xfId="1513" xr:uid="{00000000-0005-0000-0000-000024060000}"/>
    <cellStyle name="40% - Accent1 6 3" xfId="1514" xr:uid="{00000000-0005-0000-0000-000025060000}"/>
    <cellStyle name="40% - Accent1 6 3 2" xfId="1515" xr:uid="{00000000-0005-0000-0000-000026060000}"/>
    <cellStyle name="40% - Accent1 6 3 2 2" xfId="1516" xr:uid="{00000000-0005-0000-0000-000027060000}"/>
    <cellStyle name="40% - Accent1 6 3 3" xfId="1517" xr:uid="{00000000-0005-0000-0000-000028060000}"/>
    <cellStyle name="40% - Accent1 6 3 3 2" xfId="1518" xr:uid="{00000000-0005-0000-0000-000029060000}"/>
    <cellStyle name="40% - Accent1 6 3 4" xfId="1519" xr:uid="{00000000-0005-0000-0000-00002A060000}"/>
    <cellStyle name="40% - Accent1 6 4" xfId="1520" xr:uid="{00000000-0005-0000-0000-00002B060000}"/>
    <cellStyle name="40% - Accent1 6 4 2" xfId="1521" xr:uid="{00000000-0005-0000-0000-00002C060000}"/>
    <cellStyle name="40% - Accent1 6 5" xfId="1522" xr:uid="{00000000-0005-0000-0000-00002D060000}"/>
    <cellStyle name="40% - Accent1 6 5 2" xfId="1523" xr:uid="{00000000-0005-0000-0000-00002E060000}"/>
    <cellStyle name="40% - Accent1 6 6" xfId="1524" xr:uid="{00000000-0005-0000-0000-00002F060000}"/>
    <cellStyle name="40% - Accent1 7" xfId="1525" xr:uid="{00000000-0005-0000-0000-000030060000}"/>
    <cellStyle name="40% - Accent1 7 2" xfId="1526" xr:uid="{00000000-0005-0000-0000-000031060000}"/>
    <cellStyle name="40% - Accent1 7 2 2" xfId="1527" xr:uid="{00000000-0005-0000-0000-000032060000}"/>
    <cellStyle name="40% - Accent1 7 2 2 2" xfId="1528" xr:uid="{00000000-0005-0000-0000-000033060000}"/>
    <cellStyle name="40% - Accent1 7 2 2 2 2" xfId="1529" xr:uid="{00000000-0005-0000-0000-000034060000}"/>
    <cellStyle name="40% - Accent1 7 2 2 3" xfId="1530" xr:uid="{00000000-0005-0000-0000-000035060000}"/>
    <cellStyle name="40% - Accent1 7 2 2 3 2" xfId="1531" xr:uid="{00000000-0005-0000-0000-000036060000}"/>
    <cellStyle name="40% - Accent1 7 2 2 4" xfId="1532" xr:uid="{00000000-0005-0000-0000-000037060000}"/>
    <cellStyle name="40% - Accent1 7 2 3" xfId="1533" xr:uid="{00000000-0005-0000-0000-000038060000}"/>
    <cellStyle name="40% - Accent1 7 2 3 2" xfId="1534" xr:uid="{00000000-0005-0000-0000-000039060000}"/>
    <cellStyle name="40% - Accent1 7 2 4" xfId="1535" xr:uid="{00000000-0005-0000-0000-00003A060000}"/>
    <cellStyle name="40% - Accent1 7 2 4 2" xfId="1536" xr:uid="{00000000-0005-0000-0000-00003B060000}"/>
    <cellStyle name="40% - Accent1 7 2 5" xfId="1537" xr:uid="{00000000-0005-0000-0000-00003C060000}"/>
    <cellStyle name="40% - Accent1 7 3" xfId="1538" xr:uid="{00000000-0005-0000-0000-00003D060000}"/>
    <cellStyle name="40% - Accent1 7 3 2" xfId="1539" xr:uid="{00000000-0005-0000-0000-00003E060000}"/>
    <cellStyle name="40% - Accent1 7 3 2 2" xfId="1540" xr:uid="{00000000-0005-0000-0000-00003F060000}"/>
    <cellStyle name="40% - Accent1 7 3 3" xfId="1541" xr:uid="{00000000-0005-0000-0000-000040060000}"/>
    <cellStyle name="40% - Accent1 7 3 3 2" xfId="1542" xr:uid="{00000000-0005-0000-0000-000041060000}"/>
    <cellStyle name="40% - Accent1 7 3 4" xfId="1543" xr:uid="{00000000-0005-0000-0000-000042060000}"/>
    <cellStyle name="40% - Accent1 7 4" xfId="1544" xr:uid="{00000000-0005-0000-0000-000043060000}"/>
    <cellStyle name="40% - Accent1 7 4 2" xfId="1545" xr:uid="{00000000-0005-0000-0000-000044060000}"/>
    <cellStyle name="40% - Accent1 7 5" xfId="1546" xr:uid="{00000000-0005-0000-0000-000045060000}"/>
    <cellStyle name="40% - Accent1 7 5 2" xfId="1547" xr:uid="{00000000-0005-0000-0000-000046060000}"/>
    <cellStyle name="40% - Accent1 7 6" xfId="1548" xr:uid="{00000000-0005-0000-0000-000047060000}"/>
    <cellStyle name="40% - Accent1 8" xfId="1549" xr:uid="{00000000-0005-0000-0000-000048060000}"/>
    <cellStyle name="40% - Accent1 8 2" xfId="1550" xr:uid="{00000000-0005-0000-0000-000049060000}"/>
    <cellStyle name="40% - Accent1 8 2 2" xfId="1551" xr:uid="{00000000-0005-0000-0000-00004A060000}"/>
    <cellStyle name="40% - Accent1 8 2 2 2" xfId="1552" xr:uid="{00000000-0005-0000-0000-00004B060000}"/>
    <cellStyle name="40% - Accent1 8 2 3" xfId="1553" xr:uid="{00000000-0005-0000-0000-00004C060000}"/>
    <cellStyle name="40% - Accent1 8 2 3 2" xfId="1554" xr:uid="{00000000-0005-0000-0000-00004D060000}"/>
    <cellStyle name="40% - Accent1 8 2 4" xfId="1555" xr:uid="{00000000-0005-0000-0000-00004E060000}"/>
    <cellStyle name="40% - Accent1 8 3" xfId="1556" xr:uid="{00000000-0005-0000-0000-00004F060000}"/>
    <cellStyle name="40% - Accent1 8 3 2" xfId="1557" xr:uid="{00000000-0005-0000-0000-000050060000}"/>
    <cellStyle name="40% - Accent1 8 4" xfId="1558" xr:uid="{00000000-0005-0000-0000-000051060000}"/>
    <cellStyle name="40% - Accent1 8 4 2" xfId="1559" xr:uid="{00000000-0005-0000-0000-000052060000}"/>
    <cellStyle name="40% - Accent1 8 5" xfId="1560" xr:uid="{00000000-0005-0000-0000-000053060000}"/>
    <cellStyle name="40% - Accent1 9" xfId="1561" xr:uid="{00000000-0005-0000-0000-000054060000}"/>
    <cellStyle name="40% - Accent1 9 2" xfId="1562" xr:uid="{00000000-0005-0000-0000-000055060000}"/>
    <cellStyle name="40% - Accent1 9 2 2" xfId="1563" xr:uid="{00000000-0005-0000-0000-000056060000}"/>
    <cellStyle name="40% - Accent1 9 2 2 2" xfId="1564" xr:uid="{00000000-0005-0000-0000-000057060000}"/>
    <cellStyle name="40% - Accent1 9 2 3" xfId="1565" xr:uid="{00000000-0005-0000-0000-000058060000}"/>
    <cellStyle name="40% - Accent1 9 2 3 2" xfId="1566" xr:uid="{00000000-0005-0000-0000-000059060000}"/>
    <cellStyle name="40% - Accent1 9 2 4" xfId="1567" xr:uid="{00000000-0005-0000-0000-00005A060000}"/>
    <cellStyle name="40% - Accent1 9 3" xfId="1568" xr:uid="{00000000-0005-0000-0000-00005B060000}"/>
    <cellStyle name="40% - Accent1 9 3 2" xfId="1569" xr:uid="{00000000-0005-0000-0000-00005C060000}"/>
    <cellStyle name="40% - Accent1 9 4" xfId="1570" xr:uid="{00000000-0005-0000-0000-00005D060000}"/>
    <cellStyle name="40% - Accent1 9 4 2" xfId="1571" xr:uid="{00000000-0005-0000-0000-00005E060000}"/>
    <cellStyle name="40% - Accent1 9 5" xfId="1572" xr:uid="{00000000-0005-0000-0000-00005F060000}"/>
    <cellStyle name="40% - Accent2 10" xfId="1573" xr:uid="{00000000-0005-0000-0000-000060060000}"/>
    <cellStyle name="40% - Accent2 10 2" xfId="1574" xr:uid="{00000000-0005-0000-0000-000061060000}"/>
    <cellStyle name="40% - Accent2 10 2 2" xfId="1575" xr:uid="{00000000-0005-0000-0000-000062060000}"/>
    <cellStyle name="40% - Accent2 10 2 2 2" xfId="1576" xr:uid="{00000000-0005-0000-0000-000063060000}"/>
    <cellStyle name="40% - Accent2 10 2 3" xfId="1577" xr:uid="{00000000-0005-0000-0000-000064060000}"/>
    <cellStyle name="40% - Accent2 10 2 3 2" xfId="1578" xr:uid="{00000000-0005-0000-0000-000065060000}"/>
    <cellStyle name="40% - Accent2 10 2 4" xfId="1579" xr:uid="{00000000-0005-0000-0000-000066060000}"/>
    <cellStyle name="40% - Accent2 10 3" xfId="1580" xr:uid="{00000000-0005-0000-0000-000067060000}"/>
    <cellStyle name="40% - Accent2 10 3 2" xfId="1581" xr:uid="{00000000-0005-0000-0000-000068060000}"/>
    <cellStyle name="40% - Accent2 10 4" xfId="1582" xr:uid="{00000000-0005-0000-0000-000069060000}"/>
    <cellStyle name="40% - Accent2 10 4 2" xfId="1583" xr:uid="{00000000-0005-0000-0000-00006A060000}"/>
    <cellStyle name="40% - Accent2 10 5" xfId="1584" xr:uid="{00000000-0005-0000-0000-00006B060000}"/>
    <cellStyle name="40% - Accent2 11" xfId="1585" xr:uid="{00000000-0005-0000-0000-00006C060000}"/>
    <cellStyle name="40% - Accent2 11 2" xfId="1586" xr:uid="{00000000-0005-0000-0000-00006D060000}"/>
    <cellStyle name="40% - Accent2 11 2 2" xfId="1587" xr:uid="{00000000-0005-0000-0000-00006E060000}"/>
    <cellStyle name="40% - Accent2 11 2 2 2" xfId="1588" xr:uid="{00000000-0005-0000-0000-00006F060000}"/>
    <cellStyle name="40% - Accent2 11 2 3" xfId="1589" xr:uid="{00000000-0005-0000-0000-000070060000}"/>
    <cellStyle name="40% - Accent2 11 2 3 2" xfId="1590" xr:uid="{00000000-0005-0000-0000-000071060000}"/>
    <cellStyle name="40% - Accent2 11 2 4" xfId="1591" xr:uid="{00000000-0005-0000-0000-000072060000}"/>
    <cellStyle name="40% - Accent2 11 3" xfId="1592" xr:uid="{00000000-0005-0000-0000-000073060000}"/>
    <cellStyle name="40% - Accent2 11 3 2" xfId="1593" xr:uid="{00000000-0005-0000-0000-000074060000}"/>
    <cellStyle name="40% - Accent2 11 4" xfId="1594" xr:uid="{00000000-0005-0000-0000-000075060000}"/>
    <cellStyle name="40% - Accent2 11 4 2" xfId="1595" xr:uid="{00000000-0005-0000-0000-000076060000}"/>
    <cellStyle name="40% - Accent2 11 5" xfId="1596" xr:uid="{00000000-0005-0000-0000-000077060000}"/>
    <cellStyle name="40% - Accent2 12" xfId="1597" xr:uid="{00000000-0005-0000-0000-000078060000}"/>
    <cellStyle name="40% - Accent2 12 2" xfId="1598" xr:uid="{00000000-0005-0000-0000-000079060000}"/>
    <cellStyle name="40% - Accent2 12 2 2" xfId="1599" xr:uid="{00000000-0005-0000-0000-00007A060000}"/>
    <cellStyle name="40% - Accent2 12 3" xfId="1600" xr:uid="{00000000-0005-0000-0000-00007B060000}"/>
    <cellStyle name="40% - Accent2 12 3 2" xfId="1601" xr:uid="{00000000-0005-0000-0000-00007C060000}"/>
    <cellStyle name="40% - Accent2 12 4" xfId="1602" xr:uid="{00000000-0005-0000-0000-00007D060000}"/>
    <cellStyle name="40% - Accent2 13" xfId="1603" xr:uid="{00000000-0005-0000-0000-00007E060000}"/>
    <cellStyle name="40% - Accent2 13 2" xfId="1604" xr:uid="{00000000-0005-0000-0000-00007F060000}"/>
    <cellStyle name="40% - Accent2 13 2 2" xfId="1605" xr:uid="{00000000-0005-0000-0000-000080060000}"/>
    <cellStyle name="40% - Accent2 13 3" xfId="1606" xr:uid="{00000000-0005-0000-0000-000081060000}"/>
    <cellStyle name="40% - Accent2 13 3 2" xfId="1607" xr:uid="{00000000-0005-0000-0000-000082060000}"/>
    <cellStyle name="40% - Accent2 13 4" xfId="1608" xr:uid="{00000000-0005-0000-0000-000083060000}"/>
    <cellStyle name="40% - Accent2 14" xfId="1609" xr:uid="{00000000-0005-0000-0000-000084060000}"/>
    <cellStyle name="40% - Accent2 14 2" xfId="1610" xr:uid="{00000000-0005-0000-0000-000085060000}"/>
    <cellStyle name="40% - Accent2 14 2 2" xfId="1611" xr:uid="{00000000-0005-0000-0000-000086060000}"/>
    <cellStyle name="40% - Accent2 14 3" xfId="1612" xr:uid="{00000000-0005-0000-0000-000087060000}"/>
    <cellStyle name="40% - Accent2 14 3 2" xfId="1613" xr:uid="{00000000-0005-0000-0000-000088060000}"/>
    <cellStyle name="40% - Accent2 14 4" xfId="1614" xr:uid="{00000000-0005-0000-0000-000089060000}"/>
    <cellStyle name="40% - Accent2 15" xfId="1615" xr:uid="{00000000-0005-0000-0000-00008A060000}"/>
    <cellStyle name="40% - Accent2 15 2" xfId="1616" xr:uid="{00000000-0005-0000-0000-00008B060000}"/>
    <cellStyle name="40% - Accent2 15 2 2" xfId="1617" xr:uid="{00000000-0005-0000-0000-00008C060000}"/>
    <cellStyle name="40% - Accent2 15 3" xfId="1618" xr:uid="{00000000-0005-0000-0000-00008D060000}"/>
    <cellStyle name="40% - Accent2 15 3 2" xfId="1619" xr:uid="{00000000-0005-0000-0000-00008E060000}"/>
    <cellStyle name="40% - Accent2 15 4" xfId="1620" xr:uid="{00000000-0005-0000-0000-00008F060000}"/>
    <cellStyle name="40% - Accent2 16" xfId="1621" xr:uid="{00000000-0005-0000-0000-000090060000}"/>
    <cellStyle name="40% - Accent2 16 2" xfId="1622" xr:uid="{00000000-0005-0000-0000-000091060000}"/>
    <cellStyle name="40% - Accent2 17" xfId="1623" xr:uid="{00000000-0005-0000-0000-000092060000}"/>
    <cellStyle name="40% - Accent2 17 2" xfId="1624" xr:uid="{00000000-0005-0000-0000-000093060000}"/>
    <cellStyle name="40% - Accent2 17 2 2" xfId="3487" xr:uid="{00000000-0005-0000-0000-000094060000}"/>
    <cellStyle name="40% - Accent2 17 3" xfId="1625" xr:uid="{00000000-0005-0000-0000-000095060000}"/>
    <cellStyle name="40% - Accent2 18" xfId="1626" xr:uid="{00000000-0005-0000-0000-000096060000}"/>
    <cellStyle name="40% - Accent2 18 2" xfId="1627" xr:uid="{00000000-0005-0000-0000-000097060000}"/>
    <cellStyle name="40% - Accent2 18 2 2" xfId="3488" xr:uid="{00000000-0005-0000-0000-000098060000}"/>
    <cellStyle name="40% - Accent2 18 3" xfId="1628" xr:uid="{00000000-0005-0000-0000-000099060000}"/>
    <cellStyle name="40% - Accent2 19" xfId="3489" xr:uid="{00000000-0005-0000-0000-00009A060000}"/>
    <cellStyle name="40% - Accent2 2" xfId="1629" xr:uid="{00000000-0005-0000-0000-00009B060000}"/>
    <cellStyle name="40% - Accent2 2 2" xfId="1630" xr:uid="{00000000-0005-0000-0000-00009C060000}"/>
    <cellStyle name="40% - Accent2 2 2 2" xfId="1631" xr:uid="{00000000-0005-0000-0000-00009D060000}"/>
    <cellStyle name="40% - Accent2 2 2 2 2" xfId="1632" xr:uid="{00000000-0005-0000-0000-00009E060000}"/>
    <cellStyle name="40% - Accent2 2 2 2 2 2" xfId="1633" xr:uid="{00000000-0005-0000-0000-00009F060000}"/>
    <cellStyle name="40% - Accent2 2 2 2 3" xfId="1634" xr:uid="{00000000-0005-0000-0000-0000A0060000}"/>
    <cellStyle name="40% - Accent2 2 2 2 3 2" xfId="1635" xr:uid="{00000000-0005-0000-0000-0000A1060000}"/>
    <cellStyle name="40% - Accent2 2 2 2 4" xfId="1636" xr:uid="{00000000-0005-0000-0000-0000A2060000}"/>
    <cellStyle name="40% - Accent2 2 2 3" xfId="1637" xr:uid="{00000000-0005-0000-0000-0000A3060000}"/>
    <cellStyle name="40% - Accent2 2 2 3 2" xfId="1638" xr:uid="{00000000-0005-0000-0000-0000A4060000}"/>
    <cellStyle name="40% - Accent2 2 2 4" xfId="1639" xr:uid="{00000000-0005-0000-0000-0000A5060000}"/>
    <cellStyle name="40% - Accent2 2 2 4 2" xfId="1640" xr:uid="{00000000-0005-0000-0000-0000A6060000}"/>
    <cellStyle name="40% - Accent2 2 2 5" xfId="1641" xr:uid="{00000000-0005-0000-0000-0000A7060000}"/>
    <cellStyle name="40% - Accent2 2 3" xfId="1642" xr:uid="{00000000-0005-0000-0000-0000A8060000}"/>
    <cellStyle name="40% - Accent2 2 3 2" xfId="1643" xr:uid="{00000000-0005-0000-0000-0000A9060000}"/>
    <cellStyle name="40% - Accent2 2 3 2 2" xfId="1644" xr:uid="{00000000-0005-0000-0000-0000AA060000}"/>
    <cellStyle name="40% - Accent2 2 3 3" xfId="1645" xr:uid="{00000000-0005-0000-0000-0000AB060000}"/>
    <cellStyle name="40% - Accent2 2 3 3 2" xfId="1646" xr:uid="{00000000-0005-0000-0000-0000AC060000}"/>
    <cellStyle name="40% - Accent2 2 3 4" xfId="1647" xr:uid="{00000000-0005-0000-0000-0000AD060000}"/>
    <cellStyle name="40% - Accent2 2 4" xfId="1648" xr:uid="{00000000-0005-0000-0000-0000AE060000}"/>
    <cellStyle name="40% - Accent2 2 4 2" xfId="1649" xr:uid="{00000000-0005-0000-0000-0000AF060000}"/>
    <cellStyle name="40% - Accent2 2 5" xfId="1650" xr:uid="{00000000-0005-0000-0000-0000B0060000}"/>
    <cellStyle name="40% - Accent2 2 5 2" xfId="1651" xr:uid="{00000000-0005-0000-0000-0000B1060000}"/>
    <cellStyle name="40% - Accent2 2 6" xfId="1652" xr:uid="{00000000-0005-0000-0000-0000B2060000}"/>
    <cellStyle name="40% - Accent2 20" xfId="3490" xr:uid="{00000000-0005-0000-0000-0000B3060000}"/>
    <cellStyle name="40% - Accent2 21" xfId="3491" xr:uid="{00000000-0005-0000-0000-0000B4060000}"/>
    <cellStyle name="40% - Accent2 22" xfId="3492" xr:uid="{00000000-0005-0000-0000-0000B5060000}"/>
    <cellStyle name="40% - Accent2 23" xfId="3493" xr:uid="{00000000-0005-0000-0000-0000B6060000}"/>
    <cellStyle name="40% - Accent2 24" xfId="3494" xr:uid="{00000000-0005-0000-0000-0000B7060000}"/>
    <cellStyle name="40% - Accent2 25" xfId="3495" xr:uid="{00000000-0005-0000-0000-0000B8060000}"/>
    <cellStyle name="40% - Accent2 3" xfId="1653" xr:uid="{00000000-0005-0000-0000-0000B9060000}"/>
    <cellStyle name="40% - Accent2 3 2" xfId="1654" xr:uid="{00000000-0005-0000-0000-0000BA060000}"/>
    <cellStyle name="40% - Accent2 3 2 2" xfId="1655" xr:uid="{00000000-0005-0000-0000-0000BB060000}"/>
    <cellStyle name="40% - Accent2 3 2 2 2" xfId="1656" xr:uid="{00000000-0005-0000-0000-0000BC060000}"/>
    <cellStyle name="40% - Accent2 3 2 2 2 2" xfId="1657" xr:uid="{00000000-0005-0000-0000-0000BD060000}"/>
    <cellStyle name="40% - Accent2 3 2 2 3" xfId="1658" xr:uid="{00000000-0005-0000-0000-0000BE060000}"/>
    <cellStyle name="40% - Accent2 3 2 2 3 2" xfId="1659" xr:uid="{00000000-0005-0000-0000-0000BF060000}"/>
    <cellStyle name="40% - Accent2 3 2 2 4" xfId="1660" xr:uid="{00000000-0005-0000-0000-0000C0060000}"/>
    <cellStyle name="40% - Accent2 3 2 3" xfId="1661" xr:uid="{00000000-0005-0000-0000-0000C1060000}"/>
    <cellStyle name="40% - Accent2 3 2 3 2" xfId="1662" xr:uid="{00000000-0005-0000-0000-0000C2060000}"/>
    <cellStyle name="40% - Accent2 3 2 4" xfId="1663" xr:uid="{00000000-0005-0000-0000-0000C3060000}"/>
    <cellStyle name="40% - Accent2 3 2 4 2" xfId="1664" xr:uid="{00000000-0005-0000-0000-0000C4060000}"/>
    <cellStyle name="40% - Accent2 3 2 5" xfId="1665" xr:uid="{00000000-0005-0000-0000-0000C5060000}"/>
    <cellStyle name="40% - Accent2 3 3" xfId="1666" xr:uid="{00000000-0005-0000-0000-0000C6060000}"/>
    <cellStyle name="40% - Accent2 3 3 2" xfId="1667" xr:uid="{00000000-0005-0000-0000-0000C7060000}"/>
    <cellStyle name="40% - Accent2 3 3 2 2" xfId="1668" xr:uid="{00000000-0005-0000-0000-0000C8060000}"/>
    <cellStyle name="40% - Accent2 3 3 3" xfId="1669" xr:uid="{00000000-0005-0000-0000-0000C9060000}"/>
    <cellStyle name="40% - Accent2 3 3 3 2" xfId="1670" xr:uid="{00000000-0005-0000-0000-0000CA060000}"/>
    <cellStyle name="40% - Accent2 3 3 4" xfId="1671" xr:uid="{00000000-0005-0000-0000-0000CB060000}"/>
    <cellStyle name="40% - Accent2 3 4" xfId="1672" xr:uid="{00000000-0005-0000-0000-0000CC060000}"/>
    <cellStyle name="40% - Accent2 3 4 2" xfId="1673" xr:uid="{00000000-0005-0000-0000-0000CD060000}"/>
    <cellStyle name="40% - Accent2 3 5" xfId="1674" xr:uid="{00000000-0005-0000-0000-0000CE060000}"/>
    <cellStyle name="40% - Accent2 3 5 2" xfId="1675" xr:uid="{00000000-0005-0000-0000-0000CF060000}"/>
    <cellStyle name="40% - Accent2 3 6" xfId="1676" xr:uid="{00000000-0005-0000-0000-0000D0060000}"/>
    <cellStyle name="40% - Accent2 4" xfId="1677" xr:uid="{00000000-0005-0000-0000-0000D1060000}"/>
    <cellStyle name="40% - Accent2 4 2" xfId="1678" xr:uid="{00000000-0005-0000-0000-0000D2060000}"/>
    <cellStyle name="40% - Accent2 4 2 2" xfId="1679" xr:uid="{00000000-0005-0000-0000-0000D3060000}"/>
    <cellStyle name="40% - Accent2 4 2 2 2" xfId="1680" xr:uid="{00000000-0005-0000-0000-0000D4060000}"/>
    <cellStyle name="40% - Accent2 4 2 2 2 2" xfId="1681" xr:uid="{00000000-0005-0000-0000-0000D5060000}"/>
    <cellStyle name="40% - Accent2 4 2 2 3" xfId="1682" xr:uid="{00000000-0005-0000-0000-0000D6060000}"/>
    <cellStyle name="40% - Accent2 4 2 2 3 2" xfId="1683" xr:uid="{00000000-0005-0000-0000-0000D7060000}"/>
    <cellStyle name="40% - Accent2 4 2 2 4" xfId="1684" xr:uid="{00000000-0005-0000-0000-0000D8060000}"/>
    <cellStyle name="40% - Accent2 4 2 3" xfId="1685" xr:uid="{00000000-0005-0000-0000-0000D9060000}"/>
    <cellStyle name="40% - Accent2 4 2 3 2" xfId="1686" xr:uid="{00000000-0005-0000-0000-0000DA060000}"/>
    <cellStyle name="40% - Accent2 4 2 4" xfId="1687" xr:uid="{00000000-0005-0000-0000-0000DB060000}"/>
    <cellStyle name="40% - Accent2 4 2 4 2" xfId="1688" xr:uid="{00000000-0005-0000-0000-0000DC060000}"/>
    <cellStyle name="40% - Accent2 4 2 5" xfId="1689" xr:uid="{00000000-0005-0000-0000-0000DD060000}"/>
    <cellStyle name="40% - Accent2 4 3" xfId="1690" xr:uid="{00000000-0005-0000-0000-0000DE060000}"/>
    <cellStyle name="40% - Accent2 4 3 2" xfId="1691" xr:uid="{00000000-0005-0000-0000-0000DF060000}"/>
    <cellStyle name="40% - Accent2 4 3 2 2" xfId="1692" xr:uid="{00000000-0005-0000-0000-0000E0060000}"/>
    <cellStyle name="40% - Accent2 4 3 3" xfId="1693" xr:uid="{00000000-0005-0000-0000-0000E1060000}"/>
    <cellStyle name="40% - Accent2 4 3 3 2" xfId="1694" xr:uid="{00000000-0005-0000-0000-0000E2060000}"/>
    <cellStyle name="40% - Accent2 4 3 4" xfId="1695" xr:uid="{00000000-0005-0000-0000-0000E3060000}"/>
    <cellStyle name="40% - Accent2 4 4" xfId="1696" xr:uid="{00000000-0005-0000-0000-0000E4060000}"/>
    <cellStyle name="40% - Accent2 4 4 2" xfId="1697" xr:uid="{00000000-0005-0000-0000-0000E5060000}"/>
    <cellStyle name="40% - Accent2 4 5" xfId="1698" xr:uid="{00000000-0005-0000-0000-0000E6060000}"/>
    <cellStyle name="40% - Accent2 4 5 2" xfId="1699" xr:uid="{00000000-0005-0000-0000-0000E7060000}"/>
    <cellStyle name="40% - Accent2 4 6" xfId="1700" xr:uid="{00000000-0005-0000-0000-0000E8060000}"/>
    <cellStyle name="40% - Accent2 5" xfId="1701" xr:uid="{00000000-0005-0000-0000-0000E9060000}"/>
    <cellStyle name="40% - Accent2 5 2" xfId="1702" xr:uid="{00000000-0005-0000-0000-0000EA060000}"/>
    <cellStyle name="40% - Accent2 5 2 2" xfId="1703" xr:uid="{00000000-0005-0000-0000-0000EB060000}"/>
    <cellStyle name="40% - Accent2 5 2 2 2" xfId="1704" xr:uid="{00000000-0005-0000-0000-0000EC060000}"/>
    <cellStyle name="40% - Accent2 5 2 2 2 2" xfId="1705" xr:uid="{00000000-0005-0000-0000-0000ED060000}"/>
    <cellStyle name="40% - Accent2 5 2 2 3" xfId="1706" xr:uid="{00000000-0005-0000-0000-0000EE060000}"/>
    <cellStyle name="40% - Accent2 5 2 2 3 2" xfId="1707" xr:uid="{00000000-0005-0000-0000-0000EF060000}"/>
    <cellStyle name="40% - Accent2 5 2 2 4" xfId="1708" xr:uid="{00000000-0005-0000-0000-0000F0060000}"/>
    <cellStyle name="40% - Accent2 5 2 3" xfId="1709" xr:uid="{00000000-0005-0000-0000-0000F1060000}"/>
    <cellStyle name="40% - Accent2 5 2 3 2" xfId="1710" xr:uid="{00000000-0005-0000-0000-0000F2060000}"/>
    <cellStyle name="40% - Accent2 5 2 4" xfId="1711" xr:uid="{00000000-0005-0000-0000-0000F3060000}"/>
    <cellStyle name="40% - Accent2 5 2 4 2" xfId="1712" xr:uid="{00000000-0005-0000-0000-0000F4060000}"/>
    <cellStyle name="40% - Accent2 5 2 5" xfId="1713" xr:uid="{00000000-0005-0000-0000-0000F5060000}"/>
    <cellStyle name="40% - Accent2 5 3" xfId="1714" xr:uid="{00000000-0005-0000-0000-0000F6060000}"/>
    <cellStyle name="40% - Accent2 5 3 2" xfId="1715" xr:uid="{00000000-0005-0000-0000-0000F7060000}"/>
    <cellStyle name="40% - Accent2 5 3 2 2" xfId="1716" xr:uid="{00000000-0005-0000-0000-0000F8060000}"/>
    <cellStyle name="40% - Accent2 5 3 3" xfId="1717" xr:uid="{00000000-0005-0000-0000-0000F9060000}"/>
    <cellStyle name="40% - Accent2 5 3 3 2" xfId="1718" xr:uid="{00000000-0005-0000-0000-0000FA060000}"/>
    <cellStyle name="40% - Accent2 5 3 4" xfId="1719" xr:uid="{00000000-0005-0000-0000-0000FB060000}"/>
    <cellStyle name="40% - Accent2 5 4" xfId="1720" xr:uid="{00000000-0005-0000-0000-0000FC060000}"/>
    <cellStyle name="40% - Accent2 5 4 2" xfId="1721" xr:uid="{00000000-0005-0000-0000-0000FD060000}"/>
    <cellStyle name="40% - Accent2 5 5" xfId="1722" xr:uid="{00000000-0005-0000-0000-0000FE060000}"/>
    <cellStyle name="40% - Accent2 5 5 2" xfId="1723" xr:uid="{00000000-0005-0000-0000-0000FF060000}"/>
    <cellStyle name="40% - Accent2 5 6" xfId="1724" xr:uid="{00000000-0005-0000-0000-000000070000}"/>
    <cellStyle name="40% - Accent2 6" xfId="1725" xr:uid="{00000000-0005-0000-0000-000001070000}"/>
    <cellStyle name="40% - Accent2 6 2" xfId="1726" xr:uid="{00000000-0005-0000-0000-000002070000}"/>
    <cellStyle name="40% - Accent2 6 2 2" xfId="1727" xr:uid="{00000000-0005-0000-0000-000003070000}"/>
    <cellStyle name="40% - Accent2 6 2 2 2" xfId="1728" xr:uid="{00000000-0005-0000-0000-000004070000}"/>
    <cellStyle name="40% - Accent2 6 2 2 2 2" xfId="1729" xr:uid="{00000000-0005-0000-0000-000005070000}"/>
    <cellStyle name="40% - Accent2 6 2 2 3" xfId="1730" xr:uid="{00000000-0005-0000-0000-000006070000}"/>
    <cellStyle name="40% - Accent2 6 2 2 3 2" xfId="1731" xr:uid="{00000000-0005-0000-0000-000007070000}"/>
    <cellStyle name="40% - Accent2 6 2 2 4" xfId="1732" xr:uid="{00000000-0005-0000-0000-000008070000}"/>
    <cellStyle name="40% - Accent2 6 2 3" xfId="1733" xr:uid="{00000000-0005-0000-0000-000009070000}"/>
    <cellStyle name="40% - Accent2 6 2 3 2" xfId="1734" xr:uid="{00000000-0005-0000-0000-00000A070000}"/>
    <cellStyle name="40% - Accent2 6 2 4" xfId="1735" xr:uid="{00000000-0005-0000-0000-00000B070000}"/>
    <cellStyle name="40% - Accent2 6 2 4 2" xfId="1736" xr:uid="{00000000-0005-0000-0000-00000C070000}"/>
    <cellStyle name="40% - Accent2 6 2 5" xfId="1737" xr:uid="{00000000-0005-0000-0000-00000D070000}"/>
    <cellStyle name="40% - Accent2 6 3" xfId="1738" xr:uid="{00000000-0005-0000-0000-00000E070000}"/>
    <cellStyle name="40% - Accent2 6 3 2" xfId="1739" xr:uid="{00000000-0005-0000-0000-00000F070000}"/>
    <cellStyle name="40% - Accent2 6 3 2 2" xfId="1740" xr:uid="{00000000-0005-0000-0000-000010070000}"/>
    <cellStyle name="40% - Accent2 6 3 3" xfId="1741" xr:uid="{00000000-0005-0000-0000-000011070000}"/>
    <cellStyle name="40% - Accent2 6 3 3 2" xfId="1742" xr:uid="{00000000-0005-0000-0000-000012070000}"/>
    <cellStyle name="40% - Accent2 6 3 4" xfId="1743" xr:uid="{00000000-0005-0000-0000-000013070000}"/>
    <cellStyle name="40% - Accent2 6 4" xfId="1744" xr:uid="{00000000-0005-0000-0000-000014070000}"/>
    <cellStyle name="40% - Accent2 6 4 2" xfId="1745" xr:uid="{00000000-0005-0000-0000-000015070000}"/>
    <cellStyle name="40% - Accent2 6 5" xfId="1746" xr:uid="{00000000-0005-0000-0000-000016070000}"/>
    <cellStyle name="40% - Accent2 6 5 2" xfId="1747" xr:uid="{00000000-0005-0000-0000-000017070000}"/>
    <cellStyle name="40% - Accent2 6 6" xfId="1748" xr:uid="{00000000-0005-0000-0000-000018070000}"/>
    <cellStyle name="40% - Accent2 7" xfId="1749" xr:uid="{00000000-0005-0000-0000-000019070000}"/>
    <cellStyle name="40% - Accent2 7 2" xfId="1750" xr:uid="{00000000-0005-0000-0000-00001A070000}"/>
    <cellStyle name="40% - Accent2 7 2 2" xfId="1751" xr:uid="{00000000-0005-0000-0000-00001B070000}"/>
    <cellStyle name="40% - Accent2 7 2 2 2" xfId="1752" xr:uid="{00000000-0005-0000-0000-00001C070000}"/>
    <cellStyle name="40% - Accent2 7 2 2 2 2" xfId="1753" xr:uid="{00000000-0005-0000-0000-00001D070000}"/>
    <cellStyle name="40% - Accent2 7 2 2 3" xfId="1754" xr:uid="{00000000-0005-0000-0000-00001E070000}"/>
    <cellStyle name="40% - Accent2 7 2 2 3 2" xfId="1755" xr:uid="{00000000-0005-0000-0000-00001F070000}"/>
    <cellStyle name="40% - Accent2 7 2 2 4" xfId="1756" xr:uid="{00000000-0005-0000-0000-000020070000}"/>
    <cellStyle name="40% - Accent2 7 2 3" xfId="1757" xr:uid="{00000000-0005-0000-0000-000021070000}"/>
    <cellStyle name="40% - Accent2 7 2 3 2" xfId="1758" xr:uid="{00000000-0005-0000-0000-000022070000}"/>
    <cellStyle name="40% - Accent2 7 2 4" xfId="1759" xr:uid="{00000000-0005-0000-0000-000023070000}"/>
    <cellStyle name="40% - Accent2 7 2 4 2" xfId="1760" xr:uid="{00000000-0005-0000-0000-000024070000}"/>
    <cellStyle name="40% - Accent2 7 2 5" xfId="1761" xr:uid="{00000000-0005-0000-0000-000025070000}"/>
    <cellStyle name="40% - Accent2 7 3" xfId="1762" xr:uid="{00000000-0005-0000-0000-000026070000}"/>
    <cellStyle name="40% - Accent2 7 3 2" xfId="1763" xr:uid="{00000000-0005-0000-0000-000027070000}"/>
    <cellStyle name="40% - Accent2 7 3 2 2" xfId="1764" xr:uid="{00000000-0005-0000-0000-000028070000}"/>
    <cellStyle name="40% - Accent2 7 3 3" xfId="1765" xr:uid="{00000000-0005-0000-0000-000029070000}"/>
    <cellStyle name="40% - Accent2 7 3 3 2" xfId="1766" xr:uid="{00000000-0005-0000-0000-00002A070000}"/>
    <cellStyle name="40% - Accent2 7 3 4" xfId="1767" xr:uid="{00000000-0005-0000-0000-00002B070000}"/>
    <cellStyle name="40% - Accent2 7 4" xfId="1768" xr:uid="{00000000-0005-0000-0000-00002C070000}"/>
    <cellStyle name="40% - Accent2 7 4 2" xfId="1769" xr:uid="{00000000-0005-0000-0000-00002D070000}"/>
    <cellStyle name="40% - Accent2 7 5" xfId="1770" xr:uid="{00000000-0005-0000-0000-00002E070000}"/>
    <cellStyle name="40% - Accent2 7 5 2" xfId="1771" xr:uid="{00000000-0005-0000-0000-00002F070000}"/>
    <cellStyle name="40% - Accent2 7 6" xfId="1772" xr:uid="{00000000-0005-0000-0000-000030070000}"/>
    <cellStyle name="40% - Accent2 8" xfId="1773" xr:uid="{00000000-0005-0000-0000-000031070000}"/>
    <cellStyle name="40% - Accent2 8 2" xfId="1774" xr:uid="{00000000-0005-0000-0000-000032070000}"/>
    <cellStyle name="40% - Accent2 8 2 2" xfId="1775" xr:uid="{00000000-0005-0000-0000-000033070000}"/>
    <cellStyle name="40% - Accent2 8 2 2 2" xfId="1776" xr:uid="{00000000-0005-0000-0000-000034070000}"/>
    <cellStyle name="40% - Accent2 8 2 3" xfId="1777" xr:uid="{00000000-0005-0000-0000-000035070000}"/>
    <cellStyle name="40% - Accent2 8 2 3 2" xfId="1778" xr:uid="{00000000-0005-0000-0000-000036070000}"/>
    <cellStyle name="40% - Accent2 8 2 4" xfId="1779" xr:uid="{00000000-0005-0000-0000-000037070000}"/>
    <cellStyle name="40% - Accent2 8 3" xfId="1780" xr:uid="{00000000-0005-0000-0000-000038070000}"/>
    <cellStyle name="40% - Accent2 8 3 2" xfId="1781" xr:uid="{00000000-0005-0000-0000-000039070000}"/>
    <cellStyle name="40% - Accent2 8 4" xfId="1782" xr:uid="{00000000-0005-0000-0000-00003A070000}"/>
    <cellStyle name="40% - Accent2 8 4 2" xfId="1783" xr:uid="{00000000-0005-0000-0000-00003B070000}"/>
    <cellStyle name="40% - Accent2 8 5" xfId="1784" xr:uid="{00000000-0005-0000-0000-00003C070000}"/>
    <cellStyle name="40% - Accent2 9" xfId="1785" xr:uid="{00000000-0005-0000-0000-00003D070000}"/>
    <cellStyle name="40% - Accent2 9 2" xfId="1786" xr:uid="{00000000-0005-0000-0000-00003E070000}"/>
    <cellStyle name="40% - Accent2 9 2 2" xfId="1787" xr:uid="{00000000-0005-0000-0000-00003F070000}"/>
    <cellStyle name="40% - Accent2 9 2 2 2" xfId="1788" xr:uid="{00000000-0005-0000-0000-000040070000}"/>
    <cellStyle name="40% - Accent2 9 2 3" xfId="1789" xr:uid="{00000000-0005-0000-0000-000041070000}"/>
    <cellStyle name="40% - Accent2 9 2 3 2" xfId="1790" xr:uid="{00000000-0005-0000-0000-000042070000}"/>
    <cellStyle name="40% - Accent2 9 2 4" xfId="1791" xr:uid="{00000000-0005-0000-0000-000043070000}"/>
    <cellStyle name="40% - Accent2 9 3" xfId="1792" xr:uid="{00000000-0005-0000-0000-000044070000}"/>
    <cellStyle name="40% - Accent2 9 3 2" xfId="1793" xr:uid="{00000000-0005-0000-0000-000045070000}"/>
    <cellStyle name="40% - Accent2 9 4" xfId="1794" xr:uid="{00000000-0005-0000-0000-000046070000}"/>
    <cellStyle name="40% - Accent2 9 4 2" xfId="1795" xr:uid="{00000000-0005-0000-0000-000047070000}"/>
    <cellStyle name="40% - Accent2 9 5" xfId="1796" xr:uid="{00000000-0005-0000-0000-000048070000}"/>
    <cellStyle name="40% - Accent3 10" xfId="1797" xr:uid="{00000000-0005-0000-0000-000049070000}"/>
    <cellStyle name="40% - Accent3 10 2" xfId="1798" xr:uid="{00000000-0005-0000-0000-00004A070000}"/>
    <cellStyle name="40% - Accent3 10 2 2" xfId="1799" xr:uid="{00000000-0005-0000-0000-00004B070000}"/>
    <cellStyle name="40% - Accent3 10 2 2 2" xfId="1800" xr:uid="{00000000-0005-0000-0000-00004C070000}"/>
    <cellStyle name="40% - Accent3 10 2 3" xfId="1801" xr:uid="{00000000-0005-0000-0000-00004D070000}"/>
    <cellStyle name="40% - Accent3 10 2 3 2" xfId="1802" xr:uid="{00000000-0005-0000-0000-00004E070000}"/>
    <cellStyle name="40% - Accent3 10 2 4" xfId="1803" xr:uid="{00000000-0005-0000-0000-00004F070000}"/>
    <cellStyle name="40% - Accent3 10 3" xfId="1804" xr:uid="{00000000-0005-0000-0000-000050070000}"/>
    <cellStyle name="40% - Accent3 10 3 2" xfId="1805" xr:uid="{00000000-0005-0000-0000-000051070000}"/>
    <cellStyle name="40% - Accent3 10 4" xfId="1806" xr:uid="{00000000-0005-0000-0000-000052070000}"/>
    <cellStyle name="40% - Accent3 10 4 2" xfId="1807" xr:uid="{00000000-0005-0000-0000-000053070000}"/>
    <cellStyle name="40% - Accent3 10 5" xfId="1808" xr:uid="{00000000-0005-0000-0000-000054070000}"/>
    <cellStyle name="40% - Accent3 11" xfId="1809" xr:uid="{00000000-0005-0000-0000-000055070000}"/>
    <cellStyle name="40% - Accent3 11 2" xfId="1810" xr:uid="{00000000-0005-0000-0000-000056070000}"/>
    <cellStyle name="40% - Accent3 11 2 2" xfId="1811" xr:uid="{00000000-0005-0000-0000-000057070000}"/>
    <cellStyle name="40% - Accent3 11 2 2 2" xfId="1812" xr:uid="{00000000-0005-0000-0000-000058070000}"/>
    <cellStyle name="40% - Accent3 11 2 3" xfId="1813" xr:uid="{00000000-0005-0000-0000-000059070000}"/>
    <cellStyle name="40% - Accent3 11 2 3 2" xfId="1814" xr:uid="{00000000-0005-0000-0000-00005A070000}"/>
    <cellStyle name="40% - Accent3 11 2 4" xfId="1815" xr:uid="{00000000-0005-0000-0000-00005B070000}"/>
    <cellStyle name="40% - Accent3 11 3" xfId="1816" xr:uid="{00000000-0005-0000-0000-00005C070000}"/>
    <cellStyle name="40% - Accent3 11 3 2" xfId="1817" xr:uid="{00000000-0005-0000-0000-00005D070000}"/>
    <cellStyle name="40% - Accent3 11 4" xfId="1818" xr:uid="{00000000-0005-0000-0000-00005E070000}"/>
    <cellStyle name="40% - Accent3 11 4 2" xfId="1819" xr:uid="{00000000-0005-0000-0000-00005F070000}"/>
    <cellStyle name="40% - Accent3 11 5" xfId="1820" xr:uid="{00000000-0005-0000-0000-000060070000}"/>
    <cellStyle name="40% - Accent3 12" xfId="1821" xr:uid="{00000000-0005-0000-0000-000061070000}"/>
    <cellStyle name="40% - Accent3 12 2" xfId="1822" xr:uid="{00000000-0005-0000-0000-000062070000}"/>
    <cellStyle name="40% - Accent3 12 2 2" xfId="1823" xr:uid="{00000000-0005-0000-0000-000063070000}"/>
    <cellStyle name="40% - Accent3 12 3" xfId="1824" xr:uid="{00000000-0005-0000-0000-000064070000}"/>
    <cellStyle name="40% - Accent3 12 3 2" xfId="1825" xr:uid="{00000000-0005-0000-0000-000065070000}"/>
    <cellStyle name="40% - Accent3 12 4" xfId="1826" xr:uid="{00000000-0005-0000-0000-000066070000}"/>
    <cellStyle name="40% - Accent3 13" xfId="1827" xr:uid="{00000000-0005-0000-0000-000067070000}"/>
    <cellStyle name="40% - Accent3 13 2" xfId="1828" xr:uid="{00000000-0005-0000-0000-000068070000}"/>
    <cellStyle name="40% - Accent3 13 2 2" xfId="1829" xr:uid="{00000000-0005-0000-0000-000069070000}"/>
    <cellStyle name="40% - Accent3 13 3" xfId="1830" xr:uid="{00000000-0005-0000-0000-00006A070000}"/>
    <cellStyle name="40% - Accent3 13 3 2" xfId="1831" xr:uid="{00000000-0005-0000-0000-00006B070000}"/>
    <cellStyle name="40% - Accent3 13 4" xfId="1832" xr:uid="{00000000-0005-0000-0000-00006C070000}"/>
    <cellStyle name="40% - Accent3 14" xfId="1833" xr:uid="{00000000-0005-0000-0000-00006D070000}"/>
    <cellStyle name="40% - Accent3 14 2" xfId="1834" xr:uid="{00000000-0005-0000-0000-00006E070000}"/>
    <cellStyle name="40% - Accent3 14 2 2" xfId="1835" xr:uid="{00000000-0005-0000-0000-00006F070000}"/>
    <cellStyle name="40% - Accent3 14 3" xfId="1836" xr:uid="{00000000-0005-0000-0000-000070070000}"/>
    <cellStyle name="40% - Accent3 14 3 2" xfId="1837" xr:uid="{00000000-0005-0000-0000-000071070000}"/>
    <cellStyle name="40% - Accent3 14 4" xfId="1838" xr:uid="{00000000-0005-0000-0000-000072070000}"/>
    <cellStyle name="40% - Accent3 15" xfId="1839" xr:uid="{00000000-0005-0000-0000-000073070000}"/>
    <cellStyle name="40% - Accent3 15 2" xfId="1840" xr:uid="{00000000-0005-0000-0000-000074070000}"/>
    <cellStyle name="40% - Accent3 15 2 2" xfId="1841" xr:uid="{00000000-0005-0000-0000-000075070000}"/>
    <cellStyle name="40% - Accent3 15 3" xfId="1842" xr:uid="{00000000-0005-0000-0000-000076070000}"/>
    <cellStyle name="40% - Accent3 15 3 2" xfId="1843" xr:uid="{00000000-0005-0000-0000-000077070000}"/>
    <cellStyle name="40% - Accent3 15 4" xfId="1844" xr:uid="{00000000-0005-0000-0000-000078070000}"/>
    <cellStyle name="40% - Accent3 16" xfId="1845" xr:uid="{00000000-0005-0000-0000-000079070000}"/>
    <cellStyle name="40% - Accent3 16 2" xfId="1846" xr:uid="{00000000-0005-0000-0000-00007A070000}"/>
    <cellStyle name="40% - Accent3 17" xfId="1847" xr:uid="{00000000-0005-0000-0000-00007B070000}"/>
    <cellStyle name="40% - Accent3 17 2" xfId="1848" xr:uid="{00000000-0005-0000-0000-00007C070000}"/>
    <cellStyle name="40% - Accent3 17 2 2" xfId="3496" xr:uid="{00000000-0005-0000-0000-00007D070000}"/>
    <cellStyle name="40% - Accent3 17 3" xfId="1849" xr:uid="{00000000-0005-0000-0000-00007E070000}"/>
    <cellStyle name="40% - Accent3 18" xfId="1850" xr:uid="{00000000-0005-0000-0000-00007F070000}"/>
    <cellStyle name="40% - Accent3 18 2" xfId="1851" xr:uid="{00000000-0005-0000-0000-000080070000}"/>
    <cellStyle name="40% - Accent3 18 2 2" xfId="3497" xr:uid="{00000000-0005-0000-0000-000081070000}"/>
    <cellStyle name="40% - Accent3 18 3" xfId="1852" xr:uid="{00000000-0005-0000-0000-000082070000}"/>
    <cellStyle name="40% - Accent3 19" xfId="3498" xr:uid="{00000000-0005-0000-0000-000083070000}"/>
    <cellStyle name="40% - Accent3 2" xfId="1853" xr:uid="{00000000-0005-0000-0000-000084070000}"/>
    <cellStyle name="40% - Accent3 2 2" xfId="1854" xr:uid="{00000000-0005-0000-0000-000085070000}"/>
    <cellStyle name="40% - Accent3 2 2 2" xfId="1855" xr:uid="{00000000-0005-0000-0000-000086070000}"/>
    <cellStyle name="40% - Accent3 2 2 2 2" xfId="1856" xr:uid="{00000000-0005-0000-0000-000087070000}"/>
    <cellStyle name="40% - Accent3 2 2 2 2 2" xfId="1857" xr:uid="{00000000-0005-0000-0000-000088070000}"/>
    <cellStyle name="40% - Accent3 2 2 2 3" xfId="1858" xr:uid="{00000000-0005-0000-0000-000089070000}"/>
    <cellStyle name="40% - Accent3 2 2 2 3 2" xfId="1859" xr:uid="{00000000-0005-0000-0000-00008A070000}"/>
    <cellStyle name="40% - Accent3 2 2 2 4" xfId="1860" xr:uid="{00000000-0005-0000-0000-00008B070000}"/>
    <cellStyle name="40% - Accent3 2 2 3" xfId="1861" xr:uid="{00000000-0005-0000-0000-00008C070000}"/>
    <cellStyle name="40% - Accent3 2 2 3 2" xfId="1862" xr:uid="{00000000-0005-0000-0000-00008D070000}"/>
    <cellStyle name="40% - Accent3 2 2 4" xfId="1863" xr:uid="{00000000-0005-0000-0000-00008E070000}"/>
    <cellStyle name="40% - Accent3 2 2 4 2" xfId="1864" xr:uid="{00000000-0005-0000-0000-00008F070000}"/>
    <cellStyle name="40% - Accent3 2 2 5" xfId="1865" xr:uid="{00000000-0005-0000-0000-000090070000}"/>
    <cellStyle name="40% - Accent3 2 3" xfId="1866" xr:uid="{00000000-0005-0000-0000-000091070000}"/>
    <cellStyle name="40% - Accent3 2 3 2" xfId="1867" xr:uid="{00000000-0005-0000-0000-000092070000}"/>
    <cellStyle name="40% - Accent3 2 3 2 2" xfId="1868" xr:uid="{00000000-0005-0000-0000-000093070000}"/>
    <cellStyle name="40% - Accent3 2 3 3" xfId="1869" xr:uid="{00000000-0005-0000-0000-000094070000}"/>
    <cellStyle name="40% - Accent3 2 3 3 2" xfId="1870" xr:uid="{00000000-0005-0000-0000-000095070000}"/>
    <cellStyle name="40% - Accent3 2 3 4" xfId="1871" xr:uid="{00000000-0005-0000-0000-000096070000}"/>
    <cellStyle name="40% - Accent3 2 4" xfId="1872" xr:uid="{00000000-0005-0000-0000-000097070000}"/>
    <cellStyle name="40% - Accent3 2 4 2" xfId="1873" xr:uid="{00000000-0005-0000-0000-000098070000}"/>
    <cellStyle name="40% - Accent3 2 5" xfId="1874" xr:uid="{00000000-0005-0000-0000-000099070000}"/>
    <cellStyle name="40% - Accent3 2 5 2" xfId="1875" xr:uid="{00000000-0005-0000-0000-00009A070000}"/>
    <cellStyle name="40% - Accent3 2 6" xfId="1876" xr:uid="{00000000-0005-0000-0000-00009B070000}"/>
    <cellStyle name="40% - Accent3 20" xfId="3499" xr:uid="{00000000-0005-0000-0000-00009C070000}"/>
    <cellStyle name="40% - Accent3 21" xfId="3500" xr:uid="{00000000-0005-0000-0000-00009D070000}"/>
    <cellStyle name="40% - Accent3 22" xfId="3501" xr:uid="{00000000-0005-0000-0000-00009E070000}"/>
    <cellStyle name="40% - Accent3 23" xfId="3502" xr:uid="{00000000-0005-0000-0000-00009F070000}"/>
    <cellStyle name="40% - Accent3 24" xfId="3503" xr:uid="{00000000-0005-0000-0000-0000A0070000}"/>
    <cellStyle name="40% - Accent3 25" xfId="3504" xr:uid="{00000000-0005-0000-0000-0000A1070000}"/>
    <cellStyle name="40% - Accent3 3" xfId="1877" xr:uid="{00000000-0005-0000-0000-0000A2070000}"/>
    <cellStyle name="40% - Accent3 3 2" xfId="1878" xr:uid="{00000000-0005-0000-0000-0000A3070000}"/>
    <cellStyle name="40% - Accent3 3 2 2" xfId="1879" xr:uid="{00000000-0005-0000-0000-0000A4070000}"/>
    <cellStyle name="40% - Accent3 3 2 2 2" xfId="1880" xr:uid="{00000000-0005-0000-0000-0000A5070000}"/>
    <cellStyle name="40% - Accent3 3 2 2 2 2" xfId="1881" xr:uid="{00000000-0005-0000-0000-0000A6070000}"/>
    <cellStyle name="40% - Accent3 3 2 2 3" xfId="1882" xr:uid="{00000000-0005-0000-0000-0000A7070000}"/>
    <cellStyle name="40% - Accent3 3 2 2 3 2" xfId="1883" xr:uid="{00000000-0005-0000-0000-0000A8070000}"/>
    <cellStyle name="40% - Accent3 3 2 2 4" xfId="1884" xr:uid="{00000000-0005-0000-0000-0000A9070000}"/>
    <cellStyle name="40% - Accent3 3 2 3" xfId="1885" xr:uid="{00000000-0005-0000-0000-0000AA070000}"/>
    <cellStyle name="40% - Accent3 3 2 3 2" xfId="1886" xr:uid="{00000000-0005-0000-0000-0000AB070000}"/>
    <cellStyle name="40% - Accent3 3 2 4" xfId="1887" xr:uid="{00000000-0005-0000-0000-0000AC070000}"/>
    <cellStyle name="40% - Accent3 3 2 4 2" xfId="1888" xr:uid="{00000000-0005-0000-0000-0000AD070000}"/>
    <cellStyle name="40% - Accent3 3 2 5" xfId="1889" xr:uid="{00000000-0005-0000-0000-0000AE070000}"/>
    <cellStyle name="40% - Accent3 3 3" xfId="1890" xr:uid="{00000000-0005-0000-0000-0000AF070000}"/>
    <cellStyle name="40% - Accent3 3 3 2" xfId="1891" xr:uid="{00000000-0005-0000-0000-0000B0070000}"/>
    <cellStyle name="40% - Accent3 3 3 2 2" xfId="1892" xr:uid="{00000000-0005-0000-0000-0000B1070000}"/>
    <cellStyle name="40% - Accent3 3 3 3" xfId="1893" xr:uid="{00000000-0005-0000-0000-0000B2070000}"/>
    <cellStyle name="40% - Accent3 3 3 3 2" xfId="1894" xr:uid="{00000000-0005-0000-0000-0000B3070000}"/>
    <cellStyle name="40% - Accent3 3 3 4" xfId="1895" xr:uid="{00000000-0005-0000-0000-0000B4070000}"/>
    <cellStyle name="40% - Accent3 3 4" xfId="1896" xr:uid="{00000000-0005-0000-0000-0000B5070000}"/>
    <cellStyle name="40% - Accent3 3 4 2" xfId="1897" xr:uid="{00000000-0005-0000-0000-0000B6070000}"/>
    <cellStyle name="40% - Accent3 3 5" xfId="1898" xr:uid="{00000000-0005-0000-0000-0000B7070000}"/>
    <cellStyle name="40% - Accent3 3 5 2" xfId="1899" xr:uid="{00000000-0005-0000-0000-0000B8070000}"/>
    <cellStyle name="40% - Accent3 3 6" xfId="1900" xr:uid="{00000000-0005-0000-0000-0000B9070000}"/>
    <cellStyle name="40% - Accent3 4" xfId="1901" xr:uid="{00000000-0005-0000-0000-0000BA070000}"/>
    <cellStyle name="40% - Accent3 4 2" xfId="1902" xr:uid="{00000000-0005-0000-0000-0000BB070000}"/>
    <cellStyle name="40% - Accent3 4 2 2" xfId="1903" xr:uid="{00000000-0005-0000-0000-0000BC070000}"/>
    <cellStyle name="40% - Accent3 4 2 2 2" xfId="1904" xr:uid="{00000000-0005-0000-0000-0000BD070000}"/>
    <cellStyle name="40% - Accent3 4 2 2 2 2" xfId="1905" xr:uid="{00000000-0005-0000-0000-0000BE070000}"/>
    <cellStyle name="40% - Accent3 4 2 2 3" xfId="1906" xr:uid="{00000000-0005-0000-0000-0000BF070000}"/>
    <cellStyle name="40% - Accent3 4 2 2 3 2" xfId="1907" xr:uid="{00000000-0005-0000-0000-0000C0070000}"/>
    <cellStyle name="40% - Accent3 4 2 2 4" xfId="1908" xr:uid="{00000000-0005-0000-0000-0000C1070000}"/>
    <cellStyle name="40% - Accent3 4 2 3" xfId="1909" xr:uid="{00000000-0005-0000-0000-0000C2070000}"/>
    <cellStyle name="40% - Accent3 4 2 3 2" xfId="1910" xr:uid="{00000000-0005-0000-0000-0000C3070000}"/>
    <cellStyle name="40% - Accent3 4 2 4" xfId="1911" xr:uid="{00000000-0005-0000-0000-0000C4070000}"/>
    <cellStyle name="40% - Accent3 4 2 4 2" xfId="1912" xr:uid="{00000000-0005-0000-0000-0000C5070000}"/>
    <cellStyle name="40% - Accent3 4 2 5" xfId="1913" xr:uid="{00000000-0005-0000-0000-0000C6070000}"/>
    <cellStyle name="40% - Accent3 4 3" xfId="1914" xr:uid="{00000000-0005-0000-0000-0000C7070000}"/>
    <cellStyle name="40% - Accent3 4 3 2" xfId="1915" xr:uid="{00000000-0005-0000-0000-0000C8070000}"/>
    <cellStyle name="40% - Accent3 4 3 2 2" xfId="1916" xr:uid="{00000000-0005-0000-0000-0000C9070000}"/>
    <cellStyle name="40% - Accent3 4 3 3" xfId="1917" xr:uid="{00000000-0005-0000-0000-0000CA070000}"/>
    <cellStyle name="40% - Accent3 4 3 3 2" xfId="1918" xr:uid="{00000000-0005-0000-0000-0000CB070000}"/>
    <cellStyle name="40% - Accent3 4 3 4" xfId="1919" xr:uid="{00000000-0005-0000-0000-0000CC070000}"/>
    <cellStyle name="40% - Accent3 4 4" xfId="1920" xr:uid="{00000000-0005-0000-0000-0000CD070000}"/>
    <cellStyle name="40% - Accent3 4 4 2" xfId="1921" xr:uid="{00000000-0005-0000-0000-0000CE070000}"/>
    <cellStyle name="40% - Accent3 4 5" xfId="1922" xr:uid="{00000000-0005-0000-0000-0000CF070000}"/>
    <cellStyle name="40% - Accent3 4 5 2" xfId="1923" xr:uid="{00000000-0005-0000-0000-0000D0070000}"/>
    <cellStyle name="40% - Accent3 4 6" xfId="1924" xr:uid="{00000000-0005-0000-0000-0000D1070000}"/>
    <cellStyle name="40% - Accent3 5" xfId="1925" xr:uid="{00000000-0005-0000-0000-0000D2070000}"/>
    <cellStyle name="40% - Accent3 5 2" xfId="1926" xr:uid="{00000000-0005-0000-0000-0000D3070000}"/>
    <cellStyle name="40% - Accent3 5 2 2" xfId="1927" xr:uid="{00000000-0005-0000-0000-0000D4070000}"/>
    <cellStyle name="40% - Accent3 5 2 2 2" xfId="1928" xr:uid="{00000000-0005-0000-0000-0000D5070000}"/>
    <cellStyle name="40% - Accent3 5 2 2 2 2" xfId="1929" xr:uid="{00000000-0005-0000-0000-0000D6070000}"/>
    <cellStyle name="40% - Accent3 5 2 2 3" xfId="1930" xr:uid="{00000000-0005-0000-0000-0000D7070000}"/>
    <cellStyle name="40% - Accent3 5 2 2 3 2" xfId="1931" xr:uid="{00000000-0005-0000-0000-0000D8070000}"/>
    <cellStyle name="40% - Accent3 5 2 2 4" xfId="1932" xr:uid="{00000000-0005-0000-0000-0000D9070000}"/>
    <cellStyle name="40% - Accent3 5 2 3" xfId="1933" xr:uid="{00000000-0005-0000-0000-0000DA070000}"/>
    <cellStyle name="40% - Accent3 5 2 3 2" xfId="1934" xr:uid="{00000000-0005-0000-0000-0000DB070000}"/>
    <cellStyle name="40% - Accent3 5 2 4" xfId="1935" xr:uid="{00000000-0005-0000-0000-0000DC070000}"/>
    <cellStyle name="40% - Accent3 5 2 4 2" xfId="1936" xr:uid="{00000000-0005-0000-0000-0000DD070000}"/>
    <cellStyle name="40% - Accent3 5 2 5" xfId="1937" xr:uid="{00000000-0005-0000-0000-0000DE070000}"/>
    <cellStyle name="40% - Accent3 5 3" xfId="1938" xr:uid="{00000000-0005-0000-0000-0000DF070000}"/>
    <cellStyle name="40% - Accent3 5 3 2" xfId="1939" xr:uid="{00000000-0005-0000-0000-0000E0070000}"/>
    <cellStyle name="40% - Accent3 5 3 2 2" xfId="1940" xr:uid="{00000000-0005-0000-0000-0000E1070000}"/>
    <cellStyle name="40% - Accent3 5 3 3" xfId="1941" xr:uid="{00000000-0005-0000-0000-0000E2070000}"/>
    <cellStyle name="40% - Accent3 5 3 3 2" xfId="1942" xr:uid="{00000000-0005-0000-0000-0000E3070000}"/>
    <cellStyle name="40% - Accent3 5 3 4" xfId="1943" xr:uid="{00000000-0005-0000-0000-0000E4070000}"/>
    <cellStyle name="40% - Accent3 5 4" xfId="1944" xr:uid="{00000000-0005-0000-0000-0000E5070000}"/>
    <cellStyle name="40% - Accent3 5 4 2" xfId="1945" xr:uid="{00000000-0005-0000-0000-0000E6070000}"/>
    <cellStyle name="40% - Accent3 5 5" xfId="1946" xr:uid="{00000000-0005-0000-0000-0000E7070000}"/>
    <cellStyle name="40% - Accent3 5 5 2" xfId="1947" xr:uid="{00000000-0005-0000-0000-0000E8070000}"/>
    <cellStyle name="40% - Accent3 5 6" xfId="1948" xr:uid="{00000000-0005-0000-0000-0000E9070000}"/>
    <cellStyle name="40% - Accent3 6" xfId="1949" xr:uid="{00000000-0005-0000-0000-0000EA070000}"/>
    <cellStyle name="40% - Accent3 6 2" xfId="1950" xr:uid="{00000000-0005-0000-0000-0000EB070000}"/>
    <cellStyle name="40% - Accent3 6 2 2" xfId="1951" xr:uid="{00000000-0005-0000-0000-0000EC070000}"/>
    <cellStyle name="40% - Accent3 6 2 2 2" xfId="1952" xr:uid="{00000000-0005-0000-0000-0000ED070000}"/>
    <cellStyle name="40% - Accent3 6 2 2 2 2" xfId="1953" xr:uid="{00000000-0005-0000-0000-0000EE070000}"/>
    <cellStyle name="40% - Accent3 6 2 2 3" xfId="1954" xr:uid="{00000000-0005-0000-0000-0000EF070000}"/>
    <cellStyle name="40% - Accent3 6 2 2 3 2" xfId="1955" xr:uid="{00000000-0005-0000-0000-0000F0070000}"/>
    <cellStyle name="40% - Accent3 6 2 2 4" xfId="1956" xr:uid="{00000000-0005-0000-0000-0000F1070000}"/>
    <cellStyle name="40% - Accent3 6 2 3" xfId="1957" xr:uid="{00000000-0005-0000-0000-0000F2070000}"/>
    <cellStyle name="40% - Accent3 6 2 3 2" xfId="1958" xr:uid="{00000000-0005-0000-0000-0000F3070000}"/>
    <cellStyle name="40% - Accent3 6 2 4" xfId="1959" xr:uid="{00000000-0005-0000-0000-0000F4070000}"/>
    <cellStyle name="40% - Accent3 6 2 4 2" xfId="1960" xr:uid="{00000000-0005-0000-0000-0000F5070000}"/>
    <cellStyle name="40% - Accent3 6 2 5" xfId="1961" xr:uid="{00000000-0005-0000-0000-0000F6070000}"/>
    <cellStyle name="40% - Accent3 6 3" xfId="1962" xr:uid="{00000000-0005-0000-0000-0000F7070000}"/>
    <cellStyle name="40% - Accent3 6 3 2" xfId="1963" xr:uid="{00000000-0005-0000-0000-0000F8070000}"/>
    <cellStyle name="40% - Accent3 6 3 2 2" xfId="1964" xr:uid="{00000000-0005-0000-0000-0000F9070000}"/>
    <cellStyle name="40% - Accent3 6 3 3" xfId="1965" xr:uid="{00000000-0005-0000-0000-0000FA070000}"/>
    <cellStyle name="40% - Accent3 6 3 3 2" xfId="1966" xr:uid="{00000000-0005-0000-0000-0000FB070000}"/>
    <cellStyle name="40% - Accent3 6 3 4" xfId="1967" xr:uid="{00000000-0005-0000-0000-0000FC070000}"/>
    <cellStyle name="40% - Accent3 6 4" xfId="1968" xr:uid="{00000000-0005-0000-0000-0000FD070000}"/>
    <cellStyle name="40% - Accent3 6 4 2" xfId="1969" xr:uid="{00000000-0005-0000-0000-0000FE070000}"/>
    <cellStyle name="40% - Accent3 6 5" xfId="1970" xr:uid="{00000000-0005-0000-0000-0000FF070000}"/>
    <cellStyle name="40% - Accent3 6 5 2" xfId="1971" xr:uid="{00000000-0005-0000-0000-000000080000}"/>
    <cellStyle name="40% - Accent3 6 6" xfId="1972" xr:uid="{00000000-0005-0000-0000-000001080000}"/>
    <cellStyle name="40% - Accent3 7" xfId="1973" xr:uid="{00000000-0005-0000-0000-000002080000}"/>
    <cellStyle name="40% - Accent3 7 2" xfId="1974" xr:uid="{00000000-0005-0000-0000-000003080000}"/>
    <cellStyle name="40% - Accent3 7 2 2" xfId="1975" xr:uid="{00000000-0005-0000-0000-000004080000}"/>
    <cellStyle name="40% - Accent3 7 2 2 2" xfId="1976" xr:uid="{00000000-0005-0000-0000-000005080000}"/>
    <cellStyle name="40% - Accent3 7 2 2 2 2" xfId="1977" xr:uid="{00000000-0005-0000-0000-000006080000}"/>
    <cellStyle name="40% - Accent3 7 2 2 3" xfId="1978" xr:uid="{00000000-0005-0000-0000-000007080000}"/>
    <cellStyle name="40% - Accent3 7 2 2 3 2" xfId="1979" xr:uid="{00000000-0005-0000-0000-000008080000}"/>
    <cellStyle name="40% - Accent3 7 2 2 4" xfId="1980" xr:uid="{00000000-0005-0000-0000-000009080000}"/>
    <cellStyle name="40% - Accent3 7 2 3" xfId="1981" xr:uid="{00000000-0005-0000-0000-00000A080000}"/>
    <cellStyle name="40% - Accent3 7 2 3 2" xfId="1982" xr:uid="{00000000-0005-0000-0000-00000B080000}"/>
    <cellStyle name="40% - Accent3 7 2 4" xfId="1983" xr:uid="{00000000-0005-0000-0000-00000C080000}"/>
    <cellStyle name="40% - Accent3 7 2 4 2" xfId="1984" xr:uid="{00000000-0005-0000-0000-00000D080000}"/>
    <cellStyle name="40% - Accent3 7 2 5" xfId="1985" xr:uid="{00000000-0005-0000-0000-00000E080000}"/>
    <cellStyle name="40% - Accent3 7 3" xfId="1986" xr:uid="{00000000-0005-0000-0000-00000F080000}"/>
    <cellStyle name="40% - Accent3 7 3 2" xfId="1987" xr:uid="{00000000-0005-0000-0000-000010080000}"/>
    <cellStyle name="40% - Accent3 7 3 2 2" xfId="1988" xr:uid="{00000000-0005-0000-0000-000011080000}"/>
    <cellStyle name="40% - Accent3 7 3 3" xfId="1989" xr:uid="{00000000-0005-0000-0000-000012080000}"/>
    <cellStyle name="40% - Accent3 7 3 3 2" xfId="1990" xr:uid="{00000000-0005-0000-0000-000013080000}"/>
    <cellStyle name="40% - Accent3 7 3 4" xfId="1991" xr:uid="{00000000-0005-0000-0000-000014080000}"/>
    <cellStyle name="40% - Accent3 7 4" xfId="1992" xr:uid="{00000000-0005-0000-0000-000015080000}"/>
    <cellStyle name="40% - Accent3 7 4 2" xfId="1993" xr:uid="{00000000-0005-0000-0000-000016080000}"/>
    <cellStyle name="40% - Accent3 7 5" xfId="1994" xr:uid="{00000000-0005-0000-0000-000017080000}"/>
    <cellStyle name="40% - Accent3 7 5 2" xfId="1995" xr:uid="{00000000-0005-0000-0000-000018080000}"/>
    <cellStyle name="40% - Accent3 7 6" xfId="1996" xr:uid="{00000000-0005-0000-0000-000019080000}"/>
    <cellStyle name="40% - Accent3 8" xfId="1997" xr:uid="{00000000-0005-0000-0000-00001A080000}"/>
    <cellStyle name="40% - Accent3 8 2" xfId="1998" xr:uid="{00000000-0005-0000-0000-00001B080000}"/>
    <cellStyle name="40% - Accent3 8 2 2" xfId="1999" xr:uid="{00000000-0005-0000-0000-00001C080000}"/>
    <cellStyle name="40% - Accent3 8 2 2 2" xfId="2000" xr:uid="{00000000-0005-0000-0000-00001D080000}"/>
    <cellStyle name="40% - Accent3 8 2 3" xfId="2001" xr:uid="{00000000-0005-0000-0000-00001E080000}"/>
    <cellStyle name="40% - Accent3 8 2 3 2" xfId="2002" xr:uid="{00000000-0005-0000-0000-00001F080000}"/>
    <cellStyle name="40% - Accent3 8 2 4" xfId="2003" xr:uid="{00000000-0005-0000-0000-000020080000}"/>
    <cellStyle name="40% - Accent3 8 3" xfId="2004" xr:uid="{00000000-0005-0000-0000-000021080000}"/>
    <cellStyle name="40% - Accent3 8 3 2" xfId="2005" xr:uid="{00000000-0005-0000-0000-000022080000}"/>
    <cellStyle name="40% - Accent3 8 4" xfId="2006" xr:uid="{00000000-0005-0000-0000-000023080000}"/>
    <cellStyle name="40% - Accent3 8 4 2" xfId="2007" xr:uid="{00000000-0005-0000-0000-000024080000}"/>
    <cellStyle name="40% - Accent3 8 5" xfId="2008" xr:uid="{00000000-0005-0000-0000-000025080000}"/>
    <cellStyle name="40% - Accent3 9" xfId="2009" xr:uid="{00000000-0005-0000-0000-000026080000}"/>
    <cellStyle name="40% - Accent3 9 2" xfId="2010" xr:uid="{00000000-0005-0000-0000-000027080000}"/>
    <cellStyle name="40% - Accent3 9 2 2" xfId="2011" xr:uid="{00000000-0005-0000-0000-000028080000}"/>
    <cellStyle name="40% - Accent3 9 2 2 2" xfId="2012" xr:uid="{00000000-0005-0000-0000-000029080000}"/>
    <cellStyle name="40% - Accent3 9 2 3" xfId="2013" xr:uid="{00000000-0005-0000-0000-00002A080000}"/>
    <cellStyle name="40% - Accent3 9 2 3 2" xfId="2014" xr:uid="{00000000-0005-0000-0000-00002B080000}"/>
    <cellStyle name="40% - Accent3 9 2 4" xfId="2015" xr:uid="{00000000-0005-0000-0000-00002C080000}"/>
    <cellStyle name="40% - Accent3 9 3" xfId="2016" xr:uid="{00000000-0005-0000-0000-00002D080000}"/>
    <cellStyle name="40% - Accent3 9 3 2" xfId="2017" xr:uid="{00000000-0005-0000-0000-00002E080000}"/>
    <cellStyle name="40% - Accent3 9 4" xfId="2018" xr:uid="{00000000-0005-0000-0000-00002F080000}"/>
    <cellStyle name="40% - Accent3 9 4 2" xfId="2019" xr:uid="{00000000-0005-0000-0000-000030080000}"/>
    <cellStyle name="40% - Accent3 9 5" xfId="2020" xr:uid="{00000000-0005-0000-0000-000031080000}"/>
    <cellStyle name="40% - Accent4 10" xfId="2021" xr:uid="{00000000-0005-0000-0000-000032080000}"/>
    <cellStyle name="40% - Accent4 10 2" xfId="2022" xr:uid="{00000000-0005-0000-0000-000033080000}"/>
    <cellStyle name="40% - Accent4 10 2 2" xfId="2023" xr:uid="{00000000-0005-0000-0000-000034080000}"/>
    <cellStyle name="40% - Accent4 10 2 2 2" xfId="2024" xr:uid="{00000000-0005-0000-0000-000035080000}"/>
    <cellStyle name="40% - Accent4 10 2 3" xfId="2025" xr:uid="{00000000-0005-0000-0000-000036080000}"/>
    <cellStyle name="40% - Accent4 10 2 3 2" xfId="2026" xr:uid="{00000000-0005-0000-0000-000037080000}"/>
    <cellStyle name="40% - Accent4 10 2 4" xfId="2027" xr:uid="{00000000-0005-0000-0000-000038080000}"/>
    <cellStyle name="40% - Accent4 10 3" xfId="2028" xr:uid="{00000000-0005-0000-0000-000039080000}"/>
    <cellStyle name="40% - Accent4 10 3 2" xfId="2029" xr:uid="{00000000-0005-0000-0000-00003A080000}"/>
    <cellStyle name="40% - Accent4 10 4" xfId="2030" xr:uid="{00000000-0005-0000-0000-00003B080000}"/>
    <cellStyle name="40% - Accent4 10 4 2" xfId="2031" xr:uid="{00000000-0005-0000-0000-00003C080000}"/>
    <cellStyle name="40% - Accent4 10 5" xfId="2032" xr:uid="{00000000-0005-0000-0000-00003D080000}"/>
    <cellStyle name="40% - Accent4 11" xfId="2033" xr:uid="{00000000-0005-0000-0000-00003E080000}"/>
    <cellStyle name="40% - Accent4 11 2" xfId="2034" xr:uid="{00000000-0005-0000-0000-00003F080000}"/>
    <cellStyle name="40% - Accent4 11 2 2" xfId="2035" xr:uid="{00000000-0005-0000-0000-000040080000}"/>
    <cellStyle name="40% - Accent4 11 2 2 2" xfId="2036" xr:uid="{00000000-0005-0000-0000-000041080000}"/>
    <cellStyle name="40% - Accent4 11 2 3" xfId="2037" xr:uid="{00000000-0005-0000-0000-000042080000}"/>
    <cellStyle name="40% - Accent4 11 2 3 2" xfId="2038" xr:uid="{00000000-0005-0000-0000-000043080000}"/>
    <cellStyle name="40% - Accent4 11 2 4" xfId="2039" xr:uid="{00000000-0005-0000-0000-000044080000}"/>
    <cellStyle name="40% - Accent4 11 3" xfId="2040" xr:uid="{00000000-0005-0000-0000-000045080000}"/>
    <cellStyle name="40% - Accent4 11 3 2" xfId="2041" xr:uid="{00000000-0005-0000-0000-000046080000}"/>
    <cellStyle name="40% - Accent4 11 4" xfId="2042" xr:uid="{00000000-0005-0000-0000-000047080000}"/>
    <cellStyle name="40% - Accent4 11 4 2" xfId="2043" xr:uid="{00000000-0005-0000-0000-000048080000}"/>
    <cellStyle name="40% - Accent4 11 5" xfId="2044" xr:uid="{00000000-0005-0000-0000-000049080000}"/>
    <cellStyle name="40% - Accent4 12" xfId="2045" xr:uid="{00000000-0005-0000-0000-00004A080000}"/>
    <cellStyle name="40% - Accent4 12 2" xfId="2046" xr:uid="{00000000-0005-0000-0000-00004B080000}"/>
    <cellStyle name="40% - Accent4 12 2 2" xfId="2047" xr:uid="{00000000-0005-0000-0000-00004C080000}"/>
    <cellStyle name="40% - Accent4 12 3" xfId="2048" xr:uid="{00000000-0005-0000-0000-00004D080000}"/>
    <cellStyle name="40% - Accent4 12 3 2" xfId="2049" xr:uid="{00000000-0005-0000-0000-00004E080000}"/>
    <cellStyle name="40% - Accent4 12 4" xfId="2050" xr:uid="{00000000-0005-0000-0000-00004F080000}"/>
    <cellStyle name="40% - Accent4 13" xfId="2051" xr:uid="{00000000-0005-0000-0000-000050080000}"/>
    <cellStyle name="40% - Accent4 13 2" xfId="2052" xr:uid="{00000000-0005-0000-0000-000051080000}"/>
    <cellStyle name="40% - Accent4 13 2 2" xfId="2053" xr:uid="{00000000-0005-0000-0000-000052080000}"/>
    <cellStyle name="40% - Accent4 13 3" xfId="2054" xr:uid="{00000000-0005-0000-0000-000053080000}"/>
    <cellStyle name="40% - Accent4 13 3 2" xfId="2055" xr:uid="{00000000-0005-0000-0000-000054080000}"/>
    <cellStyle name="40% - Accent4 13 4" xfId="2056" xr:uid="{00000000-0005-0000-0000-000055080000}"/>
    <cellStyle name="40% - Accent4 14" xfId="2057" xr:uid="{00000000-0005-0000-0000-000056080000}"/>
    <cellStyle name="40% - Accent4 14 2" xfId="2058" xr:uid="{00000000-0005-0000-0000-000057080000}"/>
    <cellStyle name="40% - Accent4 14 2 2" xfId="2059" xr:uid="{00000000-0005-0000-0000-000058080000}"/>
    <cellStyle name="40% - Accent4 14 3" xfId="2060" xr:uid="{00000000-0005-0000-0000-000059080000}"/>
    <cellStyle name="40% - Accent4 14 3 2" xfId="2061" xr:uid="{00000000-0005-0000-0000-00005A080000}"/>
    <cellStyle name="40% - Accent4 14 4" xfId="2062" xr:uid="{00000000-0005-0000-0000-00005B080000}"/>
    <cellStyle name="40% - Accent4 15" xfId="2063" xr:uid="{00000000-0005-0000-0000-00005C080000}"/>
    <cellStyle name="40% - Accent4 15 2" xfId="2064" xr:uid="{00000000-0005-0000-0000-00005D080000}"/>
    <cellStyle name="40% - Accent4 15 2 2" xfId="2065" xr:uid="{00000000-0005-0000-0000-00005E080000}"/>
    <cellStyle name="40% - Accent4 15 3" xfId="2066" xr:uid="{00000000-0005-0000-0000-00005F080000}"/>
    <cellStyle name="40% - Accent4 15 3 2" xfId="2067" xr:uid="{00000000-0005-0000-0000-000060080000}"/>
    <cellStyle name="40% - Accent4 15 4" xfId="2068" xr:uid="{00000000-0005-0000-0000-000061080000}"/>
    <cellStyle name="40% - Accent4 16" xfId="2069" xr:uid="{00000000-0005-0000-0000-000062080000}"/>
    <cellStyle name="40% - Accent4 16 2" xfId="2070" xr:uid="{00000000-0005-0000-0000-000063080000}"/>
    <cellStyle name="40% - Accent4 17" xfId="2071" xr:uid="{00000000-0005-0000-0000-000064080000}"/>
    <cellStyle name="40% - Accent4 17 2" xfId="2072" xr:uid="{00000000-0005-0000-0000-000065080000}"/>
    <cellStyle name="40% - Accent4 17 2 2" xfId="3505" xr:uid="{00000000-0005-0000-0000-000066080000}"/>
    <cellStyle name="40% - Accent4 17 3" xfId="2073" xr:uid="{00000000-0005-0000-0000-000067080000}"/>
    <cellStyle name="40% - Accent4 18" xfId="2074" xr:uid="{00000000-0005-0000-0000-000068080000}"/>
    <cellStyle name="40% - Accent4 18 2" xfId="2075" xr:uid="{00000000-0005-0000-0000-000069080000}"/>
    <cellStyle name="40% - Accent4 18 2 2" xfId="3506" xr:uid="{00000000-0005-0000-0000-00006A080000}"/>
    <cellStyle name="40% - Accent4 18 3" xfId="2076" xr:uid="{00000000-0005-0000-0000-00006B080000}"/>
    <cellStyle name="40% - Accent4 19" xfId="3507" xr:uid="{00000000-0005-0000-0000-00006C080000}"/>
    <cellStyle name="40% - Accent4 2" xfId="2077" xr:uid="{00000000-0005-0000-0000-00006D080000}"/>
    <cellStyle name="40% - Accent4 2 2" xfId="2078" xr:uid="{00000000-0005-0000-0000-00006E080000}"/>
    <cellStyle name="40% - Accent4 2 2 2" xfId="2079" xr:uid="{00000000-0005-0000-0000-00006F080000}"/>
    <cellStyle name="40% - Accent4 2 2 2 2" xfId="2080" xr:uid="{00000000-0005-0000-0000-000070080000}"/>
    <cellStyle name="40% - Accent4 2 2 2 2 2" xfId="2081" xr:uid="{00000000-0005-0000-0000-000071080000}"/>
    <cellStyle name="40% - Accent4 2 2 2 3" xfId="2082" xr:uid="{00000000-0005-0000-0000-000072080000}"/>
    <cellStyle name="40% - Accent4 2 2 2 3 2" xfId="2083" xr:uid="{00000000-0005-0000-0000-000073080000}"/>
    <cellStyle name="40% - Accent4 2 2 2 4" xfId="2084" xr:uid="{00000000-0005-0000-0000-000074080000}"/>
    <cellStyle name="40% - Accent4 2 2 3" xfId="2085" xr:uid="{00000000-0005-0000-0000-000075080000}"/>
    <cellStyle name="40% - Accent4 2 2 3 2" xfId="2086" xr:uid="{00000000-0005-0000-0000-000076080000}"/>
    <cellStyle name="40% - Accent4 2 2 4" xfId="2087" xr:uid="{00000000-0005-0000-0000-000077080000}"/>
    <cellStyle name="40% - Accent4 2 2 4 2" xfId="2088" xr:uid="{00000000-0005-0000-0000-000078080000}"/>
    <cellStyle name="40% - Accent4 2 2 5" xfId="2089" xr:uid="{00000000-0005-0000-0000-000079080000}"/>
    <cellStyle name="40% - Accent4 2 3" xfId="2090" xr:uid="{00000000-0005-0000-0000-00007A080000}"/>
    <cellStyle name="40% - Accent4 2 3 2" xfId="2091" xr:uid="{00000000-0005-0000-0000-00007B080000}"/>
    <cellStyle name="40% - Accent4 2 3 2 2" xfId="2092" xr:uid="{00000000-0005-0000-0000-00007C080000}"/>
    <cellStyle name="40% - Accent4 2 3 3" xfId="2093" xr:uid="{00000000-0005-0000-0000-00007D080000}"/>
    <cellStyle name="40% - Accent4 2 3 3 2" xfId="2094" xr:uid="{00000000-0005-0000-0000-00007E080000}"/>
    <cellStyle name="40% - Accent4 2 3 4" xfId="2095" xr:uid="{00000000-0005-0000-0000-00007F080000}"/>
    <cellStyle name="40% - Accent4 2 4" xfId="2096" xr:uid="{00000000-0005-0000-0000-000080080000}"/>
    <cellStyle name="40% - Accent4 2 4 2" xfId="2097" xr:uid="{00000000-0005-0000-0000-000081080000}"/>
    <cellStyle name="40% - Accent4 2 5" xfId="2098" xr:uid="{00000000-0005-0000-0000-000082080000}"/>
    <cellStyle name="40% - Accent4 2 5 2" xfId="2099" xr:uid="{00000000-0005-0000-0000-000083080000}"/>
    <cellStyle name="40% - Accent4 2 6" xfId="2100" xr:uid="{00000000-0005-0000-0000-000084080000}"/>
    <cellStyle name="40% - Accent4 20" xfId="3508" xr:uid="{00000000-0005-0000-0000-000085080000}"/>
    <cellStyle name="40% - Accent4 21" xfId="3509" xr:uid="{00000000-0005-0000-0000-000086080000}"/>
    <cellStyle name="40% - Accent4 22" xfId="3510" xr:uid="{00000000-0005-0000-0000-000087080000}"/>
    <cellStyle name="40% - Accent4 23" xfId="3511" xr:uid="{00000000-0005-0000-0000-000088080000}"/>
    <cellStyle name="40% - Accent4 24" xfId="3512" xr:uid="{00000000-0005-0000-0000-000089080000}"/>
    <cellStyle name="40% - Accent4 25" xfId="3513" xr:uid="{00000000-0005-0000-0000-00008A080000}"/>
    <cellStyle name="40% - Accent4 3" xfId="2101" xr:uid="{00000000-0005-0000-0000-00008B080000}"/>
    <cellStyle name="40% - Accent4 3 2" xfId="2102" xr:uid="{00000000-0005-0000-0000-00008C080000}"/>
    <cellStyle name="40% - Accent4 3 2 2" xfId="2103" xr:uid="{00000000-0005-0000-0000-00008D080000}"/>
    <cellStyle name="40% - Accent4 3 2 2 2" xfId="2104" xr:uid="{00000000-0005-0000-0000-00008E080000}"/>
    <cellStyle name="40% - Accent4 3 2 2 2 2" xfId="2105" xr:uid="{00000000-0005-0000-0000-00008F080000}"/>
    <cellStyle name="40% - Accent4 3 2 2 3" xfId="2106" xr:uid="{00000000-0005-0000-0000-000090080000}"/>
    <cellStyle name="40% - Accent4 3 2 2 3 2" xfId="2107" xr:uid="{00000000-0005-0000-0000-000091080000}"/>
    <cellStyle name="40% - Accent4 3 2 2 4" xfId="2108" xr:uid="{00000000-0005-0000-0000-000092080000}"/>
    <cellStyle name="40% - Accent4 3 2 3" xfId="2109" xr:uid="{00000000-0005-0000-0000-000093080000}"/>
    <cellStyle name="40% - Accent4 3 2 3 2" xfId="2110" xr:uid="{00000000-0005-0000-0000-000094080000}"/>
    <cellStyle name="40% - Accent4 3 2 4" xfId="2111" xr:uid="{00000000-0005-0000-0000-000095080000}"/>
    <cellStyle name="40% - Accent4 3 2 4 2" xfId="2112" xr:uid="{00000000-0005-0000-0000-000096080000}"/>
    <cellStyle name="40% - Accent4 3 2 5" xfId="2113" xr:uid="{00000000-0005-0000-0000-000097080000}"/>
    <cellStyle name="40% - Accent4 3 3" xfId="2114" xr:uid="{00000000-0005-0000-0000-000098080000}"/>
    <cellStyle name="40% - Accent4 3 3 2" xfId="2115" xr:uid="{00000000-0005-0000-0000-000099080000}"/>
    <cellStyle name="40% - Accent4 3 3 2 2" xfId="2116" xr:uid="{00000000-0005-0000-0000-00009A080000}"/>
    <cellStyle name="40% - Accent4 3 3 3" xfId="2117" xr:uid="{00000000-0005-0000-0000-00009B080000}"/>
    <cellStyle name="40% - Accent4 3 3 3 2" xfId="2118" xr:uid="{00000000-0005-0000-0000-00009C080000}"/>
    <cellStyle name="40% - Accent4 3 3 4" xfId="2119" xr:uid="{00000000-0005-0000-0000-00009D080000}"/>
    <cellStyle name="40% - Accent4 3 4" xfId="2120" xr:uid="{00000000-0005-0000-0000-00009E080000}"/>
    <cellStyle name="40% - Accent4 3 4 2" xfId="2121" xr:uid="{00000000-0005-0000-0000-00009F080000}"/>
    <cellStyle name="40% - Accent4 3 5" xfId="2122" xr:uid="{00000000-0005-0000-0000-0000A0080000}"/>
    <cellStyle name="40% - Accent4 3 5 2" xfId="2123" xr:uid="{00000000-0005-0000-0000-0000A1080000}"/>
    <cellStyle name="40% - Accent4 3 6" xfId="2124" xr:uid="{00000000-0005-0000-0000-0000A2080000}"/>
    <cellStyle name="40% - Accent4 4" xfId="2125" xr:uid="{00000000-0005-0000-0000-0000A3080000}"/>
    <cellStyle name="40% - Accent4 4 2" xfId="2126" xr:uid="{00000000-0005-0000-0000-0000A4080000}"/>
    <cellStyle name="40% - Accent4 4 2 2" xfId="2127" xr:uid="{00000000-0005-0000-0000-0000A5080000}"/>
    <cellStyle name="40% - Accent4 4 2 2 2" xfId="2128" xr:uid="{00000000-0005-0000-0000-0000A6080000}"/>
    <cellStyle name="40% - Accent4 4 2 2 2 2" xfId="2129" xr:uid="{00000000-0005-0000-0000-0000A7080000}"/>
    <cellStyle name="40% - Accent4 4 2 2 3" xfId="2130" xr:uid="{00000000-0005-0000-0000-0000A8080000}"/>
    <cellStyle name="40% - Accent4 4 2 2 3 2" xfId="2131" xr:uid="{00000000-0005-0000-0000-0000A9080000}"/>
    <cellStyle name="40% - Accent4 4 2 2 4" xfId="2132" xr:uid="{00000000-0005-0000-0000-0000AA080000}"/>
    <cellStyle name="40% - Accent4 4 2 3" xfId="2133" xr:uid="{00000000-0005-0000-0000-0000AB080000}"/>
    <cellStyle name="40% - Accent4 4 2 3 2" xfId="2134" xr:uid="{00000000-0005-0000-0000-0000AC080000}"/>
    <cellStyle name="40% - Accent4 4 2 4" xfId="2135" xr:uid="{00000000-0005-0000-0000-0000AD080000}"/>
    <cellStyle name="40% - Accent4 4 2 4 2" xfId="2136" xr:uid="{00000000-0005-0000-0000-0000AE080000}"/>
    <cellStyle name="40% - Accent4 4 2 5" xfId="2137" xr:uid="{00000000-0005-0000-0000-0000AF080000}"/>
    <cellStyle name="40% - Accent4 4 3" xfId="2138" xr:uid="{00000000-0005-0000-0000-0000B0080000}"/>
    <cellStyle name="40% - Accent4 4 3 2" xfId="2139" xr:uid="{00000000-0005-0000-0000-0000B1080000}"/>
    <cellStyle name="40% - Accent4 4 3 2 2" xfId="2140" xr:uid="{00000000-0005-0000-0000-0000B2080000}"/>
    <cellStyle name="40% - Accent4 4 3 3" xfId="2141" xr:uid="{00000000-0005-0000-0000-0000B3080000}"/>
    <cellStyle name="40% - Accent4 4 3 3 2" xfId="2142" xr:uid="{00000000-0005-0000-0000-0000B4080000}"/>
    <cellStyle name="40% - Accent4 4 3 4" xfId="2143" xr:uid="{00000000-0005-0000-0000-0000B5080000}"/>
    <cellStyle name="40% - Accent4 4 4" xfId="2144" xr:uid="{00000000-0005-0000-0000-0000B6080000}"/>
    <cellStyle name="40% - Accent4 4 4 2" xfId="2145" xr:uid="{00000000-0005-0000-0000-0000B7080000}"/>
    <cellStyle name="40% - Accent4 4 5" xfId="2146" xr:uid="{00000000-0005-0000-0000-0000B8080000}"/>
    <cellStyle name="40% - Accent4 4 5 2" xfId="2147" xr:uid="{00000000-0005-0000-0000-0000B9080000}"/>
    <cellStyle name="40% - Accent4 4 6" xfId="2148" xr:uid="{00000000-0005-0000-0000-0000BA080000}"/>
    <cellStyle name="40% - Accent4 5" xfId="2149" xr:uid="{00000000-0005-0000-0000-0000BB080000}"/>
    <cellStyle name="40% - Accent4 5 2" xfId="2150" xr:uid="{00000000-0005-0000-0000-0000BC080000}"/>
    <cellStyle name="40% - Accent4 5 2 2" xfId="2151" xr:uid="{00000000-0005-0000-0000-0000BD080000}"/>
    <cellStyle name="40% - Accent4 5 2 2 2" xfId="2152" xr:uid="{00000000-0005-0000-0000-0000BE080000}"/>
    <cellStyle name="40% - Accent4 5 2 2 2 2" xfId="2153" xr:uid="{00000000-0005-0000-0000-0000BF080000}"/>
    <cellStyle name="40% - Accent4 5 2 2 3" xfId="2154" xr:uid="{00000000-0005-0000-0000-0000C0080000}"/>
    <cellStyle name="40% - Accent4 5 2 2 3 2" xfId="2155" xr:uid="{00000000-0005-0000-0000-0000C1080000}"/>
    <cellStyle name="40% - Accent4 5 2 2 4" xfId="2156" xr:uid="{00000000-0005-0000-0000-0000C2080000}"/>
    <cellStyle name="40% - Accent4 5 2 3" xfId="2157" xr:uid="{00000000-0005-0000-0000-0000C3080000}"/>
    <cellStyle name="40% - Accent4 5 2 3 2" xfId="2158" xr:uid="{00000000-0005-0000-0000-0000C4080000}"/>
    <cellStyle name="40% - Accent4 5 2 4" xfId="2159" xr:uid="{00000000-0005-0000-0000-0000C5080000}"/>
    <cellStyle name="40% - Accent4 5 2 4 2" xfId="2160" xr:uid="{00000000-0005-0000-0000-0000C6080000}"/>
    <cellStyle name="40% - Accent4 5 2 5" xfId="2161" xr:uid="{00000000-0005-0000-0000-0000C7080000}"/>
    <cellStyle name="40% - Accent4 5 3" xfId="2162" xr:uid="{00000000-0005-0000-0000-0000C8080000}"/>
    <cellStyle name="40% - Accent4 5 3 2" xfId="2163" xr:uid="{00000000-0005-0000-0000-0000C9080000}"/>
    <cellStyle name="40% - Accent4 5 3 2 2" xfId="2164" xr:uid="{00000000-0005-0000-0000-0000CA080000}"/>
    <cellStyle name="40% - Accent4 5 3 3" xfId="2165" xr:uid="{00000000-0005-0000-0000-0000CB080000}"/>
    <cellStyle name="40% - Accent4 5 3 3 2" xfId="2166" xr:uid="{00000000-0005-0000-0000-0000CC080000}"/>
    <cellStyle name="40% - Accent4 5 3 4" xfId="2167" xr:uid="{00000000-0005-0000-0000-0000CD080000}"/>
    <cellStyle name="40% - Accent4 5 4" xfId="2168" xr:uid="{00000000-0005-0000-0000-0000CE080000}"/>
    <cellStyle name="40% - Accent4 5 4 2" xfId="2169" xr:uid="{00000000-0005-0000-0000-0000CF080000}"/>
    <cellStyle name="40% - Accent4 5 5" xfId="2170" xr:uid="{00000000-0005-0000-0000-0000D0080000}"/>
    <cellStyle name="40% - Accent4 5 5 2" xfId="2171" xr:uid="{00000000-0005-0000-0000-0000D1080000}"/>
    <cellStyle name="40% - Accent4 5 6" xfId="2172" xr:uid="{00000000-0005-0000-0000-0000D2080000}"/>
    <cellStyle name="40% - Accent4 6" xfId="2173" xr:uid="{00000000-0005-0000-0000-0000D3080000}"/>
    <cellStyle name="40% - Accent4 6 2" xfId="2174" xr:uid="{00000000-0005-0000-0000-0000D4080000}"/>
    <cellStyle name="40% - Accent4 6 2 2" xfId="2175" xr:uid="{00000000-0005-0000-0000-0000D5080000}"/>
    <cellStyle name="40% - Accent4 6 2 2 2" xfId="2176" xr:uid="{00000000-0005-0000-0000-0000D6080000}"/>
    <cellStyle name="40% - Accent4 6 2 2 2 2" xfId="2177" xr:uid="{00000000-0005-0000-0000-0000D7080000}"/>
    <cellStyle name="40% - Accent4 6 2 2 3" xfId="2178" xr:uid="{00000000-0005-0000-0000-0000D8080000}"/>
    <cellStyle name="40% - Accent4 6 2 2 3 2" xfId="2179" xr:uid="{00000000-0005-0000-0000-0000D9080000}"/>
    <cellStyle name="40% - Accent4 6 2 2 4" xfId="2180" xr:uid="{00000000-0005-0000-0000-0000DA080000}"/>
    <cellStyle name="40% - Accent4 6 2 3" xfId="2181" xr:uid="{00000000-0005-0000-0000-0000DB080000}"/>
    <cellStyle name="40% - Accent4 6 2 3 2" xfId="2182" xr:uid="{00000000-0005-0000-0000-0000DC080000}"/>
    <cellStyle name="40% - Accent4 6 2 4" xfId="2183" xr:uid="{00000000-0005-0000-0000-0000DD080000}"/>
    <cellStyle name="40% - Accent4 6 2 4 2" xfId="2184" xr:uid="{00000000-0005-0000-0000-0000DE080000}"/>
    <cellStyle name="40% - Accent4 6 2 5" xfId="2185" xr:uid="{00000000-0005-0000-0000-0000DF080000}"/>
    <cellStyle name="40% - Accent4 6 3" xfId="2186" xr:uid="{00000000-0005-0000-0000-0000E0080000}"/>
    <cellStyle name="40% - Accent4 6 3 2" xfId="2187" xr:uid="{00000000-0005-0000-0000-0000E1080000}"/>
    <cellStyle name="40% - Accent4 6 3 2 2" xfId="2188" xr:uid="{00000000-0005-0000-0000-0000E2080000}"/>
    <cellStyle name="40% - Accent4 6 3 3" xfId="2189" xr:uid="{00000000-0005-0000-0000-0000E3080000}"/>
    <cellStyle name="40% - Accent4 6 3 3 2" xfId="2190" xr:uid="{00000000-0005-0000-0000-0000E4080000}"/>
    <cellStyle name="40% - Accent4 6 3 4" xfId="2191" xr:uid="{00000000-0005-0000-0000-0000E5080000}"/>
    <cellStyle name="40% - Accent4 6 4" xfId="2192" xr:uid="{00000000-0005-0000-0000-0000E6080000}"/>
    <cellStyle name="40% - Accent4 6 4 2" xfId="2193" xr:uid="{00000000-0005-0000-0000-0000E7080000}"/>
    <cellStyle name="40% - Accent4 6 5" xfId="2194" xr:uid="{00000000-0005-0000-0000-0000E8080000}"/>
    <cellStyle name="40% - Accent4 6 5 2" xfId="2195" xr:uid="{00000000-0005-0000-0000-0000E9080000}"/>
    <cellStyle name="40% - Accent4 6 6" xfId="2196" xr:uid="{00000000-0005-0000-0000-0000EA080000}"/>
    <cellStyle name="40% - Accent4 7" xfId="2197" xr:uid="{00000000-0005-0000-0000-0000EB080000}"/>
    <cellStyle name="40% - Accent4 7 2" xfId="2198" xr:uid="{00000000-0005-0000-0000-0000EC080000}"/>
    <cellStyle name="40% - Accent4 7 2 2" xfId="2199" xr:uid="{00000000-0005-0000-0000-0000ED080000}"/>
    <cellStyle name="40% - Accent4 7 2 2 2" xfId="2200" xr:uid="{00000000-0005-0000-0000-0000EE080000}"/>
    <cellStyle name="40% - Accent4 7 2 2 2 2" xfId="2201" xr:uid="{00000000-0005-0000-0000-0000EF080000}"/>
    <cellStyle name="40% - Accent4 7 2 2 3" xfId="2202" xr:uid="{00000000-0005-0000-0000-0000F0080000}"/>
    <cellStyle name="40% - Accent4 7 2 2 3 2" xfId="2203" xr:uid="{00000000-0005-0000-0000-0000F1080000}"/>
    <cellStyle name="40% - Accent4 7 2 2 4" xfId="2204" xr:uid="{00000000-0005-0000-0000-0000F2080000}"/>
    <cellStyle name="40% - Accent4 7 2 3" xfId="2205" xr:uid="{00000000-0005-0000-0000-0000F3080000}"/>
    <cellStyle name="40% - Accent4 7 2 3 2" xfId="2206" xr:uid="{00000000-0005-0000-0000-0000F4080000}"/>
    <cellStyle name="40% - Accent4 7 2 4" xfId="2207" xr:uid="{00000000-0005-0000-0000-0000F5080000}"/>
    <cellStyle name="40% - Accent4 7 2 4 2" xfId="2208" xr:uid="{00000000-0005-0000-0000-0000F6080000}"/>
    <cellStyle name="40% - Accent4 7 2 5" xfId="2209" xr:uid="{00000000-0005-0000-0000-0000F7080000}"/>
    <cellStyle name="40% - Accent4 7 3" xfId="2210" xr:uid="{00000000-0005-0000-0000-0000F8080000}"/>
    <cellStyle name="40% - Accent4 7 3 2" xfId="2211" xr:uid="{00000000-0005-0000-0000-0000F9080000}"/>
    <cellStyle name="40% - Accent4 7 3 2 2" xfId="2212" xr:uid="{00000000-0005-0000-0000-0000FA080000}"/>
    <cellStyle name="40% - Accent4 7 3 3" xfId="2213" xr:uid="{00000000-0005-0000-0000-0000FB080000}"/>
    <cellStyle name="40% - Accent4 7 3 3 2" xfId="2214" xr:uid="{00000000-0005-0000-0000-0000FC080000}"/>
    <cellStyle name="40% - Accent4 7 3 4" xfId="2215" xr:uid="{00000000-0005-0000-0000-0000FD080000}"/>
    <cellStyle name="40% - Accent4 7 4" xfId="2216" xr:uid="{00000000-0005-0000-0000-0000FE080000}"/>
    <cellStyle name="40% - Accent4 7 4 2" xfId="2217" xr:uid="{00000000-0005-0000-0000-0000FF080000}"/>
    <cellStyle name="40% - Accent4 7 5" xfId="2218" xr:uid="{00000000-0005-0000-0000-000000090000}"/>
    <cellStyle name="40% - Accent4 7 5 2" xfId="2219" xr:uid="{00000000-0005-0000-0000-000001090000}"/>
    <cellStyle name="40% - Accent4 7 6" xfId="2220" xr:uid="{00000000-0005-0000-0000-000002090000}"/>
    <cellStyle name="40% - Accent4 8" xfId="2221" xr:uid="{00000000-0005-0000-0000-000003090000}"/>
    <cellStyle name="40% - Accent4 8 2" xfId="2222" xr:uid="{00000000-0005-0000-0000-000004090000}"/>
    <cellStyle name="40% - Accent4 8 2 2" xfId="2223" xr:uid="{00000000-0005-0000-0000-000005090000}"/>
    <cellStyle name="40% - Accent4 8 2 2 2" xfId="2224" xr:uid="{00000000-0005-0000-0000-000006090000}"/>
    <cellStyle name="40% - Accent4 8 2 3" xfId="2225" xr:uid="{00000000-0005-0000-0000-000007090000}"/>
    <cellStyle name="40% - Accent4 8 2 3 2" xfId="2226" xr:uid="{00000000-0005-0000-0000-000008090000}"/>
    <cellStyle name="40% - Accent4 8 2 4" xfId="2227" xr:uid="{00000000-0005-0000-0000-000009090000}"/>
    <cellStyle name="40% - Accent4 8 3" xfId="2228" xr:uid="{00000000-0005-0000-0000-00000A090000}"/>
    <cellStyle name="40% - Accent4 8 3 2" xfId="2229" xr:uid="{00000000-0005-0000-0000-00000B090000}"/>
    <cellStyle name="40% - Accent4 8 4" xfId="2230" xr:uid="{00000000-0005-0000-0000-00000C090000}"/>
    <cellStyle name="40% - Accent4 8 4 2" xfId="2231" xr:uid="{00000000-0005-0000-0000-00000D090000}"/>
    <cellStyle name="40% - Accent4 8 5" xfId="2232" xr:uid="{00000000-0005-0000-0000-00000E090000}"/>
    <cellStyle name="40% - Accent4 9" xfId="2233" xr:uid="{00000000-0005-0000-0000-00000F090000}"/>
    <cellStyle name="40% - Accent4 9 2" xfId="2234" xr:uid="{00000000-0005-0000-0000-000010090000}"/>
    <cellStyle name="40% - Accent4 9 2 2" xfId="2235" xr:uid="{00000000-0005-0000-0000-000011090000}"/>
    <cellStyle name="40% - Accent4 9 2 2 2" xfId="2236" xr:uid="{00000000-0005-0000-0000-000012090000}"/>
    <cellStyle name="40% - Accent4 9 2 3" xfId="2237" xr:uid="{00000000-0005-0000-0000-000013090000}"/>
    <cellStyle name="40% - Accent4 9 2 3 2" xfId="2238" xr:uid="{00000000-0005-0000-0000-000014090000}"/>
    <cellStyle name="40% - Accent4 9 2 4" xfId="2239" xr:uid="{00000000-0005-0000-0000-000015090000}"/>
    <cellStyle name="40% - Accent4 9 3" xfId="2240" xr:uid="{00000000-0005-0000-0000-000016090000}"/>
    <cellStyle name="40% - Accent4 9 3 2" xfId="2241" xr:uid="{00000000-0005-0000-0000-000017090000}"/>
    <cellStyle name="40% - Accent4 9 4" xfId="2242" xr:uid="{00000000-0005-0000-0000-000018090000}"/>
    <cellStyle name="40% - Accent4 9 4 2" xfId="2243" xr:uid="{00000000-0005-0000-0000-000019090000}"/>
    <cellStyle name="40% - Accent4 9 5" xfId="2244" xr:uid="{00000000-0005-0000-0000-00001A090000}"/>
    <cellStyle name="40% - Accent5 10" xfId="2245" xr:uid="{00000000-0005-0000-0000-00001B090000}"/>
    <cellStyle name="40% - Accent5 10 2" xfId="2246" xr:uid="{00000000-0005-0000-0000-00001C090000}"/>
    <cellStyle name="40% - Accent5 10 2 2" xfId="2247" xr:uid="{00000000-0005-0000-0000-00001D090000}"/>
    <cellStyle name="40% - Accent5 10 2 2 2" xfId="2248" xr:uid="{00000000-0005-0000-0000-00001E090000}"/>
    <cellStyle name="40% - Accent5 10 2 3" xfId="2249" xr:uid="{00000000-0005-0000-0000-00001F090000}"/>
    <cellStyle name="40% - Accent5 10 2 3 2" xfId="2250" xr:uid="{00000000-0005-0000-0000-000020090000}"/>
    <cellStyle name="40% - Accent5 10 2 4" xfId="2251" xr:uid="{00000000-0005-0000-0000-000021090000}"/>
    <cellStyle name="40% - Accent5 10 3" xfId="2252" xr:uid="{00000000-0005-0000-0000-000022090000}"/>
    <cellStyle name="40% - Accent5 10 3 2" xfId="2253" xr:uid="{00000000-0005-0000-0000-000023090000}"/>
    <cellStyle name="40% - Accent5 10 4" xfId="2254" xr:uid="{00000000-0005-0000-0000-000024090000}"/>
    <cellStyle name="40% - Accent5 10 4 2" xfId="2255" xr:uid="{00000000-0005-0000-0000-000025090000}"/>
    <cellStyle name="40% - Accent5 10 5" xfId="2256" xr:uid="{00000000-0005-0000-0000-000026090000}"/>
    <cellStyle name="40% - Accent5 11" xfId="2257" xr:uid="{00000000-0005-0000-0000-000027090000}"/>
    <cellStyle name="40% - Accent5 11 2" xfId="2258" xr:uid="{00000000-0005-0000-0000-000028090000}"/>
    <cellStyle name="40% - Accent5 11 2 2" xfId="2259" xr:uid="{00000000-0005-0000-0000-000029090000}"/>
    <cellStyle name="40% - Accent5 11 2 2 2" xfId="2260" xr:uid="{00000000-0005-0000-0000-00002A090000}"/>
    <cellStyle name="40% - Accent5 11 2 3" xfId="2261" xr:uid="{00000000-0005-0000-0000-00002B090000}"/>
    <cellStyle name="40% - Accent5 11 2 3 2" xfId="2262" xr:uid="{00000000-0005-0000-0000-00002C090000}"/>
    <cellStyle name="40% - Accent5 11 2 4" xfId="2263" xr:uid="{00000000-0005-0000-0000-00002D090000}"/>
    <cellStyle name="40% - Accent5 11 3" xfId="2264" xr:uid="{00000000-0005-0000-0000-00002E090000}"/>
    <cellStyle name="40% - Accent5 11 3 2" xfId="2265" xr:uid="{00000000-0005-0000-0000-00002F090000}"/>
    <cellStyle name="40% - Accent5 11 4" xfId="2266" xr:uid="{00000000-0005-0000-0000-000030090000}"/>
    <cellStyle name="40% - Accent5 11 4 2" xfId="2267" xr:uid="{00000000-0005-0000-0000-000031090000}"/>
    <cellStyle name="40% - Accent5 11 5" xfId="2268" xr:uid="{00000000-0005-0000-0000-000032090000}"/>
    <cellStyle name="40% - Accent5 12" xfId="2269" xr:uid="{00000000-0005-0000-0000-000033090000}"/>
    <cellStyle name="40% - Accent5 12 2" xfId="2270" xr:uid="{00000000-0005-0000-0000-000034090000}"/>
    <cellStyle name="40% - Accent5 12 2 2" xfId="2271" xr:uid="{00000000-0005-0000-0000-000035090000}"/>
    <cellStyle name="40% - Accent5 12 3" xfId="2272" xr:uid="{00000000-0005-0000-0000-000036090000}"/>
    <cellStyle name="40% - Accent5 12 3 2" xfId="2273" xr:uid="{00000000-0005-0000-0000-000037090000}"/>
    <cellStyle name="40% - Accent5 12 4" xfId="2274" xr:uid="{00000000-0005-0000-0000-000038090000}"/>
    <cellStyle name="40% - Accent5 13" xfId="2275" xr:uid="{00000000-0005-0000-0000-000039090000}"/>
    <cellStyle name="40% - Accent5 13 2" xfId="2276" xr:uid="{00000000-0005-0000-0000-00003A090000}"/>
    <cellStyle name="40% - Accent5 13 2 2" xfId="2277" xr:uid="{00000000-0005-0000-0000-00003B090000}"/>
    <cellStyle name="40% - Accent5 13 3" xfId="2278" xr:uid="{00000000-0005-0000-0000-00003C090000}"/>
    <cellStyle name="40% - Accent5 13 3 2" xfId="2279" xr:uid="{00000000-0005-0000-0000-00003D090000}"/>
    <cellStyle name="40% - Accent5 13 4" xfId="2280" xr:uid="{00000000-0005-0000-0000-00003E090000}"/>
    <cellStyle name="40% - Accent5 14" xfId="2281" xr:uid="{00000000-0005-0000-0000-00003F090000}"/>
    <cellStyle name="40% - Accent5 14 2" xfId="2282" xr:uid="{00000000-0005-0000-0000-000040090000}"/>
    <cellStyle name="40% - Accent5 14 2 2" xfId="2283" xr:uid="{00000000-0005-0000-0000-000041090000}"/>
    <cellStyle name="40% - Accent5 14 3" xfId="2284" xr:uid="{00000000-0005-0000-0000-000042090000}"/>
    <cellStyle name="40% - Accent5 14 3 2" xfId="2285" xr:uid="{00000000-0005-0000-0000-000043090000}"/>
    <cellStyle name="40% - Accent5 14 4" xfId="2286" xr:uid="{00000000-0005-0000-0000-000044090000}"/>
    <cellStyle name="40% - Accent5 15" xfId="2287" xr:uid="{00000000-0005-0000-0000-000045090000}"/>
    <cellStyle name="40% - Accent5 15 2" xfId="2288" xr:uid="{00000000-0005-0000-0000-000046090000}"/>
    <cellStyle name="40% - Accent5 15 2 2" xfId="2289" xr:uid="{00000000-0005-0000-0000-000047090000}"/>
    <cellStyle name="40% - Accent5 15 3" xfId="2290" xr:uid="{00000000-0005-0000-0000-000048090000}"/>
    <cellStyle name="40% - Accent5 15 3 2" xfId="2291" xr:uid="{00000000-0005-0000-0000-000049090000}"/>
    <cellStyle name="40% - Accent5 15 4" xfId="2292" xr:uid="{00000000-0005-0000-0000-00004A090000}"/>
    <cellStyle name="40% - Accent5 16" xfId="2293" xr:uid="{00000000-0005-0000-0000-00004B090000}"/>
    <cellStyle name="40% - Accent5 16 2" xfId="2294" xr:uid="{00000000-0005-0000-0000-00004C090000}"/>
    <cellStyle name="40% - Accent5 17" xfId="2295" xr:uid="{00000000-0005-0000-0000-00004D090000}"/>
    <cellStyle name="40% - Accent5 17 2" xfId="2296" xr:uid="{00000000-0005-0000-0000-00004E090000}"/>
    <cellStyle name="40% - Accent5 17 2 2" xfId="3514" xr:uid="{00000000-0005-0000-0000-00004F090000}"/>
    <cellStyle name="40% - Accent5 17 3" xfId="2297" xr:uid="{00000000-0005-0000-0000-000050090000}"/>
    <cellStyle name="40% - Accent5 18" xfId="2298" xr:uid="{00000000-0005-0000-0000-000051090000}"/>
    <cellStyle name="40% - Accent5 18 2" xfId="2299" xr:uid="{00000000-0005-0000-0000-000052090000}"/>
    <cellStyle name="40% - Accent5 18 2 2" xfId="3515" xr:uid="{00000000-0005-0000-0000-000053090000}"/>
    <cellStyle name="40% - Accent5 18 3" xfId="2300" xr:uid="{00000000-0005-0000-0000-000054090000}"/>
    <cellStyle name="40% - Accent5 19" xfId="3516" xr:uid="{00000000-0005-0000-0000-000055090000}"/>
    <cellStyle name="40% - Accent5 2" xfId="2301" xr:uid="{00000000-0005-0000-0000-000056090000}"/>
    <cellStyle name="40% - Accent5 2 2" xfId="2302" xr:uid="{00000000-0005-0000-0000-000057090000}"/>
    <cellStyle name="40% - Accent5 2 2 2" xfId="2303" xr:uid="{00000000-0005-0000-0000-000058090000}"/>
    <cellStyle name="40% - Accent5 2 2 2 2" xfId="2304" xr:uid="{00000000-0005-0000-0000-000059090000}"/>
    <cellStyle name="40% - Accent5 2 2 2 2 2" xfId="2305" xr:uid="{00000000-0005-0000-0000-00005A090000}"/>
    <cellStyle name="40% - Accent5 2 2 2 3" xfId="2306" xr:uid="{00000000-0005-0000-0000-00005B090000}"/>
    <cellStyle name="40% - Accent5 2 2 2 3 2" xfId="2307" xr:uid="{00000000-0005-0000-0000-00005C090000}"/>
    <cellStyle name="40% - Accent5 2 2 2 4" xfId="2308" xr:uid="{00000000-0005-0000-0000-00005D090000}"/>
    <cellStyle name="40% - Accent5 2 2 3" xfId="2309" xr:uid="{00000000-0005-0000-0000-00005E090000}"/>
    <cellStyle name="40% - Accent5 2 2 3 2" xfId="2310" xr:uid="{00000000-0005-0000-0000-00005F090000}"/>
    <cellStyle name="40% - Accent5 2 2 4" xfId="2311" xr:uid="{00000000-0005-0000-0000-000060090000}"/>
    <cellStyle name="40% - Accent5 2 2 4 2" xfId="2312" xr:uid="{00000000-0005-0000-0000-000061090000}"/>
    <cellStyle name="40% - Accent5 2 2 5" xfId="2313" xr:uid="{00000000-0005-0000-0000-000062090000}"/>
    <cellStyle name="40% - Accent5 2 3" xfId="2314" xr:uid="{00000000-0005-0000-0000-000063090000}"/>
    <cellStyle name="40% - Accent5 2 3 2" xfId="2315" xr:uid="{00000000-0005-0000-0000-000064090000}"/>
    <cellStyle name="40% - Accent5 2 3 2 2" xfId="2316" xr:uid="{00000000-0005-0000-0000-000065090000}"/>
    <cellStyle name="40% - Accent5 2 3 3" xfId="2317" xr:uid="{00000000-0005-0000-0000-000066090000}"/>
    <cellStyle name="40% - Accent5 2 3 3 2" xfId="2318" xr:uid="{00000000-0005-0000-0000-000067090000}"/>
    <cellStyle name="40% - Accent5 2 3 4" xfId="2319" xr:uid="{00000000-0005-0000-0000-000068090000}"/>
    <cellStyle name="40% - Accent5 2 4" xfId="2320" xr:uid="{00000000-0005-0000-0000-000069090000}"/>
    <cellStyle name="40% - Accent5 2 4 2" xfId="2321" xr:uid="{00000000-0005-0000-0000-00006A090000}"/>
    <cellStyle name="40% - Accent5 2 5" xfId="2322" xr:uid="{00000000-0005-0000-0000-00006B090000}"/>
    <cellStyle name="40% - Accent5 2 5 2" xfId="2323" xr:uid="{00000000-0005-0000-0000-00006C090000}"/>
    <cellStyle name="40% - Accent5 2 6" xfId="2324" xr:uid="{00000000-0005-0000-0000-00006D090000}"/>
    <cellStyle name="40% - Accent5 20" xfId="3517" xr:uid="{00000000-0005-0000-0000-00006E090000}"/>
    <cellStyle name="40% - Accent5 21" xfId="3518" xr:uid="{00000000-0005-0000-0000-00006F090000}"/>
    <cellStyle name="40% - Accent5 22" xfId="3519" xr:uid="{00000000-0005-0000-0000-000070090000}"/>
    <cellStyle name="40% - Accent5 23" xfId="3520" xr:uid="{00000000-0005-0000-0000-000071090000}"/>
    <cellStyle name="40% - Accent5 24" xfId="3521" xr:uid="{00000000-0005-0000-0000-000072090000}"/>
    <cellStyle name="40% - Accent5 25" xfId="3522" xr:uid="{00000000-0005-0000-0000-000073090000}"/>
    <cellStyle name="40% - Accent5 3" xfId="2325" xr:uid="{00000000-0005-0000-0000-000074090000}"/>
    <cellStyle name="40% - Accent5 3 2" xfId="2326" xr:uid="{00000000-0005-0000-0000-000075090000}"/>
    <cellStyle name="40% - Accent5 3 2 2" xfId="2327" xr:uid="{00000000-0005-0000-0000-000076090000}"/>
    <cellStyle name="40% - Accent5 3 2 2 2" xfId="2328" xr:uid="{00000000-0005-0000-0000-000077090000}"/>
    <cellStyle name="40% - Accent5 3 2 2 2 2" xfId="2329" xr:uid="{00000000-0005-0000-0000-000078090000}"/>
    <cellStyle name="40% - Accent5 3 2 2 3" xfId="2330" xr:uid="{00000000-0005-0000-0000-000079090000}"/>
    <cellStyle name="40% - Accent5 3 2 2 3 2" xfId="2331" xr:uid="{00000000-0005-0000-0000-00007A090000}"/>
    <cellStyle name="40% - Accent5 3 2 2 4" xfId="2332" xr:uid="{00000000-0005-0000-0000-00007B090000}"/>
    <cellStyle name="40% - Accent5 3 2 3" xfId="2333" xr:uid="{00000000-0005-0000-0000-00007C090000}"/>
    <cellStyle name="40% - Accent5 3 2 3 2" xfId="2334" xr:uid="{00000000-0005-0000-0000-00007D090000}"/>
    <cellStyle name="40% - Accent5 3 2 4" xfId="2335" xr:uid="{00000000-0005-0000-0000-00007E090000}"/>
    <cellStyle name="40% - Accent5 3 2 4 2" xfId="2336" xr:uid="{00000000-0005-0000-0000-00007F090000}"/>
    <cellStyle name="40% - Accent5 3 2 5" xfId="2337" xr:uid="{00000000-0005-0000-0000-000080090000}"/>
    <cellStyle name="40% - Accent5 3 3" xfId="2338" xr:uid="{00000000-0005-0000-0000-000081090000}"/>
    <cellStyle name="40% - Accent5 3 3 2" xfId="2339" xr:uid="{00000000-0005-0000-0000-000082090000}"/>
    <cellStyle name="40% - Accent5 3 3 2 2" xfId="2340" xr:uid="{00000000-0005-0000-0000-000083090000}"/>
    <cellStyle name="40% - Accent5 3 3 3" xfId="2341" xr:uid="{00000000-0005-0000-0000-000084090000}"/>
    <cellStyle name="40% - Accent5 3 3 3 2" xfId="2342" xr:uid="{00000000-0005-0000-0000-000085090000}"/>
    <cellStyle name="40% - Accent5 3 3 4" xfId="2343" xr:uid="{00000000-0005-0000-0000-000086090000}"/>
    <cellStyle name="40% - Accent5 3 4" xfId="2344" xr:uid="{00000000-0005-0000-0000-000087090000}"/>
    <cellStyle name="40% - Accent5 3 4 2" xfId="2345" xr:uid="{00000000-0005-0000-0000-000088090000}"/>
    <cellStyle name="40% - Accent5 3 5" xfId="2346" xr:uid="{00000000-0005-0000-0000-000089090000}"/>
    <cellStyle name="40% - Accent5 3 5 2" xfId="2347" xr:uid="{00000000-0005-0000-0000-00008A090000}"/>
    <cellStyle name="40% - Accent5 3 6" xfId="2348" xr:uid="{00000000-0005-0000-0000-00008B090000}"/>
    <cellStyle name="40% - Accent5 4" xfId="2349" xr:uid="{00000000-0005-0000-0000-00008C090000}"/>
    <cellStyle name="40% - Accent5 4 2" xfId="2350" xr:uid="{00000000-0005-0000-0000-00008D090000}"/>
    <cellStyle name="40% - Accent5 4 2 2" xfId="2351" xr:uid="{00000000-0005-0000-0000-00008E090000}"/>
    <cellStyle name="40% - Accent5 4 2 2 2" xfId="2352" xr:uid="{00000000-0005-0000-0000-00008F090000}"/>
    <cellStyle name="40% - Accent5 4 2 2 2 2" xfId="2353" xr:uid="{00000000-0005-0000-0000-000090090000}"/>
    <cellStyle name="40% - Accent5 4 2 2 3" xfId="2354" xr:uid="{00000000-0005-0000-0000-000091090000}"/>
    <cellStyle name="40% - Accent5 4 2 2 3 2" xfId="2355" xr:uid="{00000000-0005-0000-0000-000092090000}"/>
    <cellStyle name="40% - Accent5 4 2 2 4" xfId="2356" xr:uid="{00000000-0005-0000-0000-000093090000}"/>
    <cellStyle name="40% - Accent5 4 2 3" xfId="2357" xr:uid="{00000000-0005-0000-0000-000094090000}"/>
    <cellStyle name="40% - Accent5 4 2 3 2" xfId="2358" xr:uid="{00000000-0005-0000-0000-000095090000}"/>
    <cellStyle name="40% - Accent5 4 2 4" xfId="2359" xr:uid="{00000000-0005-0000-0000-000096090000}"/>
    <cellStyle name="40% - Accent5 4 2 4 2" xfId="2360" xr:uid="{00000000-0005-0000-0000-000097090000}"/>
    <cellStyle name="40% - Accent5 4 2 5" xfId="2361" xr:uid="{00000000-0005-0000-0000-000098090000}"/>
    <cellStyle name="40% - Accent5 4 3" xfId="2362" xr:uid="{00000000-0005-0000-0000-000099090000}"/>
    <cellStyle name="40% - Accent5 4 3 2" xfId="2363" xr:uid="{00000000-0005-0000-0000-00009A090000}"/>
    <cellStyle name="40% - Accent5 4 3 2 2" xfId="2364" xr:uid="{00000000-0005-0000-0000-00009B090000}"/>
    <cellStyle name="40% - Accent5 4 3 3" xfId="2365" xr:uid="{00000000-0005-0000-0000-00009C090000}"/>
    <cellStyle name="40% - Accent5 4 3 3 2" xfId="2366" xr:uid="{00000000-0005-0000-0000-00009D090000}"/>
    <cellStyle name="40% - Accent5 4 3 4" xfId="2367" xr:uid="{00000000-0005-0000-0000-00009E090000}"/>
    <cellStyle name="40% - Accent5 4 4" xfId="2368" xr:uid="{00000000-0005-0000-0000-00009F090000}"/>
    <cellStyle name="40% - Accent5 4 4 2" xfId="2369" xr:uid="{00000000-0005-0000-0000-0000A0090000}"/>
    <cellStyle name="40% - Accent5 4 5" xfId="2370" xr:uid="{00000000-0005-0000-0000-0000A1090000}"/>
    <cellStyle name="40% - Accent5 4 5 2" xfId="2371" xr:uid="{00000000-0005-0000-0000-0000A2090000}"/>
    <cellStyle name="40% - Accent5 4 6" xfId="2372" xr:uid="{00000000-0005-0000-0000-0000A3090000}"/>
    <cellStyle name="40% - Accent5 5" xfId="2373" xr:uid="{00000000-0005-0000-0000-0000A4090000}"/>
    <cellStyle name="40% - Accent5 5 2" xfId="2374" xr:uid="{00000000-0005-0000-0000-0000A5090000}"/>
    <cellStyle name="40% - Accent5 5 2 2" xfId="2375" xr:uid="{00000000-0005-0000-0000-0000A6090000}"/>
    <cellStyle name="40% - Accent5 5 2 2 2" xfId="2376" xr:uid="{00000000-0005-0000-0000-0000A7090000}"/>
    <cellStyle name="40% - Accent5 5 2 2 2 2" xfId="2377" xr:uid="{00000000-0005-0000-0000-0000A8090000}"/>
    <cellStyle name="40% - Accent5 5 2 2 3" xfId="2378" xr:uid="{00000000-0005-0000-0000-0000A9090000}"/>
    <cellStyle name="40% - Accent5 5 2 2 3 2" xfId="2379" xr:uid="{00000000-0005-0000-0000-0000AA090000}"/>
    <cellStyle name="40% - Accent5 5 2 2 4" xfId="2380" xr:uid="{00000000-0005-0000-0000-0000AB090000}"/>
    <cellStyle name="40% - Accent5 5 2 3" xfId="2381" xr:uid="{00000000-0005-0000-0000-0000AC090000}"/>
    <cellStyle name="40% - Accent5 5 2 3 2" xfId="2382" xr:uid="{00000000-0005-0000-0000-0000AD090000}"/>
    <cellStyle name="40% - Accent5 5 2 4" xfId="2383" xr:uid="{00000000-0005-0000-0000-0000AE090000}"/>
    <cellStyle name="40% - Accent5 5 2 4 2" xfId="2384" xr:uid="{00000000-0005-0000-0000-0000AF090000}"/>
    <cellStyle name="40% - Accent5 5 2 5" xfId="2385" xr:uid="{00000000-0005-0000-0000-0000B0090000}"/>
    <cellStyle name="40% - Accent5 5 3" xfId="2386" xr:uid="{00000000-0005-0000-0000-0000B1090000}"/>
    <cellStyle name="40% - Accent5 5 3 2" xfId="2387" xr:uid="{00000000-0005-0000-0000-0000B2090000}"/>
    <cellStyle name="40% - Accent5 5 3 2 2" xfId="2388" xr:uid="{00000000-0005-0000-0000-0000B3090000}"/>
    <cellStyle name="40% - Accent5 5 3 3" xfId="2389" xr:uid="{00000000-0005-0000-0000-0000B4090000}"/>
    <cellStyle name="40% - Accent5 5 3 3 2" xfId="2390" xr:uid="{00000000-0005-0000-0000-0000B5090000}"/>
    <cellStyle name="40% - Accent5 5 3 4" xfId="2391" xr:uid="{00000000-0005-0000-0000-0000B6090000}"/>
    <cellStyle name="40% - Accent5 5 4" xfId="2392" xr:uid="{00000000-0005-0000-0000-0000B7090000}"/>
    <cellStyle name="40% - Accent5 5 4 2" xfId="2393" xr:uid="{00000000-0005-0000-0000-0000B8090000}"/>
    <cellStyle name="40% - Accent5 5 5" xfId="2394" xr:uid="{00000000-0005-0000-0000-0000B9090000}"/>
    <cellStyle name="40% - Accent5 5 5 2" xfId="2395" xr:uid="{00000000-0005-0000-0000-0000BA090000}"/>
    <cellStyle name="40% - Accent5 5 6" xfId="2396" xr:uid="{00000000-0005-0000-0000-0000BB090000}"/>
    <cellStyle name="40% - Accent5 6" xfId="2397" xr:uid="{00000000-0005-0000-0000-0000BC090000}"/>
    <cellStyle name="40% - Accent5 6 2" xfId="2398" xr:uid="{00000000-0005-0000-0000-0000BD090000}"/>
    <cellStyle name="40% - Accent5 6 2 2" xfId="2399" xr:uid="{00000000-0005-0000-0000-0000BE090000}"/>
    <cellStyle name="40% - Accent5 6 2 2 2" xfId="2400" xr:uid="{00000000-0005-0000-0000-0000BF090000}"/>
    <cellStyle name="40% - Accent5 6 2 2 2 2" xfId="2401" xr:uid="{00000000-0005-0000-0000-0000C0090000}"/>
    <cellStyle name="40% - Accent5 6 2 2 3" xfId="2402" xr:uid="{00000000-0005-0000-0000-0000C1090000}"/>
    <cellStyle name="40% - Accent5 6 2 2 3 2" xfId="2403" xr:uid="{00000000-0005-0000-0000-0000C2090000}"/>
    <cellStyle name="40% - Accent5 6 2 2 4" xfId="2404" xr:uid="{00000000-0005-0000-0000-0000C3090000}"/>
    <cellStyle name="40% - Accent5 6 2 3" xfId="2405" xr:uid="{00000000-0005-0000-0000-0000C4090000}"/>
    <cellStyle name="40% - Accent5 6 2 3 2" xfId="2406" xr:uid="{00000000-0005-0000-0000-0000C5090000}"/>
    <cellStyle name="40% - Accent5 6 2 4" xfId="2407" xr:uid="{00000000-0005-0000-0000-0000C6090000}"/>
    <cellStyle name="40% - Accent5 6 2 4 2" xfId="2408" xr:uid="{00000000-0005-0000-0000-0000C7090000}"/>
    <cellStyle name="40% - Accent5 6 2 5" xfId="2409" xr:uid="{00000000-0005-0000-0000-0000C8090000}"/>
    <cellStyle name="40% - Accent5 6 3" xfId="2410" xr:uid="{00000000-0005-0000-0000-0000C9090000}"/>
    <cellStyle name="40% - Accent5 6 3 2" xfId="2411" xr:uid="{00000000-0005-0000-0000-0000CA090000}"/>
    <cellStyle name="40% - Accent5 6 3 2 2" xfId="2412" xr:uid="{00000000-0005-0000-0000-0000CB090000}"/>
    <cellStyle name="40% - Accent5 6 3 3" xfId="2413" xr:uid="{00000000-0005-0000-0000-0000CC090000}"/>
    <cellStyle name="40% - Accent5 6 3 3 2" xfId="2414" xr:uid="{00000000-0005-0000-0000-0000CD090000}"/>
    <cellStyle name="40% - Accent5 6 3 4" xfId="2415" xr:uid="{00000000-0005-0000-0000-0000CE090000}"/>
    <cellStyle name="40% - Accent5 6 4" xfId="2416" xr:uid="{00000000-0005-0000-0000-0000CF090000}"/>
    <cellStyle name="40% - Accent5 6 4 2" xfId="2417" xr:uid="{00000000-0005-0000-0000-0000D0090000}"/>
    <cellStyle name="40% - Accent5 6 5" xfId="2418" xr:uid="{00000000-0005-0000-0000-0000D1090000}"/>
    <cellStyle name="40% - Accent5 6 5 2" xfId="2419" xr:uid="{00000000-0005-0000-0000-0000D2090000}"/>
    <cellStyle name="40% - Accent5 6 6" xfId="2420" xr:uid="{00000000-0005-0000-0000-0000D3090000}"/>
    <cellStyle name="40% - Accent5 7" xfId="2421" xr:uid="{00000000-0005-0000-0000-0000D4090000}"/>
    <cellStyle name="40% - Accent5 7 2" xfId="2422" xr:uid="{00000000-0005-0000-0000-0000D5090000}"/>
    <cellStyle name="40% - Accent5 7 2 2" xfId="2423" xr:uid="{00000000-0005-0000-0000-0000D6090000}"/>
    <cellStyle name="40% - Accent5 7 2 2 2" xfId="2424" xr:uid="{00000000-0005-0000-0000-0000D7090000}"/>
    <cellStyle name="40% - Accent5 7 2 2 2 2" xfId="2425" xr:uid="{00000000-0005-0000-0000-0000D8090000}"/>
    <cellStyle name="40% - Accent5 7 2 2 3" xfId="2426" xr:uid="{00000000-0005-0000-0000-0000D9090000}"/>
    <cellStyle name="40% - Accent5 7 2 2 3 2" xfId="2427" xr:uid="{00000000-0005-0000-0000-0000DA090000}"/>
    <cellStyle name="40% - Accent5 7 2 2 4" xfId="2428" xr:uid="{00000000-0005-0000-0000-0000DB090000}"/>
    <cellStyle name="40% - Accent5 7 2 3" xfId="2429" xr:uid="{00000000-0005-0000-0000-0000DC090000}"/>
    <cellStyle name="40% - Accent5 7 2 3 2" xfId="2430" xr:uid="{00000000-0005-0000-0000-0000DD090000}"/>
    <cellStyle name="40% - Accent5 7 2 4" xfId="2431" xr:uid="{00000000-0005-0000-0000-0000DE090000}"/>
    <cellStyle name="40% - Accent5 7 2 4 2" xfId="2432" xr:uid="{00000000-0005-0000-0000-0000DF090000}"/>
    <cellStyle name="40% - Accent5 7 2 5" xfId="2433" xr:uid="{00000000-0005-0000-0000-0000E0090000}"/>
    <cellStyle name="40% - Accent5 7 3" xfId="2434" xr:uid="{00000000-0005-0000-0000-0000E1090000}"/>
    <cellStyle name="40% - Accent5 7 3 2" xfId="2435" xr:uid="{00000000-0005-0000-0000-0000E2090000}"/>
    <cellStyle name="40% - Accent5 7 3 2 2" xfId="2436" xr:uid="{00000000-0005-0000-0000-0000E3090000}"/>
    <cellStyle name="40% - Accent5 7 3 3" xfId="2437" xr:uid="{00000000-0005-0000-0000-0000E4090000}"/>
    <cellStyle name="40% - Accent5 7 3 3 2" xfId="2438" xr:uid="{00000000-0005-0000-0000-0000E5090000}"/>
    <cellStyle name="40% - Accent5 7 3 4" xfId="2439" xr:uid="{00000000-0005-0000-0000-0000E6090000}"/>
    <cellStyle name="40% - Accent5 7 4" xfId="2440" xr:uid="{00000000-0005-0000-0000-0000E7090000}"/>
    <cellStyle name="40% - Accent5 7 4 2" xfId="2441" xr:uid="{00000000-0005-0000-0000-0000E8090000}"/>
    <cellStyle name="40% - Accent5 7 5" xfId="2442" xr:uid="{00000000-0005-0000-0000-0000E9090000}"/>
    <cellStyle name="40% - Accent5 7 5 2" xfId="2443" xr:uid="{00000000-0005-0000-0000-0000EA090000}"/>
    <cellStyle name="40% - Accent5 7 6" xfId="2444" xr:uid="{00000000-0005-0000-0000-0000EB090000}"/>
    <cellStyle name="40% - Accent5 8" xfId="2445" xr:uid="{00000000-0005-0000-0000-0000EC090000}"/>
    <cellStyle name="40% - Accent5 8 2" xfId="2446" xr:uid="{00000000-0005-0000-0000-0000ED090000}"/>
    <cellStyle name="40% - Accent5 8 2 2" xfId="2447" xr:uid="{00000000-0005-0000-0000-0000EE090000}"/>
    <cellStyle name="40% - Accent5 8 2 2 2" xfId="2448" xr:uid="{00000000-0005-0000-0000-0000EF090000}"/>
    <cellStyle name="40% - Accent5 8 2 3" xfId="2449" xr:uid="{00000000-0005-0000-0000-0000F0090000}"/>
    <cellStyle name="40% - Accent5 8 2 3 2" xfId="2450" xr:uid="{00000000-0005-0000-0000-0000F1090000}"/>
    <cellStyle name="40% - Accent5 8 2 4" xfId="2451" xr:uid="{00000000-0005-0000-0000-0000F2090000}"/>
    <cellStyle name="40% - Accent5 8 3" xfId="2452" xr:uid="{00000000-0005-0000-0000-0000F3090000}"/>
    <cellStyle name="40% - Accent5 8 3 2" xfId="2453" xr:uid="{00000000-0005-0000-0000-0000F4090000}"/>
    <cellStyle name="40% - Accent5 8 4" xfId="2454" xr:uid="{00000000-0005-0000-0000-0000F5090000}"/>
    <cellStyle name="40% - Accent5 8 4 2" xfId="2455" xr:uid="{00000000-0005-0000-0000-0000F6090000}"/>
    <cellStyle name="40% - Accent5 8 5" xfId="2456" xr:uid="{00000000-0005-0000-0000-0000F7090000}"/>
    <cellStyle name="40% - Accent5 9" xfId="2457" xr:uid="{00000000-0005-0000-0000-0000F8090000}"/>
    <cellStyle name="40% - Accent5 9 2" xfId="2458" xr:uid="{00000000-0005-0000-0000-0000F9090000}"/>
    <cellStyle name="40% - Accent5 9 2 2" xfId="2459" xr:uid="{00000000-0005-0000-0000-0000FA090000}"/>
    <cellStyle name="40% - Accent5 9 2 2 2" xfId="2460" xr:uid="{00000000-0005-0000-0000-0000FB090000}"/>
    <cellStyle name="40% - Accent5 9 2 3" xfId="2461" xr:uid="{00000000-0005-0000-0000-0000FC090000}"/>
    <cellStyle name="40% - Accent5 9 2 3 2" xfId="2462" xr:uid="{00000000-0005-0000-0000-0000FD090000}"/>
    <cellStyle name="40% - Accent5 9 2 4" xfId="2463" xr:uid="{00000000-0005-0000-0000-0000FE090000}"/>
    <cellStyle name="40% - Accent5 9 3" xfId="2464" xr:uid="{00000000-0005-0000-0000-0000FF090000}"/>
    <cellStyle name="40% - Accent5 9 3 2" xfId="2465" xr:uid="{00000000-0005-0000-0000-0000000A0000}"/>
    <cellStyle name="40% - Accent5 9 4" xfId="2466" xr:uid="{00000000-0005-0000-0000-0000010A0000}"/>
    <cellStyle name="40% - Accent5 9 4 2" xfId="2467" xr:uid="{00000000-0005-0000-0000-0000020A0000}"/>
    <cellStyle name="40% - Accent5 9 5" xfId="2468" xr:uid="{00000000-0005-0000-0000-0000030A0000}"/>
    <cellStyle name="40% - Accent6 10" xfId="2469" xr:uid="{00000000-0005-0000-0000-0000040A0000}"/>
    <cellStyle name="40% - Accent6 10 2" xfId="2470" xr:uid="{00000000-0005-0000-0000-0000050A0000}"/>
    <cellStyle name="40% - Accent6 10 2 2" xfId="2471" xr:uid="{00000000-0005-0000-0000-0000060A0000}"/>
    <cellStyle name="40% - Accent6 10 2 2 2" xfId="2472" xr:uid="{00000000-0005-0000-0000-0000070A0000}"/>
    <cellStyle name="40% - Accent6 10 2 3" xfId="2473" xr:uid="{00000000-0005-0000-0000-0000080A0000}"/>
    <cellStyle name="40% - Accent6 10 2 3 2" xfId="2474" xr:uid="{00000000-0005-0000-0000-0000090A0000}"/>
    <cellStyle name="40% - Accent6 10 2 4" xfId="2475" xr:uid="{00000000-0005-0000-0000-00000A0A0000}"/>
    <cellStyle name="40% - Accent6 10 3" xfId="2476" xr:uid="{00000000-0005-0000-0000-00000B0A0000}"/>
    <cellStyle name="40% - Accent6 10 3 2" xfId="2477" xr:uid="{00000000-0005-0000-0000-00000C0A0000}"/>
    <cellStyle name="40% - Accent6 10 4" xfId="2478" xr:uid="{00000000-0005-0000-0000-00000D0A0000}"/>
    <cellStyle name="40% - Accent6 10 4 2" xfId="2479" xr:uid="{00000000-0005-0000-0000-00000E0A0000}"/>
    <cellStyle name="40% - Accent6 10 5" xfId="2480" xr:uid="{00000000-0005-0000-0000-00000F0A0000}"/>
    <cellStyle name="40% - Accent6 11" xfId="2481" xr:uid="{00000000-0005-0000-0000-0000100A0000}"/>
    <cellStyle name="40% - Accent6 11 2" xfId="2482" xr:uid="{00000000-0005-0000-0000-0000110A0000}"/>
    <cellStyle name="40% - Accent6 11 2 2" xfId="2483" xr:uid="{00000000-0005-0000-0000-0000120A0000}"/>
    <cellStyle name="40% - Accent6 11 2 2 2" xfId="2484" xr:uid="{00000000-0005-0000-0000-0000130A0000}"/>
    <cellStyle name="40% - Accent6 11 2 3" xfId="2485" xr:uid="{00000000-0005-0000-0000-0000140A0000}"/>
    <cellStyle name="40% - Accent6 11 2 3 2" xfId="2486" xr:uid="{00000000-0005-0000-0000-0000150A0000}"/>
    <cellStyle name="40% - Accent6 11 2 4" xfId="2487" xr:uid="{00000000-0005-0000-0000-0000160A0000}"/>
    <cellStyle name="40% - Accent6 11 3" xfId="2488" xr:uid="{00000000-0005-0000-0000-0000170A0000}"/>
    <cellStyle name="40% - Accent6 11 3 2" xfId="2489" xr:uid="{00000000-0005-0000-0000-0000180A0000}"/>
    <cellStyle name="40% - Accent6 11 4" xfId="2490" xr:uid="{00000000-0005-0000-0000-0000190A0000}"/>
    <cellStyle name="40% - Accent6 11 4 2" xfId="2491" xr:uid="{00000000-0005-0000-0000-00001A0A0000}"/>
    <cellStyle name="40% - Accent6 11 5" xfId="2492" xr:uid="{00000000-0005-0000-0000-00001B0A0000}"/>
    <cellStyle name="40% - Accent6 12" xfId="2493" xr:uid="{00000000-0005-0000-0000-00001C0A0000}"/>
    <cellStyle name="40% - Accent6 12 2" xfId="2494" xr:uid="{00000000-0005-0000-0000-00001D0A0000}"/>
    <cellStyle name="40% - Accent6 12 2 2" xfId="2495" xr:uid="{00000000-0005-0000-0000-00001E0A0000}"/>
    <cellStyle name="40% - Accent6 12 3" xfId="2496" xr:uid="{00000000-0005-0000-0000-00001F0A0000}"/>
    <cellStyle name="40% - Accent6 12 3 2" xfId="2497" xr:uid="{00000000-0005-0000-0000-0000200A0000}"/>
    <cellStyle name="40% - Accent6 12 4" xfId="2498" xr:uid="{00000000-0005-0000-0000-0000210A0000}"/>
    <cellStyle name="40% - Accent6 13" xfId="2499" xr:uid="{00000000-0005-0000-0000-0000220A0000}"/>
    <cellStyle name="40% - Accent6 13 2" xfId="2500" xr:uid="{00000000-0005-0000-0000-0000230A0000}"/>
    <cellStyle name="40% - Accent6 13 2 2" xfId="2501" xr:uid="{00000000-0005-0000-0000-0000240A0000}"/>
    <cellStyle name="40% - Accent6 13 3" xfId="2502" xr:uid="{00000000-0005-0000-0000-0000250A0000}"/>
    <cellStyle name="40% - Accent6 13 3 2" xfId="2503" xr:uid="{00000000-0005-0000-0000-0000260A0000}"/>
    <cellStyle name="40% - Accent6 13 4" xfId="2504" xr:uid="{00000000-0005-0000-0000-0000270A0000}"/>
    <cellStyle name="40% - Accent6 14" xfId="2505" xr:uid="{00000000-0005-0000-0000-0000280A0000}"/>
    <cellStyle name="40% - Accent6 14 2" xfId="2506" xr:uid="{00000000-0005-0000-0000-0000290A0000}"/>
    <cellStyle name="40% - Accent6 14 2 2" xfId="2507" xr:uid="{00000000-0005-0000-0000-00002A0A0000}"/>
    <cellStyle name="40% - Accent6 14 3" xfId="2508" xr:uid="{00000000-0005-0000-0000-00002B0A0000}"/>
    <cellStyle name="40% - Accent6 14 3 2" xfId="2509" xr:uid="{00000000-0005-0000-0000-00002C0A0000}"/>
    <cellStyle name="40% - Accent6 14 4" xfId="2510" xr:uid="{00000000-0005-0000-0000-00002D0A0000}"/>
    <cellStyle name="40% - Accent6 15" xfId="2511" xr:uid="{00000000-0005-0000-0000-00002E0A0000}"/>
    <cellStyle name="40% - Accent6 15 2" xfId="2512" xr:uid="{00000000-0005-0000-0000-00002F0A0000}"/>
    <cellStyle name="40% - Accent6 15 2 2" xfId="2513" xr:uid="{00000000-0005-0000-0000-0000300A0000}"/>
    <cellStyle name="40% - Accent6 15 3" xfId="2514" xr:uid="{00000000-0005-0000-0000-0000310A0000}"/>
    <cellStyle name="40% - Accent6 15 3 2" xfId="2515" xr:uid="{00000000-0005-0000-0000-0000320A0000}"/>
    <cellStyle name="40% - Accent6 15 4" xfId="2516" xr:uid="{00000000-0005-0000-0000-0000330A0000}"/>
    <cellStyle name="40% - Accent6 16" xfId="2517" xr:uid="{00000000-0005-0000-0000-0000340A0000}"/>
    <cellStyle name="40% - Accent6 16 2" xfId="2518" xr:uid="{00000000-0005-0000-0000-0000350A0000}"/>
    <cellStyle name="40% - Accent6 17" xfId="2519" xr:uid="{00000000-0005-0000-0000-0000360A0000}"/>
    <cellStyle name="40% - Accent6 17 2" xfId="2520" xr:uid="{00000000-0005-0000-0000-0000370A0000}"/>
    <cellStyle name="40% - Accent6 17 2 2" xfId="3523" xr:uid="{00000000-0005-0000-0000-0000380A0000}"/>
    <cellStyle name="40% - Accent6 17 3" xfId="2521" xr:uid="{00000000-0005-0000-0000-0000390A0000}"/>
    <cellStyle name="40% - Accent6 18" xfId="2522" xr:uid="{00000000-0005-0000-0000-00003A0A0000}"/>
    <cellStyle name="40% - Accent6 18 2" xfId="2523" xr:uid="{00000000-0005-0000-0000-00003B0A0000}"/>
    <cellStyle name="40% - Accent6 18 2 2" xfId="3524" xr:uid="{00000000-0005-0000-0000-00003C0A0000}"/>
    <cellStyle name="40% - Accent6 18 3" xfId="2524" xr:uid="{00000000-0005-0000-0000-00003D0A0000}"/>
    <cellStyle name="40% - Accent6 19" xfId="3525" xr:uid="{00000000-0005-0000-0000-00003E0A0000}"/>
    <cellStyle name="40% - Accent6 2" xfId="2525" xr:uid="{00000000-0005-0000-0000-00003F0A0000}"/>
    <cellStyle name="40% - Accent6 2 2" xfId="2526" xr:uid="{00000000-0005-0000-0000-0000400A0000}"/>
    <cellStyle name="40% - Accent6 2 2 2" xfId="2527" xr:uid="{00000000-0005-0000-0000-0000410A0000}"/>
    <cellStyle name="40% - Accent6 2 2 2 2" xfId="2528" xr:uid="{00000000-0005-0000-0000-0000420A0000}"/>
    <cellStyle name="40% - Accent6 2 2 2 2 2" xfId="2529" xr:uid="{00000000-0005-0000-0000-0000430A0000}"/>
    <cellStyle name="40% - Accent6 2 2 2 3" xfId="2530" xr:uid="{00000000-0005-0000-0000-0000440A0000}"/>
    <cellStyle name="40% - Accent6 2 2 2 3 2" xfId="2531" xr:uid="{00000000-0005-0000-0000-0000450A0000}"/>
    <cellStyle name="40% - Accent6 2 2 2 4" xfId="2532" xr:uid="{00000000-0005-0000-0000-0000460A0000}"/>
    <cellStyle name="40% - Accent6 2 2 3" xfId="2533" xr:uid="{00000000-0005-0000-0000-0000470A0000}"/>
    <cellStyle name="40% - Accent6 2 2 3 2" xfId="2534" xr:uid="{00000000-0005-0000-0000-0000480A0000}"/>
    <cellStyle name="40% - Accent6 2 2 4" xfId="2535" xr:uid="{00000000-0005-0000-0000-0000490A0000}"/>
    <cellStyle name="40% - Accent6 2 2 4 2" xfId="2536" xr:uid="{00000000-0005-0000-0000-00004A0A0000}"/>
    <cellStyle name="40% - Accent6 2 2 5" xfId="2537" xr:uid="{00000000-0005-0000-0000-00004B0A0000}"/>
    <cellStyle name="40% - Accent6 2 3" xfId="2538" xr:uid="{00000000-0005-0000-0000-00004C0A0000}"/>
    <cellStyle name="40% - Accent6 2 3 2" xfId="2539" xr:uid="{00000000-0005-0000-0000-00004D0A0000}"/>
    <cellStyle name="40% - Accent6 2 3 2 2" xfId="2540" xr:uid="{00000000-0005-0000-0000-00004E0A0000}"/>
    <cellStyle name="40% - Accent6 2 3 3" xfId="2541" xr:uid="{00000000-0005-0000-0000-00004F0A0000}"/>
    <cellStyle name="40% - Accent6 2 3 3 2" xfId="2542" xr:uid="{00000000-0005-0000-0000-0000500A0000}"/>
    <cellStyle name="40% - Accent6 2 3 4" xfId="2543" xr:uid="{00000000-0005-0000-0000-0000510A0000}"/>
    <cellStyle name="40% - Accent6 2 4" xfId="2544" xr:uid="{00000000-0005-0000-0000-0000520A0000}"/>
    <cellStyle name="40% - Accent6 2 4 2" xfId="2545" xr:uid="{00000000-0005-0000-0000-0000530A0000}"/>
    <cellStyle name="40% - Accent6 2 5" xfId="2546" xr:uid="{00000000-0005-0000-0000-0000540A0000}"/>
    <cellStyle name="40% - Accent6 2 5 2" xfId="2547" xr:uid="{00000000-0005-0000-0000-0000550A0000}"/>
    <cellStyle name="40% - Accent6 2 6" xfId="2548" xr:uid="{00000000-0005-0000-0000-0000560A0000}"/>
    <cellStyle name="40% - Accent6 20" xfId="3526" xr:uid="{00000000-0005-0000-0000-0000570A0000}"/>
    <cellStyle name="40% - Accent6 21" xfId="3527" xr:uid="{00000000-0005-0000-0000-0000580A0000}"/>
    <cellStyle name="40% - Accent6 22" xfId="3528" xr:uid="{00000000-0005-0000-0000-0000590A0000}"/>
    <cellStyle name="40% - Accent6 23" xfId="3529" xr:uid="{00000000-0005-0000-0000-00005A0A0000}"/>
    <cellStyle name="40% - Accent6 24" xfId="3530" xr:uid="{00000000-0005-0000-0000-00005B0A0000}"/>
    <cellStyle name="40% - Accent6 25" xfId="3531" xr:uid="{00000000-0005-0000-0000-00005C0A0000}"/>
    <cellStyle name="40% - Accent6 3" xfId="2549" xr:uid="{00000000-0005-0000-0000-00005D0A0000}"/>
    <cellStyle name="40% - Accent6 3 2" xfId="2550" xr:uid="{00000000-0005-0000-0000-00005E0A0000}"/>
    <cellStyle name="40% - Accent6 3 2 2" xfId="2551" xr:uid="{00000000-0005-0000-0000-00005F0A0000}"/>
    <cellStyle name="40% - Accent6 3 2 2 2" xfId="2552" xr:uid="{00000000-0005-0000-0000-0000600A0000}"/>
    <cellStyle name="40% - Accent6 3 2 2 2 2" xfId="2553" xr:uid="{00000000-0005-0000-0000-0000610A0000}"/>
    <cellStyle name="40% - Accent6 3 2 2 3" xfId="2554" xr:uid="{00000000-0005-0000-0000-0000620A0000}"/>
    <cellStyle name="40% - Accent6 3 2 2 3 2" xfId="2555" xr:uid="{00000000-0005-0000-0000-0000630A0000}"/>
    <cellStyle name="40% - Accent6 3 2 2 4" xfId="2556" xr:uid="{00000000-0005-0000-0000-0000640A0000}"/>
    <cellStyle name="40% - Accent6 3 2 3" xfId="2557" xr:uid="{00000000-0005-0000-0000-0000650A0000}"/>
    <cellStyle name="40% - Accent6 3 2 3 2" xfId="2558" xr:uid="{00000000-0005-0000-0000-0000660A0000}"/>
    <cellStyle name="40% - Accent6 3 2 4" xfId="2559" xr:uid="{00000000-0005-0000-0000-0000670A0000}"/>
    <cellStyle name="40% - Accent6 3 2 4 2" xfId="2560" xr:uid="{00000000-0005-0000-0000-0000680A0000}"/>
    <cellStyle name="40% - Accent6 3 2 5" xfId="2561" xr:uid="{00000000-0005-0000-0000-0000690A0000}"/>
    <cellStyle name="40% - Accent6 3 3" xfId="2562" xr:uid="{00000000-0005-0000-0000-00006A0A0000}"/>
    <cellStyle name="40% - Accent6 3 3 2" xfId="2563" xr:uid="{00000000-0005-0000-0000-00006B0A0000}"/>
    <cellStyle name="40% - Accent6 3 3 2 2" xfId="2564" xr:uid="{00000000-0005-0000-0000-00006C0A0000}"/>
    <cellStyle name="40% - Accent6 3 3 3" xfId="2565" xr:uid="{00000000-0005-0000-0000-00006D0A0000}"/>
    <cellStyle name="40% - Accent6 3 3 3 2" xfId="2566" xr:uid="{00000000-0005-0000-0000-00006E0A0000}"/>
    <cellStyle name="40% - Accent6 3 3 4" xfId="2567" xr:uid="{00000000-0005-0000-0000-00006F0A0000}"/>
    <cellStyle name="40% - Accent6 3 4" xfId="2568" xr:uid="{00000000-0005-0000-0000-0000700A0000}"/>
    <cellStyle name="40% - Accent6 3 4 2" xfId="2569" xr:uid="{00000000-0005-0000-0000-0000710A0000}"/>
    <cellStyle name="40% - Accent6 3 5" xfId="2570" xr:uid="{00000000-0005-0000-0000-0000720A0000}"/>
    <cellStyle name="40% - Accent6 3 5 2" xfId="2571" xr:uid="{00000000-0005-0000-0000-0000730A0000}"/>
    <cellStyle name="40% - Accent6 3 6" xfId="2572" xr:uid="{00000000-0005-0000-0000-0000740A0000}"/>
    <cellStyle name="40% - Accent6 4" xfId="2573" xr:uid="{00000000-0005-0000-0000-0000750A0000}"/>
    <cellStyle name="40% - Accent6 4 2" xfId="2574" xr:uid="{00000000-0005-0000-0000-0000760A0000}"/>
    <cellStyle name="40% - Accent6 4 2 2" xfId="2575" xr:uid="{00000000-0005-0000-0000-0000770A0000}"/>
    <cellStyle name="40% - Accent6 4 2 2 2" xfId="2576" xr:uid="{00000000-0005-0000-0000-0000780A0000}"/>
    <cellStyle name="40% - Accent6 4 2 2 2 2" xfId="2577" xr:uid="{00000000-0005-0000-0000-0000790A0000}"/>
    <cellStyle name="40% - Accent6 4 2 2 3" xfId="2578" xr:uid="{00000000-0005-0000-0000-00007A0A0000}"/>
    <cellStyle name="40% - Accent6 4 2 2 3 2" xfId="2579" xr:uid="{00000000-0005-0000-0000-00007B0A0000}"/>
    <cellStyle name="40% - Accent6 4 2 2 4" xfId="2580" xr:uid="{00000000-0005-0000-0000-00007C0A0000}"/>
    <cellStyle name="40% - Accent6 4 2 3" xfId="2581" xr:uid="{00000000-0005-0000-0000-00007D0A0000}"/>
    <cellStyle name="40% - Accent6 4 2 3 2" xfId="2582" xr:uid="{00000000-0005-0000-0000-00007E0A0000}"/>
    <cellStyle name="40% - Accent6 4 2 4" xfId="2583" xr:uid="{00000000-0005-0000-0000-00007F0A0000}"/>
    <cellStyle name="40% - Accent6 4 2 4 2" xfId="2584" xr:uid="{00000000-0005-0000-0000-0000800A0000}"/>
    <cellStyle name="40% - Accent6 4 2 5" xfId="2585" xr:uid="{00000000-0005-0000-0000-0000810A0000}"/>
    <cellStyle name="40% - Accent6 4 3" xfId="2586" xr:uid="{00000000-0005-0000-0000-0000820A0000}"/>
    <cellStyle name="40% - Accent6 4 3 2" xfId="2587" xr:uid="{00000000-0005-0000-0000-0000830A0000}"/>
    <cellStyle name="40% - Accent6 4 3 2 2" xfId="2588" xr:uid="{00000000-0005-0000-0000-0000840A0000}"/>
    <cellStyle name="40% - Accent6 4 3 3" xfId="2589" xr:uid="{00000000-0005-0000-0000-0000850A0000}"/>
    <cellStyle name="40% - Accent6 4 3 3 2" xfId="2590" xr:uid="{00000000-0005-0000-0000-0000860A0000}"/>
    <cellStyle name="40% - Accent6 4 3 4" xfId="2591" xr:uid="{00000000-0005-0000-0000-0000870A0000}"/>
    <cellStyle name="40% - Accent6 4 4" xfId="2592" xr:uid="{00000000-0005-0000-0000-0000880A0000}"/>
    <cellStyle name="40% - Accent6 4 4 2" xfId="2593" xr:uid="{00000000-0005-0000-0000-0000890A0000}"/>
    <cellStyle name="40% - Accent6 4 5" xfId="2594" xr:uid="{00000000-0005-0000-0000-00008A0A0000}"/>
    <cellStyle name="40% - Accent6 4 5 2" xfId="2595" xr:uid="{00000000-0005-0000-0000-00008B0A0000}"/>
    <cellStyle name="40% - Accent6 4 6" xfId="2596" xr:uid="{00000000-0005-0000-0000-00008C0A0000}"/>
    <cellStyle name="40% - Accent6 5" xfId="2597" xr:uid="{00000000-0005-0000-0000-00008D0A0000}"/>
    <cellStyle name="40% - Accent6 5 2" xfId="2598" xr:uid="{00000000-0005-0000-0000-00008E0A0000}"/>
    <cellStyle name="40% - Accent6 5 2 2" xfId="2599" xr:uid="{00000000-0005-0000-0000-00008F0A0000}"/>
    <cellStyle name="40% - Accent6 5 2 2 2" xfId="2600" xr:uid="{00000000-0005-0000-0000-0000900A0000}"/>
    <cellStyle name="40% - Accent6 5 2 2 2 2" xfId="2601" xr:uid="{00000000-0005-0000-0000-0000910A0000}"/>
    <cellStyle name="40% - Accent6 5 2 2 3" xfId="2602" xr:uid="{00000000-0005-0000-0000-0000920A0000}"/>
    <cellStyle name="40% - Accent6 5 2 2 3 2" xfId="2603" xr:uid="{00000000-0005-0000-0000-0000930A0000}"/>
    <cellStyle name="40% - Accent6 5 2 2 4" xfId="2604" xr:uid="{00000000-0005-0000-0000-0000940A0000}"/>
    <cellStyle name="40% - Accent6 5 2 3" xfId="2605" xr:uid="{00000000-0005-0000-0000-0000950A0000}"/>
    <cellStyle name="40% - Accent6 5 2 3 2" xfId="2606" xr:uid="{00000000-0005-0000-0000-0000960A0000}"/>
    <cellStyle name="40% - Accent6 5 2 4" xfId="2607" xr:uid="{00000000-0005-0000-0000-0000970A0000}"/>
    <cellStyle name="40% - Accent6 5 2 4 2" xfId="2608" xr:uid="{00000000-0005-0000-0000-0000980A0000}"/>
    <cellStyle name="40% - Accent6 5 2 5" xfId="2609" xr:uid="{00000000-0005-0000-0000-0000990A0000}"/>
    <cellStyle name="40% - Accent6 5 3" xfId="2610" xr:uid="{00000000-0005-0000-0000-00009A0A0000}"/>
    <cellStyle name="40% - Accent6 5 3 2" xfId="2611" xr:uid="{00000000-0005-0000-0000-00009B0A0000}"/>
    <cellStyle name="40% - Accent6 5 3 2 2" xfId="2612" xr:uid="{00000000-0005-0000-0000-00009C0A0000}"/>
    <cellStyle name="40% - Accent6 5 3 3" xfId="2613" xr:uid="{00000000-0005-0000-0000-00009D0A0000}"/>
    <cellStyle name="40% - Accent6 5 3 3 2" xfId="2614" xr:uid="{00000000-0005-0000-0000-00009E0A0000}"/>
    <cellStyle name="40% - Accent6 5 3 4" xfId="2615" xr:uid="{00000000-0005-0000-0000-00009F0A0000}"/>
    <cellStyle name="40% - Accent6 5 4" xfId="2616" xr:uid="{00000000-0005-0000-0000-0000A00A0000}"/>
    <cellStyle name="40% - Accent6 5 4 2" xfId="2617" xr:uid="{00000000-0005-0000-0000-0000A10A0000}"/>
    <cellStyle name="40% - Accent6 5 5" xfId="2618" xr:uid="{00000000-0005-0000-0000-0000A20A0000}"/>
    <cellStyle name="40% - Accent6 5 5 2" xfId="2619" xr:uid="{00000000-0005-0000-0000-0000A30A0000}"/>
    <cellStyle name="40% - Accent6 5 6" xfId="2620" xr:uid="{00000000-0005-0000-0000-0000A40A0000}"/>
    <cellStyle name="40% - Accent6 6" xfId="2621" xr:uid="{00000000-0005-0000-0000-0000A50A0000}"/>
    <cellStyle name="40% - Accent6 6 2" xfId="2622" xr:uid="{00000000-0005-0000-0000-0000A60A0000}"/>
    <cellStyle name="40% - Accent6 6 2 2" xfId="2623" xr:uid="{00000000-0005-0000-0000-0000A70A0000}"/>
    <cellStyle name="40% - Accent6 6 2 2 2" xfId="2624" xr:uid="{00000000-0005-0000-0000-0000A80A0000}"/>
    <cellStyle name="40% - Accent6 6 2 2 2 2" xfId="2625" xr:uid="{00000000-0005-0000-0000-0000A90A0000}"/>
    <cellStyle name="40% - Accent6 6 2 2 3" xfId="2626" xr:uid="{00000000-0005-0000-0000-0000AA0A0000}"/>
    <cellStyle name="40% - Accent6 6 2 2 3 2" xfId="2627" xr:uid="{00000000-0005-0000-0000-0000AB0A0000}"/>
    <cellStyle name="40% - Accent6 6 2 2 4" xfId="2628" xr:uid="{00000000-0005-0000-0000-0000AC0A0000}"/>
    <cellStyle name="40% - Accent6 6 2 3" xfId="2629" xr:uid="{00000000-0005-0000-0000-0000AD0A0000}"/>
    <cellStyle name="40% - Accent6 6 2 3 2" xfId="2630" xr:uid="{00000000-0005-0000-0000-0000AE0A0000}"/>
    <cellStyle name="40% - Accent6 6 2 4" xfId="2631" xr:uid="{00000000-0005-0000-0000-0000AF0A0000}"/>
    <cellStyle name="40% - Accent6 6 2 4 2" xfId="2632" xr:uid="{00000000-0005-0000-0000-0000B00A0000}"/>
    <cellStyle name="40% - Accent6 6 2 5" xfId="2633" xr:uid="{00000000-0005-0000-0000-0000B10A0000}"/>
    <cellStyle name="40% - Accent6 6 3" xfId="2634" xr:uid="{00000000-0005-0000-0000-0000B20A0000}"/>
    <cellStyle name="40% - Accent6 6 3 2" xfId="2635" xr:uid="{00000000-0005-0000-0000-0000B30A0000}"/>
    <cellStyle name="40% - Accent6 6 3 2 2" xfId="2636" xr:uid="{00000000-0005-0000-0000-0000B40A0000}"/>
    <cellStyle name="40% - Accent6 6 3 3" xfId="2637" xr:uid="{00000000-0005-0000-0000-0000B50A0000}"/>
    <cellStyle name="40% - Accent6 6 3 3 2" xfId="2638" xr:uid="{00000000-0005-0000-0000-0000B60A0000}"/>
    <cellStyle name="40% - Accent6 6 3 4" xfId="2639" xr:uid="{00000000-0005-0000-0000-0000B70A0000}"/>
    <cellStyle name="40% - Accent6 6 4" xfId="2640" xr:uid="{00000000-0005-0000-0000-0000B80A0000}"/>
    <cellStyle name="40% - Accent6 6 4 2" xfId="2641" xr:uid="{00000000-0005-0000-0000-0000B90A0000}"/>
    <cellStyle name="40% - Accent6 6 5" xfId="2642" xr:uid="{00000000-0005-0000-0000-0000BA0A0000}"/>
    <cellStyle name="40% - Accent6 6 5 2" xfId="2643" xr:uid="{00000000-0005-0000-0000-0000BB0A0000}"/>
    <cellStyle name="40% - Accent6 6 6" xfId="2644" xr:uid="{00000000-0005-0000-0000-0000BC0A0000}"/>
    <cellStyle name="40% - Accent6 7" xfId="2645" xr:uid="{00000000-0005-0000-0000-0000BD0A0000}"/>
    <cellStyle name="40% - Accent6 7 2" xfId="2646" xr:uid="{00000000-0005-0000-0000-0000BE0A0000}"/>
    <cellStyle name="40% - Accent6 7 2 2" xfId="2647" xr:uid="{00000000-0005-0000-0000-0000BF0A0000}"/>
    <cellStyle name="40% - Accent6 7 2 2 2" xfId="2648" xr:uid="{00000000-0005-0000-0000-0000C00A0000}"/>
    <cellStyle name="40% - Accent6 7 2 2 2 2" xfId="2649" xr:uid="{00000000-0005-0000-0000-0000C10A0000}"/>
    <cellStyle name="40% - Accent6 7 2 2 3" xfId="2650" xr:uid="{00000000-0005-0000-0000-0000C20A0000}"/>
    <cellStyle name="40% - Accent6 7 2 2 3 2" xfId="2651" xr:uid="{00000000-0005-0000-0000-0000C30A0000}"/>
    <cellStyle name="40% - Accent6 7 2 2 4" xfId="2652" xr:uid="{00000000-0005-0000-0000-0000C40A0000}"/>
    <cellStyle name="40% - Accent6 7 2 3" xfId="2653" xr:uid="{00000000-0005-0000-0000-0000C50A0000}"/>
    <cellStyle name="40% - Accent6 7 2 3 2" xfId="2654" xr:uid="{00000000-0005-0000-0000-0000C60A0000}"/>
    <cellStyle name="40% - Accent6 7 2 4" xfId="2655" xr:uid="{00000000-0005-0000-0000-0000C70A0000}"/>
    <cellStyle name="40% - Accent6 7 2 4 2" xfId="2656" xr:uid="{00000000-0005-0000-0000-0000C80A0000}"/>
    <cellStyle name="40% - Accent6 7 2 5" xfId="2657" xr:uid="{00000000-0005-0000-0000-0000C90A0000}"/>
    <cellStyle name="40% - Accent6 7 3" xfId="2658" xr:uid="{00000000-0005-0000-0000-0000CA0A0000}"/>
    <cellStyle name="40% - Accent6 7 3 2" xfId="2659" xr:uid="{00000000-0005-0000-0000-0000CB0A0000}"/>
    <cellStyle name="40% - Accent6 7 3 2 2" xfId="2660" xr:uid="{00000000-0005-0000-0000-0000CC0A0000}"/>
    <cellStyle name="40% - Accent6 7 3 3" xfId="2661" xr:uid="{00000000-0005-0000-0000-0000CD0A0000}"/>
    <cellStyle name="40% - Accent6 7 3 3 2" xfId="2662" xr:uid="{00000000-0005-0000-0000-0000CE0A0000}"/>
    <cellStyle name="40% - Accent6 7 3 4" xfId="2663" xr:uid="{00000000-0005-0000-0000-0000CF0A0000}"/>
    <cellStyle name="40% - Accent6 7 4" xfId="2664" xr:uid="{00000000-0005-0000-0000-0000D00A0000}"/>
    <cellStyle name="40% - Accent6 7 4 2" xfId="2665" xr:uid="{00000000-0005-0000-0000-0000D10A0000}"/>
    <cellStyle name="40% - Accent6 7 5" xfId="2666" xr:uid="{00000000-0005-0000-0000-0000D20A0000}"/>
    <cellStyle name="40% - Accent6 7 5 2" xfId="2667" xr:uid="{00000000-0005-0000-0000-0000D30A0000}"/>
    <cellStyle name="40% - Accent6 7 6" xfId="2668" xr:uid="{00000000-0005-0000-0000-0000D40A0000}"/>
    <cellStyle name="40% - Accent6 8" xfId="2669" xr:uid="{00000000-0005-0000-0000-0000D50A0000}"/>
    <cellStyle name="40% - Accent6 8 2" xfId="2670" xr:uid="{00000000-0005-0000-0000-0000D60A0000}"/>
    <cellStyle name="40% - Accent6 8 2 2" xfId="2671" xr:uid="{00000000-0005-0000-0000-0000D70A0000}"/>
    <cellStyle name="40% - Accent6 8 2 2 2" xfId="2672" xr:uid="{00000000-0005-0000-0000-0000D80A0000}"/>
    <cellStyle name="40% - Accent6 8 2 3" xfId="2673" xr:uid="{00000000-0005-0000-0000-0000D90A0000}"/>
    <cellStyle name="40% - Accent6 8 2 3 2" xfId="2674" xr:uid="{00000000-0005-0000-0000-0000DA0A0000}"/>
    <cellStyle name="40% - Accent6 8 2 4" xfId="2675" xr:uid="{00000000-0005-0000-0000-0000DB0A0000}"/>
    <cellStyle name="40% - Accent6 8 3" xfId="2676" xr:uid="{00000000-0005-0000-0000-0000DC0A0000}"/>
    <cellStyle name="40% - Accent6 8 3 2" xfId="2677" xr:uid="{00000000-0005-0000-0000-0000DD0A0000}"/>
    <cellStyle name="40% - Accent6 8 4" xfId="2678" xr:uid="{00000000-0005-0000-0000-0000DE0A0000}"/>
    <cellStyle name="40% - Accent6 8 4 2" xfId="2679" xr:uid="{00000000-0005-0000-0000-0000DF0A0000}"/>
    <cellStyle name="40% - Accent6 8 5" xfId="2680" xr:uid="{00000000-0005-0000-0000-0000E00A0000}"/>
    <cellStyle name="40% - Accent6 9" xfId="2681" xr:uid="{00000000-0005-0000-0000-0000E10A0000}"/>
    <cellStyle name="40% - Accent6 9 2" xfId="2682" xr:uid="{00000000-0005-0000-0000-0000E20A0000}"/>
    <cellStyle name="40% - Accent6 9 2 2" xfId="2683" xr:uid="{00000000-0005-0000-0000-0000E30A0000}"/>
    <cellStyle name="40% - Accent6 9 2 2 2" xfId="2684" xr:uid="{00000000-0005-0000-0000-0000E40A0000}"/>
    <cellStyle name="40% - Accent6 9 2 3" xfId="2685" xr:uid="{00000000-0005-0000-0000-0000E50A0000}"/>
    <cellStyle name="40% - Accent6 9 2 3 2" xfId="2686" xr:uid="{00000000-0005-0000-0000-0000E60A0000}"/>
    <cellStyle name="40% - Accent6 9 2 4" xfId="2687" xr:uid="{00000000-0005-0000-0000-0000E70A0000}"/>
    <cellStyle name="40% - Accent6 9 3" xfId="2688" xr:uid="{00000000-0005-0000-0000-0000E80A0000}"/>
    <cellStyle name="40% - Accent6 9 3 2" xfId="2689" xr:uid="{00000000-0005-0000-0000-0000E90A0000}"/>
    <cellStyle name="40% - Accent6 9 4" xfId="2690" xr:uid="{00000000-0005-0000-0000-0000EA0A0000}"/>
    <cellStyle name="40% - Accent6 9 4 2" xfId="2691" xr:uid="{00000000-0005-0000-0000-0000EB0A0000}"/>
    <cellStyle name="40% - Accent6 9 5" xfId="2692" xr:uid="{00000000-0005-0000-0000-0000EC0A0000}"/>
    <cellStyle name="60% - Accent1 2" xfId="2693" xr:uid="{00000000-0005-0000-0000-0000ED0A0000}"/>
    <cellStyle name="60% - Accent1 2 2" xfId="2694" xr:uid="{00000000-0005-0000-0000-0000EE0A0000}"/>
    <cellStyle name="60% - Accent2 2" xfId="2695" xr:uid="{00000000-0005-0000-0000-0000EF0A0000}"/>
    <cellStyle name="60% - Accent2 2 2" xfId="2696" xr:uid="{00000000-0005-0000-0000-0000F00A0000}"/>
    <cellStyle name="60% - Accent3 2" xfId="2697" xr:uid="{00000000-0005-0000-0000-0000F10A0000}"/>
    <cellStyle name="60% - Accent3 2 2" xfId="2698" xr:uid="{00000000-0005-0000-0000-0000F20A0000}"/>
    <cellStyle name="60% - Accent4 2" xfId="2699" xr:uid="{00000000-0005-0000-0000-0000F30A0000}"/>
    <cellStyle name="60% - Accent4 2 2" xfId="2700" xr:uid="{00000000-0005-0000-0000-0000F40A0000}"/>
    <cellStyle name="60% - Accent5 2" xfId="2701" xr:uid="{00000000-0005-0000-0000-0000F50A0000}"/>
    <cellStyle name="60% - Accent5 2 2" xfId="2702" xr:uid="{00000000-0005-0000-0000-0000F60A0000}"/>
    <cellStyle name="60% - Accent6 2" xfId="2703" xr:uid="{00000000-0005-0000-0000-0000F70A0000}"/>
    <cellStyle name="60% - Accent6 2 2" xfId="2704" xr:uid="{00000000-0005-0000-0000-0000F80A0000}"/>
    <cellStyle name="Accent1 2" xfId="2705" xr:uid="{00000000-0005-0000-0000-0000F90A0000}"/>
    <cellStyle name="Accent1 2 2" xfId="2706" xr:uid="{00000000-0005-0000-0000-0000FA0A0000}"/>
    <cellStyle name="Accent2 2" xfId="2707" xr:uid="{00000000-0005-0000-0000-0000FB0A0000}"/>
    <cellStyle name="Accent2 2 2" xfId="2708" xr:uid="{00000000-0005-0000-0000-0000FC0A0000}"/>
    <cellStyle name="Accent3 2" xfId="2709" xr:uid="{00000000-0005-0000-0000-0000FD0A0000}"/>
    <cellStyle name="Accent3 2 2" xfId="2710" xr:uid="{00000000-0005-0000-0000-0000FE0A0000}"/>
    <cellStyle name="Accent4 2" xfId="2711" xr:uid="{00000000-0005-0000-0000-0000FF0A0000}"/>
    <cellStyle name="Accent4 2 2" xfId="2712" xr:uid="{00000000-0005-0000-0000-0000000B0000}"/>
    <cellStyle name="Accent5 2" xfId="2713" xr:uid="{00000000-0005-0000-0000-0000010B0000}"/>
    <cellStyle name="Accent5 2 2" xfId="2714" xr:uid="{00000000-0005-0000-0000-0000020B0000}"/>
    <cellStyle name="Accent6 2" xfId="2715" xr:uid="{00000000-0005-0000-0000-0000030B0000}"/>
    <cellStyle name="Accent6 2 2" xfId="2716" xr:uid="{00000000-0005-0000-0000-0000040B0000}"/>
    <cellStyle name="Bad 2" xfId="2717" xr:uid="{00000000-0005-0000-0000-0000050B0000}"/>
    <cellStyle name="Bad 2 2" xfId="2718" xr:uid="{00000000-0005-0000-0000-0000060B0000}"/>
    <cellStyle name="Calculation 2" xfId="2719" xr:uid="{00000000-0005-0000-0000-0000070B0000}"/>
    <cellStyle name="Calculation 2 2" xfId="2720" xr:uid="{00000000-0005-0000-0000-0000080B0000}"/>
    <cellStyle name="Check Cell 2" xfId="2721" xr:uid="{00000000-0005-0000-0000-0000090B0000}"/>
    <cellStyle name="Check Cell 2 2" xfId="2722" xr:uid="{00000000-0005-0000-0000-00000A0B0000}"/>
    <cellStyle name="Comma" xfId="3555" builtinId="3"/>
    <cellStyle name="Comma 2" xfId="2723" xr:uid="{00000000-0005-0000-0000-00000C0B0000}"/>
    <cellStyle name="Comma 2 2" xfId="2724" xr:uid="{00000000-0005-0000-0000-00000D0B0000}"/>
    <cellStyle name="Comma 2 2 2" xfId="3562" xr:uid="{344F3FFF-F453-4CFF-8FBC-6FE6098B7D1E}"/>
    <cellStyle name="Comma 2 3" xfId="3561" xr:uid="{F53B92D4-15FD-488A-962C-2A117CAAA1EE}"/>
    <cellStyle name="Comma 3" xfId="2725" xr:uid="{00000000-0005-0000-0000-00000E0B0000}"/>
    <cellStyle name="Comma 3 2" xfId="2726" xr:uid="{00000000-0005-0000-0000-00000F0B0000}"/>
    <cellStyle name="Comma 3 2 2" xfId="3564" xr:uid="{D998934C-292A-44DD-96D2-2E348C9C6750}"/>
    <cellStyle name="Comma 3 3" xfId="3563" xr:uid="{B2D77EAF-7EAB-4592-98CD-FC3C5C661AE5}"/>
    <cellStyle name="Comma 4" xfId="2727" xr:uid="{00000000-0005-0000-0000-0000100B0000}"/>
    <cellStyle name="Comma 4 2" xfId="2728" xr:uid="{00000000-0005-0000-0000-0000110B0000}"/>
    <cellStyle name="Comma 4 2 2" xfId="3566" xr:uid="{AABCC875-6DD3-4920-9420-7DA848DA4574}"/>
    <cellStyle name="Comma 4 3" xfId="3565" xr:uid="{2209EA77-0DA4-4A92-A364-89E539AD12D0}"/>
    <cellStyle name="Comma 5" xfId="2729" xr:uid="{00000000-0005-0000-0000-0000120B0000}"/>
    <cellStyle name="Comma 5 2" xfId="2730" xr:uid="{00000000-0005-0000-0000-0000130B0000}"/>
    <cellStyle name="Comma 5 2 2" xfId="3568" xr:uid="{5A630FFE-EF26-4F0C-AD53-866AB2A55609}"/>
    <cellStyle name="Comma 5 3" xfId="3567" xr:uid="{DBF23526-25E3-4774-8447-1D13300B4BF1}"/>
    <cellStyle name="Comma 6" xfId="2731" xr:uid="{00000000-0005-0000-0000-0000140B0000}"/>
    <cellStyle name="Comma 6 2" xfId="3569" xr:uid="{E7A8E21A-7563-4250-8C02-BD825F36718E}"/>
    <cellStyle name="Comma 7" xfId="3570" xr:uid="{AFD8C08A-FC65-48B9-A431-9CC871A83EB6}"/>
    <cellStyle name="Explanatory Text 2" xfId="2732" xr:uid="{00000000-0005-0000-0000-0000150B0000}"/>
    <cellStyle name="Explanatory Text 2 2" xfId="2733" xr:uid="{00000000-0005-0000-0000-0000160B0000}"/>
    <cellStyle name="Good 2" xfId="2734" xr:uid="{00000000-0005-0000-0000-0000170B0000}"/>
    <cellStyle name="Good 2 2" xfId="2735" xr:uid="{00000000-0005-0000-0000-0000180B0000}"/>
    <cellStyle name="Heading 1 2" xfId="2736" xr:uid="{00000000-0005-0000-0000-0000190B0000}"/>
    <cellStyle name="Heading 1 2 2" xfId="2737" xr:uid="{00000000-0005-0000-0000-00001A0B0000}"/>
    <cellStyle name="Heading 2 2" xfId="2738" xr:uid="{00000000-0005-0000-0000-00001B0B0000}"/>
    <cellStyle name="Heading 2 2 2" xfId="2739" xr:uid="{00000000-0005-0000-0000-00001C0B0000}"/>
    <cellStyle name="Heading 3 2" xfId="2740" xr:uid="{00000000-0005-0000-0000-00001D0B0000}"/>
    <cellStyle name="Heading 3 2 2" xfId="2741" xr:uid="{00000000-0005-0000-0000-00001E0B0000}"/>
    <cellStyle name="Heading 4 2" xfId="2742" xr:uid="{00000000-0005-0000-0000-00001F0B0000}"/>
    <cellStyle name="Heading 4 2 2" xfId="2743" xr:uid="{00000000-0005-0000-0000-0000200B0000}"/>
    <cellStyle name="Hyperlink" xfId="3556" builtinId="8"/>
    <cellStyle name="Input 2" xfId="2744" xr:uid="{00000000-0005-0000-0000-0000220B0000}"/>
    <cellStyle name="Input 2 2" xfId="2745" xr:uid="{00000000-0005-0000-0000-0000230B0000}"/>
    <cellStyle name="Linked Cell 2" xfId="2746" xr:uid="{00000000-0005-0000-0000-0000240B0000}"/>
    <cellStyle name="Linked Cell 2 2" xfId="2747" xr:uid="{00000000-0005-0000-0000-0000250B0000}"/>
    <cellStyle name="Neutral 2" xfId="2748" xr:uid="{00000000-0005-0000-0000-0000260B0000}"/>
    <cellStyle name="Neutral 2 2" xfId="2749" xr:uid="{00000000-0005-0000-0000-0000270B0000}"/>
    <cellStyle name="Normal" xfId="0" builtinId="0"/>
    <cellStyle name="Normal 10" xfId="2750" xr:uid="{00000000-0005-0000-0000-0000290B0000}"/>
    <cellStyle name="Normal 10 2" xfId="2751" xr:uid="{00000000-0005-0000-0000-00002A0B0000}"/>
    <cellStyle name="Normal 10 2 2" xfId="2752" xr:uid="{00000000-0005-0000-0000-00002B0B0000}"/>
    <cellStyle name="Normal 10 2 2 2" xfId="2753" xr:uid="{00000000-0005-0000-0000-00002C0B0000}"/>
    <cellStyle name="Normal 10 2 2 2 2" xfId="2754" xr:uid="{00000000-0005-0000-0000-00002D0B0000}"/>
    <cellStyle name="Normal 10 2 2 3" xfId="2755" xr:uid="{00000000-0005-0000-0000-00002E0B0000}"/>
    <cellStyle name="Normal 10 2 2 3 2" xfId="2756" xr:uid="{00000000-0005-0000-0000-00002F0B0000}"/>
    <cellStyle name="Normal 10 2 2 4" xfId="2757" xr:uid="{00000000-0005-0000-0000-0000300B0000}"/>
    <cellStyle name="Normal 10 2 3" xfId="2758" xr:uid="{00000000-0005-0000-0000-0000310B0000}"/>
    <cellStyle name="Normal 10 2 3 2" xfId="2759" xr:uid="{00000000-0005-0000-0000-0000320B0000}"/>
    <cellStyle name="Normal 10 2 4" xfId="2760" xr:uid="{00000000-0005-0000-0000-0000330B0000}"/>
    <cellStyle name="Normal 10 2 4 2" xfId="2761" xr:uid="{00000000-0005-0000-0000-0000340B0000}"/>
    <cellStyle name="Normal 10 2 5" xfId="2762" xr:uid="{00000000-0005-0000-0000-0000350B0000}"/>
    <cellStyle name="Normal 10 3" xfId="2763" xr:uid="{00000000-0005-0000-0000-0000360B0000}"/>
    <cellStyle name="Normal 10 3 2" xfId="2764" xr:uid="{00000000-0005-0000-0000-0000370B0000}"/>
    <cellStyle name="Normal 10 3 2 2" xfId="2765" xr:uid="{00000000-0005-0000-0000-0000380B0000}"/>
    <cellStyle name="Normal 10 3 3" xfId="2766" xr:uid="{00000000-0005-0000-0000-0000390B0000}"/>
    <cellStyle name="Normal 10 3 3 2" xfId="2767" xr:uid="{00000000-0005-0000-0000-00003A0B0000}"/>
    <cellStyle name="Normal 10 3 4" xfId="2768" xr:uid="{00000000-0005-0000-0000-00003B0B0000}"/>
    <cellStyle name="Normal 10 4" xfId="2769" xr:uid="{00000000-0005-0000-0000-00003C0B0000}"/>
    <cellStyle name="Normal 10 4 2" xfId="2770" xr:uid="{00000000-0005-0000-0000-00003D0B0000}"/>
    <cellStyle name="Normal 10 5" xfId="2771" xr:uid="{00000000-0005-0000-0000-00003E0B0000}"/>
    <cellStyle name="Normal 10 5 2" xfId="2772" xr:uid="{00000000-0005-0000-0000-00003F0B0000}"/>
    <cellStyle name="Normal 10 6" xfId="2773" xr:uid="{00000000-0005-0000-0000-0000400B0000}"/>
    <cellStyle name="Normal 11" xfId="2774" xr:uid="{00000000-0005-0000-0000-0000410B0000}"/>
    <cellStyle name="Normal 11 2" xfId="2775" xr:uid="{00000000-0005-0000-0000-0000420B0000}"/>
    <cellStyle name="Normal 11 2 2" xfId="2776" xr:uid="{00000000-0005-0000-0000-0000430B0000}"/>
    <cellStyle name="Normal 11 2 2 2" xfId="2777" xr:uid="{00000000-0005-0000-0000-0000440B0000}"/>
    <cellStyle name="Normal 11 2 2 2 2" xfId="2778" xr:uid="{00000000-0005-0000-0000-0000450B0000}"/>
    <cellStyle name="Normal 11 2 2 3" xfId="2779" xr:uid="{00000000-0005-0000-0000-0000460B0000}"/>
    <cellStyle name="Normal 11 2 2 3 2" xfId="2780" xr:uid="{00000000-0005-0000-0000-0000470B0000}"/>
    <cellStyle name="Normal 11 2 2 4" xfId="2781" xr:uid="{00000000-0005-0000-0000-0000480B0000}"/>
    <cellStyle name="Normal 11 2 3" xfId="2782" xr:uid="{00000000-0005-0000-0000-0000490B0000}"/>
    <cellStyle name="Normal 11 2 3 2" xfId="2783" xr:uid="{00000000-0005-0000-0000-00004A0B0000}"/>
    <cellStyle name="Normal 11 2 4" xfId="2784" xr:uid="{00000000-0005-0000-0000-00004B0B0000}"/>
    <cellStyle name="Normal 11 2 4 2" xfId="2785" xr:uid="{00000000-0005-0000-0000-00004C0B0000}"/>
    <cellStyle name="Normal 11 2 5" xfId="2786" xr:uid="{00000000-0005-0000-0000-00004D0B0000}"/>
    <cellStyle name="Normal 11 3" xfId="2787" xr:uid="{00000000-0005-0000-0000-00004E0B0000}"/>
    <cellStyle name="Normal 11 3 2" xfId="2788" xr:uid="{00000000-0005-0000-0000-00004F0B0000}"/>
    <cellStyle name="Normal 11 3 2 2" xfId="2789" xr:uid="{00000000-0005-0000-0000-0000500B0000}"/>
    <cellStyle name="Normal 11 3 3" xfId="2790" xr:uid="{00000000-0005-0000-0000-0000510B0000}"/>
    <cellStyle name="Normal 11 3 3 2" xfId="2791" xr:uid="{00000000-0005-0000-0000-0000520B0000}"/>
    <cellStyle name="Normal 11 3 4" xfId="2792" xr:uid="{00000000-0005-0000-0000-0000530B0000}"/>
    <cellStyle name="Normal 11 4" xfId="2793" xr:uid="{00000000-0005-0000-0000-0000540B0000}"/>
    <cellStyle name="Normal 11 4 2" xfId="2794" xr:uid="{00000000-0005-0000-0000-0000550B0000}"/>
    <cellStyle name="Normal 11 5" xfId="2795" xr:uid="{00000000-0005-0000-0000-0000560B0000}"/>
    <cellStyle name="Normal 11 5 2" xfId="2796" xr:uid="{00000000-0005-0000-0000-0000570B0000}"/>
    <cellStyle name="Normal 11 6" xfId="2797" xr:uid="{00000000-0005-0000-0000-0000580B0000}"/>
    <cellStyle name="Normal 12" xfId="2798" xr:uid="{00000000-0005-0000-0000-0000590B0000}"/>
    <cellStyle name="Normal 12 2" xfId="2799" xr:uid="{00000000-0005-0000-0000-00005A0B0000}"/>
    <cellStyle name="Normal 12 2 2" xfId="2800" xr:uid="{00000000-0005-0000-0000-00005B0B0000}"/>
    <cellStyle name="Normal 12 2 2 2" xfId="2801" xr:uid="{00000000-0005-0000-0000-00005C0B0000}"/>
    <cellStyle name="Normal 12 2 2 2 2" xfId="2802" xr:uid="{00000000-0005-0000-0000-00005D0B0000}"/>
    <cellStyle name="Normal 12 2 2 3" xfId="2803" xr:uid="{00000000-0005-0000-0000-00005E0B0000}"/>
    <cellStyle name="Normal 12 2 2 3 2" xfId="2804" xr:uid="{00000000-0005-0000-0000-00005F0B0000}"/>
    <cellStyle name="Normal 12 2 2 4" xfId="2805" xr:uid="{00000000-0005-0000-0000-0000600B0000}"/>
    <cellStyle name="Normal 12 2 3" xfId="2806" xr:uid="{00000000-0005-0000-0000-0000610B0000}"/>
    <cellStyle name="Normal 12 2 3 2" xfId="2807" xr:uid="{00000000-0005-0000-0000-0000620B0000}"/>
    <cellStyle name="Normal 12 2 4" xfId="2808" xr:uid="{00000000-0005-0000-0000-0000630B0000}"/>
    <cellStyle name="Normal 12 2 4 2" xfId="2809" xr:uid="{00000000-0005-0000-0000-0000640B0000}"/>
    <cellStyle name="Normal 12 2 5" xfId="2810" xr:uid="{00000000-0005-0000-0000-0000650B0000}"/>
    <cellStyle name="Normal 12 3" xfId="2811" xr:uid="{00000000-0005-0000-0000-0000660B0000}"/>
    <cellStyle name="Normal 12 3 2" xfId="2812" xr:uid="{00000000-0005-0000-0000-0000670B0000}"/>
    <cellStyle name="Normal 12 3 2 2" xfId="2813" xr:uid="{00000000-0005-0000-0000-0000680B0000}"/>
    <cellStyle name="Normal 12 3 3" xfId="2814" xr:uid="{00000000-0005-0000-0000-0000690B0000}"/>
    <cellStyle name="Normal 12 3 3 2" xfId="2815" xr:uid="{00000000-0005-0000-0000-00006A0B0000}"/>
    <cellStyle name="Normal 12 3 4" xfId="2816" xr:uid="{00000000-0005-0000-0000-00006B0B0000}"/>
    <cellStyle name="Normal 12 4" xfId="2817" xr:uid="{00000000-0005-0000-0000-00006C0B0000}"/>
    <cellStyle name="Normal 12 4 2" xfId="2818" xr:uid="{00000000-0005-0000-0000-00006D0B0000}"/>
    <cellStyle name="Normal 12 5" xfId="2819" xr:uid="{00000000-0005-0000-0000-00006E0B0000}"/>
    <cellStyle name="Normal 12 5 2" xfId="2820" xr:uid="{00000000-0005-0000-0000-00006F0B0000}"/>
    <cellStyle name="Normal 12 6" xfId="2821" xr:uid="{00000000-0005-0000-0000-0000700B0000}"/>
    <cellStyle name="Normal 13" xfId="2822" xr:uid="{00000000-0005-0000-0000-0000710B0000}"/>
    <cellStyle name="Normal 13 2" xfId="2823" xr:uid="{00000000-0005-0000-0000-0000720B0000}"/>
    <cellStyle name="Normal 13 2 2" xfId="2824" xr:uid="{00000000-0005-0000-0000-0000730B0000}"/>
    <cellStyle name="Normal 13 2 2 2" xfId="2825" xr:uid="{00000000-0005-0000-0000-0000740B0000}"/>
    <cellStyle name="Normal 13 2 2 2 2" xfId="2826" xr:uid="{00000000-0005-0000-0000-0000750B0000}"/>
    <cellStyle name="Normal 13 2 2 3" xfId="2827" xr:uid="{00000000-0005-0000-0000-0000760B0000}"/>
    <cellStyle name="Normal 13 2 2 3 2" xfId="2828" xr:uid="{00000000-0005-0000-0000-0000770B0000}"/>
    <cellStyle name="Normal 13 2 2 4" xfId="2829" xr:uid="{00000000-0005-0000-0000-0000780B0000}"/>
    <cellStyle name="Normal 13 2 3" xfId="2830" xr:uid="{00000000-0005-0000-0000-0000790B0000}"/>
    <cellStyle name="Normal 13 2 3 2" xfId="2831" xr:uid="{00000000-0005-0000-0000-00007A0B0000}"/>
    <cellStyle name="Normal 13 2 4" xfId="2832" xr:uid="{00000000-0005-0000-0000-00007B0B0000}"/>
    <cellStyle name="Normal 13 2 4 2" xfId="2833" xr:uid="{00000000-0005-0000-0000-00007C0B0000}"/>
    <cellStyle name="Normal 13 2 5" xfId="2834" xr:uid="{00000000-0005-0000-0000-00007D0B0000}"/>
    <cellStyle name="Normal 13 3" xfId="2835" xr:uid="{00000000-0005-0000-0000-00007E0B0000}"/>
    <cellStyle name="Normal 13 3 2" xfId="2836" xr:uid="{00000000-0005-0000-0000-00007F0B0000}"/>
    <cellStyle name="Normal 13 3 2 2" xfId="2837" xr:uid="{00000000-0005-0000-0000-0000800B0000}"/>
    <cellStyle name="Normal 13 3 3" xfId="2838" xr:uid="{00000000-0005-0000-0000-0000810B0000}"/>
    <cellStyle name="Normal 13 3 3 2" xfId="2839" xr:uid="{00000000-0005-0000-0000-0000820B0000}"/>
    <cellStyle name="Normal 13 3 4" xfId="2840" xr:uid="{00000000-0005-0000-0000-0000830B0000}"/>
    <cellStyle name="Normal 13 4" xfId="2841" xr:uid="{00000000-0005-0000-0000-0000840B0000}"/>
    <cellStyle name="Normal 13 4 2" xfId="2842" xr:uid="{00000000-0005-0000-0000-0000850B0000}"/>
    <cellStyle name="Normal 13 5" xfId="2843" xr:uid="{00000000-0005-0000-0000-0000860B0000}"/>
    <cellStyle name="Normal 13 5 2" xfId="2844" xr:uid="{00000000-0005-0000-0000-0000870B0000}"/>
    <cellStyle name="Normal 13 6" xfId="2845" xr:uid="{00000000-0005-0000-0000-0000880B0000}"/>
    <cellStyle name="Normal 14" xfId="2846" xr:uid="{00000000-0005-0000-0000-0000890B0000}"/>
    <cellStyle name="Normal 14 2" xfId="2847" xr:uid="{00000000-0005-0000-0000-00008A0B0000}"/>
    <cellStyle name="Normal 14 2 2" xfId="2848" xr:uid="{00000000-0005-0000-0000-00008B0B0000}"/>
    <cellStyle name="Normal 14 2 2 2" xfId="2849" xr:uid="{00000000-0005-0000-0000-00008C0B0000}"/>
    <cellStyle name="Normal 14 2 2 2 2" xfId="2850" xr:uid="{00000000-0005-0000-0000-00008D0B0000}"/>
    <cellStyle name="Normal 14 2 2 3" xfId="2851" xr:uid="{00000000-0005-0000-0000-00008E0B0000}"/>
    <cellStyle name="Normal 14 2 2 3 2" xfId="2852" xr:uid="{00000000-0005-0000-0000-00008F0B0000}"/>
    <cellStyle name="Normal 14 2 2 4" xfId="2853" xr:uid="{00000000-0005-0000-0000-0000900B0000}"/>
    <cellStyle name="Normal 14 2 3" xfId="2854" xr:uid="{00000000-0005-0000-0000-0000910B0000}"/>
    <cellStyle name="Normal 14 2 3 2" xfId="2855" xr:uid="{00000000-0005-0000-0000-0000920B0000}"/>
    <cellStyle name="Normal 14 2 4" xfId="2856" xr:uid="{00000000-0005-0000-0000-0000930B0000}"/>
    <cellStyle name="Normal 14 2 4 2" xfId="2857" xr:uid="{00000000-0005-0000-0000-0000940B0000}"/>
    <cellStyle name="Normal 14 2 5" xfId="2858" xr:uid="{00000000-0005-0000-0000-0000950B0000}"/>
    <cellStyle name="Normal 14 3" xfId="2859" xr:uid="{00000000-0005-0000-0000-0000960B0000}"/>
    <cellStyle name="Normal 14 3 2" xfId="2860" xr:uid="{00000000-0005-0000-0000-0000970B0000}"/>
    <cellStyle name="Normal 14 3 2 2" xfId="2861" xr:uid="{00000000-0005-0000-0000-0000980B0000}"/>
    <cellStyle name="Normal 14 3 3" xfId="2862" xr:uid="{00000000-0005-0000-0000-0000990B0000}"/>
    <cellStyle name="Normal 14 3 3 2" xfId="2863" xr:uid="{00000000-0005-0000-0000-00009A0B0000}"/>
    <cellStyle name="Normal 14 3 4" xfId="2864" xr:uid="{00000000-0005-0000-0000-00009B0B0000}"/>
    <cellStyle name="Normal 14 4" xfId="2865" xr:uid="{00000000-0005-0000-0000-00009C0B0000}"/>
    <cellStyle name="Normal 14 4 2" xfId="2866" xr:uid="{00000000-0005-0000-0000-00009D0B0000}"/>
    <cellStyle name="Normal 14 5" xfId="2867" xr:uid="{00000000-0005-0000-0000-00009E0B0000}"/>
    <cellStyle name="Normal 14 5 2" xfId="2868" xr:uid="{00000000-0005-0000-0000-00009F0B0000}"/>
    <cellStyle name="Normal 14 6" xfId="2869" xr:uid="{00000000-0005-0000-0000-0000A00B0000}"/>
    <cellStyle name="Normal 15" xfId="2870" xr:uid="{00000000-0005-0000-0000-0000A10B0000}"/>
    <cellStyle name="Normal 15 2" xfId="2871" xr:uid="{00000000-0005-0000-0000-0000A20B0000}"/>
    <cellStyle name="Normal 16" xfId="2872" xr:uid="{00000000-0005-0000-0000-0000A30B0000}"/>
    <cellStyle name="Normal 16 2" xfId="2873" xr:uid="{00000000-0005-0000-0000-0000A40B0000}"/>
    <cellStyle name="Normal 16 2 2" xfId="2874" xr:uid="{00000000-0005-0000-0000-0000A50B0000}"/>
    <cellStyle name="Normal 16 2 2 2" xfId="2875" xr:uid="{00000000-0005-0000-0000-0000A60B0000}"/>
    <cellStyle name="Normal 16 2 3" xfId="2876" xr:uid="{00000000-0005-0000-0000-0000A70B0000}"/>
    <cellStyle name="Normal 16 2 3 2" xfId="2877" xr:uid="{00000000-0005-0000-0000-0000A80B0000}"/>
    <cellStyle name="Normal 16 2 4" xfId="2878" xr:uid="{00000000-0005-0000-0000-0000A90B0000}"/>
    <cellStyle name="Normal 16 3" xfId="2879" xr:uid="{00000000-0005-0000-0000-0000AA0B0000}"/>
    <cellStyle name="Normal 16 3 2" xfId="2880" xr:uid="{00000000-0005-0000-0000-0000AB0B0000}"/>
    <cellStyle name="Normal 16 4" xfId="2881" xr:uid="{00000000-0005-0000-0000-0000AC0B0000}"/>
    <cellStyle name="Normal 16 4 2" xfId="2882" xr:uid="{00000000-0005-0000-0000-0000AD0B0000}"/>
    <cellStyle name="Normal 16 5" xfId="2883" xr:uid="{00000000-0005-0000-0000-0000AE0B0000}"/>
    <cellStyle name="Normal 17" xfId="2884" xr:uid="{00000000-0005-0000-0000-0000AF0B0000}"/>
    <cellStyle name="Normal 17 2" xfId="2885" xr:uid="{00000000-0005-0000-0000-0000B00B0000}"/>
    <cellStyle name="Normal 17 2 2" xfId="2886" xr:uid="{00000000-0005-0000-0000-0000B10B0000}"/>
    <cellStyle name="Normal 17 2 2 2" xfId="2887" xr:uid="{00000000-0005-0000-0000-0000B20B0000}"/>
    <cellStyle name="Normal 17 2 3" xfId="2888" xr:uid="{00000000-0005-0000-0000-0000B30B0000}"/>
    <cellStyle name="Normal 17 2 3 2" xfId="2889" xr:uid="{00000000-0005-0000-0000-0000B40B0000}"/>
    <cellStyle name="Normal 17 2 4" xfId="2890" xr:uid="{00000000-0005-0000-0000-0000B50B0000}"/>
    <cellStyle name="Normal 17 3" xfId="2891" xr:uid="{00000000-0005-0000-0000-0000B60B0000}"/>
    <cellStyle name="Normal 17 3 2" xfId="2892" xr:uid="{00000000-0005-0000-0000-0000B70B0000}"/>
    <cellStyle name="Normal 17 4" xfId="2893" xr:uid="{00000000-0005-0000-0000-0000B80B0000}"/>
    <cellStyle name="Normal 17 4 2" xfId="2894" xr:uid="{00000000-0005-0000-0000-0000B90B0000}"/>
    <cellStyle name="Normal 17 5" xfId="2895" xr:uid="{00000000-0005-0000-0000-0000BA0B0000}"/>
    <cellStyle name="Normal 18" xfId="2896" xr:uid="{00000000-0005-0000-0000-0000BB0B0000}"/>
    <cellStyle name="Normal 18 2" xfId="2897" xr:uid="{00000000-0005-0000-0000-0000BC0B0000}"/>
    <cellStyle name="Normal 18 2 2" xfId="2898" xr:uid="{00000000-0005-0000-0000-0000BD0B0000}"/>
    <cellStyle name="Normal 18 2 2 2" xfId="2899" xr:uid="{00000000-0005-0000-0000-0000BE0B0000}"/>
    <cellStyle name="Normal 18 2 3" xfId="2900" xr:uid="{00000000-0005-0000-0000-0000BF0B0000}"/>
    <cellStyle name="Normal 18 2 3 2" xfId="2901" xr:uid="{00000000-0005-0000-0000-0000C00B0000}"/>
    <cellStyle name="Normal 18 2 4" xfId="2902" xr:uid="{00000000-0005-0000-0000-0000C10B0000}"/>
    <cellStyle name="Normal 18 3" xfId="2903" xr:uid="{00000000-0005-0000-0000-0000C20B0000}"/>
    <cellStyle name="Normal 18 3 2" xfId="2904" xr:uid="{00000000-0005-0000-0000-0000C30B0000}"/>
    <cellStyle name="Normal 18 4" xfId="2905" xr:uid="{00000000-0005-0000-0000-0000C40B0000}"/>
    <cellStyle name="Normal 18 4 2" xfId="2906" xr:uid="{00000000-0005-0000-0000-0000C50B0000}"/>
    <cellStyle name="Normal 18 5" xfId="2907" xr:uid="{00000000-0005-0000-0000-0000C60B0000}"/>
    <cellStyle name="Normal 19" xfId="2908" xr:uid="{00000000-0005-0000-0000-0000C70B0000}"/>
    <cellStyle name="Normal 19 2" xfId="2909" xr:uid="{00000000-0005-0000-0000-0000C80B0000}"/>
    <cellStyle name="Normal 19 2 2" xfId="2910" xr:uid="{00000000-0005-0000-0000-0000C90B0000}"/>
    <cellStyle name="Normal 19 2 2 2" xfId="2911" xr:uid="{00000000-0005-0000-0000-0000CA0B0000}"/>
    <cellStyle name="Normal 19 2 3" xfId="2912" xr:uid="{00000000-0005-0000-0000-0000CB0B0000}"/>
    <cellStyle name="Normal 19 2 3 2" xfId="2913" xr:uid="{00000000-0005-0000-0000-0000CC0B0000}"/>
    <cellStyle name="Normal 19 2 4" xfId="2914" xr:uid="{00000000-0005-0000-0000-0000CD0B0000}"/>
    <cellStyle name="Normal 19 3" xfId="2915" xr:uid="{00000000-0005-0000-0000-0000CE0B0000}"/>
    <cellStyle name="Normal 19 3 2" xfId="2916" xr:uid="{00000000-0005-0000-0000-0000CF0B0000}"/>
    <cellStyle name="Normal 19 4" xfId="2917" xr:uid="{00000000-0005-0000-0000-0000D00B0000}"/>
    <cellStyle name="Normal 19 4 2" xfId="2918" xr:uid="{00000000-0005-0000-0000-0000D10B0000}"/>
    <cellStyle name="Normal 19 5" xfId="2919" xr:uid="{00000000-0005-0000-0000-0000D20B0000}"/>
    <cellStyle name="Normal 2" xfId="2920" xr:uid="{00000000-0005-0000-0000-0000D30B0000}"/>
    <cellStyle name="Normal 2 2" xfId="2921" xr:uid="{00000000-0005-0000-0000-0000D40B0000}"/>
    <cellStyle name="Normal 2 2 2" xfId="2922" xr:uid="{00000000-0005-0000-0000-0000D50B0000}"/>
    <cellStyle name="Normal 2 2 2 2" xfId="3" xr:uid="{00000000-0005-0000-0000-0000D60B0000}"/>
    <cellStyle name="Normal 2 2 3" xfId="2923" xr:uid="{00000000-0005-0000-0000-0000D70B0000}"/>
    <cellStyle name="Normal 2 3" xfId="2924" xr:uid="{00000000-0005-0000-0000-0000D80B0000}"/>
    <cellStyle name="Normal 2 3 2" xfId="2925" xr:uid="{00000000-0005-0000-0000-0000D90B0000}"/>
    <cellStyle name="Normal 2 3 2 2" xfId="2926" xr:uid="{00000000-0005-0000-0000-0000DA0B0000}"/>
    <cellStyle name="Normal 2 3 2 2 2" xfId="2927" xr:uid="{00000000-0005-0000-0000-0000DB0B0000}"/>
    <cellStyle name="Normal 2 3 2 3" xfId="2928" xr:uid="{00000000-0005-0000-0000-0000DC0B0000}"/>
    <cellStyle name="Normal 2 3 2 3 2" xfId="2929" xr:uid="{00000000-0005-0000-0000-0000DD0B0000}"/>
    <cellStyle name="Normal 2 3 2 4" xfId="2930" xr:uid="{00000000-0005-0000-0000-0000DE0B0000}"/>
    <cellStyle name="Normal 2 3 3" xfId="2931" xr:uid="{00000000-0005-0000-0000-0000DF0B0000}"/>
    <cellStyle name="Normal 2 3 3 2" xfId="2932" xr:uid="{00000000-0005-0000-0000-0000E00B0000}"/>
    <cellStyle name="Normal 2 3 4" xfId="2933" xr:uid="{00000000-0005-0000-0000-0000E10B0000}"/>
    <cellStyle name="Normal 2 3 4 2" xfId="2934" xr:uid="{00000000-0005-0000-0000-0000E20B0000}"/>
    <cellStyle name="Normal 2 3 5" xfId="2935" xr:uid="{00000000-0005-0000-0000-0000E30B0000}"/>
    <cellStyle name="Normal 2 4" xfId="2936" xr:uid="{00000000-0005-0000-0000-0000E40B0000}"/>
    <cellStyle name="Normal 2 4 2" xfId="2937" xr:uid="{00000000-0005-0000-0000-0000E50B0000}"/>
    <cellStyle name="Normal 2 4 2 2" xfId="2938" xr:uid="{00000000-0005-0000-0000-0000E60B0000}"/>
    <cellStyle name="Normal 2 4 3" xfId="2939" xr:uid="{00000000-0005-0000-0000-0000E70B0000}"/>
    <cellStyle name="Normal 2 4 3 2" xfId="2940" xr:uid="{00000000-0005-0000-0000-0000E80B0000}"/>
    <cellStyle name="Normal 2 4 4" xfId="2941" xr:uid="{00000000-0005-0000-0000-0000E90B0000}"/>
    <cellStyle name="Normal 2 5" xfId="2942" xr:uid="{00000000-0005-0000-0000-0000EA0B0000}"/>
    <cellStyle name="Normal 2 5 2" xfId="2943" xr:uid="{00000000-0005-0000-0000-0000EB0B0000}"/>
    <cellStyle name="Normal 2 5 3" xfId="3532" xr:uid="{00000000-0005-0000-0000-0000EC0B0000}"/>
    <cellStyle name="Normal 2 5 4" xfId="3533" xr:uid="{00000000-0005-0000-0000-0000ED0B0000}"/>
    <cellStyle name="Normal 2 6" xfId="2944" xr:uid="{00000000-0005-0000-0000-0000EE0B0000}"/>
    <cellStyle name="Normal 2 6 2" xfId="2945" xr:uid="{00000000-0005-0000-0000-0000EF0B0000}"/>
    <cellStyle name="Normal 2 7" xfId="2946" xr:uid="{00000000-0005-0000-0000-0000F00B0000}"/>
    <cellStyle name="Normal 2 7 2" xfId="3534" xr:uid="{00000000-0005-0000-0000-0000F10B0000}"/>
    <cellStyle name="Normal 20" xfId="2947" xr:uid="{00000000-0005-0000-0000-0000F20B0000}"/>
    <cellStyle name="Normal 20 2" xfId="2948" xr:uid="{00000000-0005-0000-0000-0000F30B0000}"/>
    <cellStyle name="Normal 20 2 2" xfId="2949" xr:uid="{00000000-0005-0000-0000-0000F40B0000}"/>
    <cellStyle name="Normal 20 2 2 2" xfId="2950" xr:uid="{00000000-0005-0000-0000-0000F50B0000}"/>
    <cellStyle name="Normal 20 2 3" xfId="2951" xr:uid="{00000000-0005-0000-0000-0000F60B0000}"/>
    <cellStyle name="Normal 20 2 3 2" xfId="2952" xr:uid="{00000000-0005-0000-0000-0000F70B0000}"/>
    <cellStyle name="Normal 20 2 4" xfId="2953" xr:uid="{00000000-0005-0000-0000-0000F80B0000}"/>
    <cellStyle name="Normal 20 3" xfId="2954" xr:uid="{00000000-0005-0000-0000-0000F90B0000}"/>
    <cellStyle name="Normal 20 3 2" xfId="2955" xr:uid="{00000000-0005-0000-0000-0000FA0B0000}"/>
    <cellStyle name="Normal 20 4" xfId="2956" xr:uid="{00000000-0005-0000-0000-0000FB0B0000}"/>
    <cellStyle name="Normal 20 4 2" xfId="2957" xr:uid="{00000000-0005-0000-0000-0000FC0B0000}"/>
    <cellStyle name="Normal 20 5" xfId="2958" xr:uid="{00000000-0005-0000-0000-0000FD0B0000}"/>
    <cellStyle name="Normal 21" xfId="2959" xr:uid="{00000000-0005-0000-0000-0000FE0B0000}"/>
    <cellStyle name="Normal 21 2" xfId="2960" xr:uid="{00000000-0005-0000-0000-0000FF0B0000}"/>
    <cellStyle name="Normal 21 2 2" xfId="2961" xr:uid="{00000000-0005-0000-0000-0000000C0000}"/>
    <cellStyle name="Normal 21 3" xfId="2962" xr:uid="{00000000-0005-0000-0000-0000010C0000}"/>
    <cellStyle name="Normal 21 3 2" xfId="2963" xr:uid="{00000000-0005-0000-0000-0000020C0000}"/>
    <cellStyle name="Normal 21 4" xfId="2964" xr:uid="{00000000-0005-0000-0000-0000030C0000}"/>
    <cellStyle name="Normal 22" xfId="2965" xr:uid="{00000000-0005-0000-0000-0000040C0000}"/>
    <cellStyle name="Normal 22 2" xfId="2966" xr:uid="{00000000-0005-0000-0000-0000050C0000}"/>
    <cellStyle name="Normal 22 2 2" xfId="2967" xr:uid="{00000000-0005-0000-0000-0000060C0000}"/>
    <cellStyle name="Normal 22 3" xfId="2968" xr:uid="{00000000-0005-0000-0000-0000070C0000}"/>
    <cellStyle name="Normal 22 3 2" xfId="2969" xr:uid="{00000000-0005-0000-0000-0000080C0000}"/>
    <cellStyle name="Normal 22 4" xfId="2970" xr:uid="{00000000-0005-0000-0000-0000090C0000}"/>
    <cellStyle name="Normal 23" xfId="2" xr:uid="{00000000-0005-0000-0000-00000A0C0000}"/>
    <cellStyle name="Normal 23 2" xfId="2971" xr:uid="{00000000-0005-0000-0000-00000B0C0000}"/>
    <cellStyle name="Normal 23 2 2" xfId="2972" xr:uid="{00000000-0005-0000-0000-00000C0C0000}"/>
    <cellStyle name="Normal 23 3" xfId="2973" xr:uid="{00000000-0005-0000-0000-00000D0C0000}"/>
    <cellStyle name="Normal 23 3 2" xfId="2974" xr:uid="{00000000-0005-0000-0000-00000E0C0000}"/>
    <cellStyle name="Normal 23 4" xfId="2975" xr:uid="{00000000-0005-0000-0000-00000F0C0000}"/>
    <cellStyle name="Normal 24" xfId="2976" xr:uid="{00000000-0005-0000-0000-0000100C0000}"/>
    <cellStyle name="Normal 24 2" xfId="2977" xr:uid="{00000000-0005-0000-0000-0000110C0000}"/>
    <cellStyle name="Normal 24 2 2" xfId="2978" xr:uid="{00000000-0005-0000-0000-0000120C0000}"/>
    <cellStyle name="Normal 24 3" xfId="2979" xr:uid="{00000000-0005-0000-0000-0000130C0000}"/>
    <cellStyle name="Normal 24 3 2" xfId="2980" xr:uid="{00000000-0005-0000-0000-0000140C0000}"/>
    <cellStyle name="Normal 24 4" xfId="2981" xr:uid="{00000000-0005-0000-0000-0000150C0000}"/>
    <cellStyle name="Normal 25" xfId="2982" xr:uid="{00000000-0005-0000-0000-0000160C0000}"/>
    <cellStyle name="Normal 25 2" xfId="2983" xr:uid="{00000000-0005-0000-0000-0000170C0000}"/>
    <cellStyle name="Normal 25 2 2" xfId="2984" xr:uid="{00000000-0005-0000-0000-0000180C0000}"/>
    <cellStyle name="Normal 25 3" xfId="2985" xr:uid="{00000000-0005-0000-0000-0000190C0000}"/>
    <cellStyle name="Normal 25 3 2" xfId="2986" xr:uid="{00000000-0005-0000-0000-00001A0C0000}"/>
    <cellStyle name="Normal 25 4" xfId="2987" xr:uid="{00000000-0005-0000-0000-00001B0C0000}"/>
    <cellStyle name="Normal 26" xfId="2988" xr:uid="{00000000-0005-0000-0000-00001C0C0000}"/>
    <cellStyle name="Normal 26 2" xfId="2989" xr:uid="{00000000-0005-0000-0000-00001D0C0000}"/>
    <cellStyle name="Normal 26 3" xfId="2990" xr:uid="{00000000-0005-0000-0000-00001E0C0000}"/>
    <cellStyle name="Normal 27" xfId="2991" xr:uid="{00000000-0005-0000-0000-00001F0C0000}"/>
    <cellStyle name="Normal 27 2" xfId="2992" xr:uid="{00000000-0005-0000-0000-0000200C0000}"/>
    <cellStyle name="Normal 28" xfId="2993" xr:uid="{00000000-0005-0000-0000-0000210C0000}"/>
    <cellStyle name="Normal 28 2" xfId="2994" xr:uid="{00000000-0005-0000-0000-0000220C0000}"/>
    <cellStyle name="Normal 28 2 2" xfId="3535" xr:uid="{00000000-0005-0000-0000-0000230C0000}"/>
    <cellStyle name="Normal 28 3" xfId="2995" xr:uid="{00000000-0005-0000-0000-0000240C0000}"/>
    <cellStyle name="Normal 29" xfId="1" xr:uid="{00000000-0005-0000-0000-0000250C0000}"/>
    <cellStyle name="Normal 29 2" xfId="2996" xr:uid="{00000000-0005-0000-0000-0000260C0000}"/>
    <cellStyle name="Normal 3" xfId="2997" xr:uid="{00000000-0005-0000-0000-0000270C0000}"/>
    <cellStyle name="Normal 3 2" xfId="2998" xr:uid="{00000000-0005-0000-0000-0000280C0000}"/>
    <cellStyle name="Normal 3 2 2" xfId="2999" xr:uid="{00000000-0005-0000-0000-0000290C0000}"/>
    <cellStyle name="Normal 3 2 2 2" xfId="3000" xr:uid="{00000000-0005-0000-0000-00002A0C0000}"/>
    <cellStyle name="Normal 3 2 2 2 2" xfId="3001" xr:uid="{00000000-0005-0000-0000-00002B0C0000}"/>
    <cellStyle name="Normal 3 2 2 3" xfId="3002" xr:uid="{00000000-0005-0000-0000-00002C0C0000}"/>
    <cellStyle name="Normal 3 2 2 3 2" xfId="3003" xr:uid="{00000000-0005-0000-0000-00002D0C0000}"/>
    <cellStyle name="Normal 3 2 2 4" xfId="3004" xr:uid="{00000000-0005-0000-0000-00002E0C0000}"/>
    <cellStyle name="Normal 3 2 3" xfId="3005" xr:uid="{00000000-0005-0000-0000-00002F0C0000}"/>
    <cellStyle name="Normal 3 2 3 2" xfId="3006" xr:uid="{00000000-0005-0000-0000-0000300C0000}"/>
    <cellStyle name="Normal 3 2 4" xfId="3007" xr:uid="{00000000-0005-0000-0000-0000310C0000}"/>
    <cellStyle name="Normal 3 2 4 2" xfId="3008" xr:uid="{00000000-0005-0000-0000-0000320C0000}"/>
    <cellStyle name="Normal 3 2 5" xfId="3009" xr:uid="{00000000-0005-0000-0000-0000330C0000}"/>
    <cellStyle name="Normal 3 3" xfId="3010" xr:uid="{00000000-0005-0000-0000-0000340C0000}"/>
    <cellStyle name="Normal 3 3 2" xfId="3011" xr:uid="{00000000-0005-0000-0000-0000350C0000}"/>
    <cellStyle name="Normal 3 3 2 2" xfId="3012" xr:uid="{00000000-0005-0000-0000-0000360C0000}"/>
    <cellStyle name="Normal 3 3 3" xfId="3013" xr:uid="{00000000-0005-0000-0000-0000370C0000}"/>
    <cellStyle name="Normal 3 3 3 2" xfId="3014" xr:uid="{00000000-0005-0000-0000-0000380C0000}"/>
    <cellStyle name="Normal 3 3 4" xfId="3015" xr:uid="{00000000-0005-0000-0000-0000390C0000}"/>
    <cellStyle name="Normal 3 4" xfId="3016" xr:uid="{00000000-0005-0000-0000-00003A0C0000}"/>
    <cellStyle name="Normal 3 4 2" xfId="3017" xr:uid="{00000000-0005-0000-0000-00003B0C0000}"/>
    <cellStyle name="Normal 3 5" xfId="3018" xr:uid="{00000000-0005-0000-0000-00003C0C0000}"/>
    <cellStyle name="Normal 3 5 2" xfId="3019" xr:uid="{00000000-0005-0000-0000-00003D0C0000}"/>
    <cellStyle name="Normal 3 5 3" xfId="3020" xr:uid="{00000000-0005-0000-0000-00003E0C0000}"/>
    <cellStyle name="Normal 3 5 3 2" xfId="3021" xr:uid="{00000000-0005-0000-0000-00003F0C0000}"/>
    <cellStyle name="Normal 3 6" xfId="3022" xr:uid="{00000000-0005-0000-0000-0000400C0000}"/>
    <cellStyle name="Normal 30" xfId="3023" xr:uid="{00000000-0005-0000-0000-0000410C0000}"/>
    <cellStyle name="Normal 30 2" xfId="3024" xr:uid="{00000000-0005-0000-0000-0000420C0000}"/>
    <cellStyle name="Normal 30 3" xfId="3536" xr:uid="{00000000-0005-0000-0000-0000430C0000}"/>
    <cellStyle name="Normal 31" xfId="3025" xr:uid="{00000000-0005-0000-0000-0000440C0000}"/>
    <cellStyle name="Normal 31 2" xfId="3026" xr:uid="{00000000-0005-0000-0000-0000450C0000}"/>
    <cellStyle name="Normal 31 3" xfId="3537" xr:uid="{00000000-0005-0000-0000-0000460C0000}"/>
    <cellStyle name="Normal 32" xfId="3538" xr:uid="{00000000-0005-0000-0000-0000470C0000}"/>
    <cellStyle name="Normal 32 2" xfId="3539" xr:uid="{00000000-0005-0000-0000-0000480C0000}"/>
    <cellStyle name="Normal 32 3" xfId="3540" xr:uid="{00000000-0005-0000-0000-0000490C0000}"/>
    <cellStyle name="Normal 33" xfId="3541" xr:uid="{00000000-0005-0000-0000-00004A0C0000}"/>
    <cellStyle name="Normal 34" xfId="3542" xr:uid="{00000000-0005-0000-0000-00004B0C0000}"/>
    <cellStyle name="Normal 35" xfId="3543" xr:uid="{00000000-0005-0000-0000-00004C0C0000}"/>
    <cellStyle name="Normal 36" xfId="3544" xr:uid="{00000000-0005-0000-0000-00004D0C0000}"/>
    <cellStyle name="Normal 37" xfId="3545" xr:uid="{00000000-0005-0000-0000-00004E0C0000}"/>
    <cellStyle name="Normal 38" xfId="3560" xr:uid="{00000000-0005-0000-0000-00004F0C0000}"/>
    <cellStyle name="Normal 4" xfId="3027" xr:uid="{00000000-0005-0000-0000-0000500C0000}"/>
    <cellStyle name="Normal 4 2" xfId="3028" xr:uid="{00000000-0005-0000-0000-0000510C0000}"/>
    <cellStyle name="Normal 4 2 2" xfId="3029" xr:uid="{00000000-0005-0000-0000-0000520C0000}"/>
    <cellStyle name="Normal 4 2 2 2" xfId="3030" xr:uid="{00000000-0005-0000-0000-0000530C0000}"/>
    <cellStyle name="Normal 4 2 2 2 2" xfId="3031" xr:uid="{00000000-0005-0000-0000-0000540C0000}"/>
    <cellStyle name="Normal 4 2 2 3" xfId="3032" xr:uid="{00000000-0005-0000-0000-0000550C0000}"/>
    <cellStyle name="Normal 4 2 2 3 2" xfId="3033" xr:uid="{00000000-0005-0000-0000-0000560C0000}"/>
    <cellStyle name="Normal 4 2 2 4" xfId="3034" xr:uid="{00000000-0005-0000-0000-0000570C0000}"/>
    <cellStyle name="Normal 4 2 3" xfId="3035" xr:uid="{00000000-0005-0000-0000-0000580C0000}"/>
    <cellStyle name="Normal 4 2 3 2" xfId="3036" xr:uid="{00000000-0005-0000-0000-0000590C0000}"/>
    <cellStyle name="Normal 4 2 4" xfId="3037" xr:uid="{00000000-0005-0000-0000-00005A0C0000}"/>
    <cellStyle name="Normal 4 2 4 2" xfId="3038" xr:uid="{00000000-0005-0000-0000-00005B0C0000}"/>
    <cellStyle name="Normal 4 2 5" xfId="3039" xr:uid="{00000000-0005-0000-0000-00005C0C0000}"/>
    <cellStyle name="Normal 4 3" xfId="3040" xr:uid="{00000000-0005-0000-0000-00005D0C0000}"/>
    <cellStyle name="Normal 4 3 2" xfId="3041" xr:uid="{00000000-0005-0000-0000-00005E0C0000}"/>
    <cellStyle name="Normal 4 3 2 2" xfId="3042" xr:uid="{00000000-0005-0000-0000-00005F0C0000}"/>
    <cellStyle name="Normal 4 3 3" xfId="3043" xr:uid="{00000000-0005-0000-0000-0000600C0000}"/>
    <cellStyle name="Normal 4 3 3 2" xfId="3044" xr:uid="{00000000-0005-0000-0000-0000610C0000}"/>
    <cellStyle name="Normal 4 3 4" xfId="3045" xr:uid="{00000000-0005-0000-0000-0000620C0000}"/>
    <cellStyle name="Normal 4 4" xfId="3046" xr:uid="{00000000-0005-0000-0000-0000630C0000}"/>
    <cellStyle name="Normal 4 4 2" xfId="3047" xr:uid="{00000000-0005-0000-0000-0000640C0000}"/>
    <cellStyle name="Normal 4 5" xfId="3048" xr:uid="{00000000-0005-0000-0000-0000650C0000}"/>
    <cellStyle name="Normal 4 5 2" xfId="3049" xr:uid="{00000000-0005-0000-0000-0000660C0000}"/>
    <cellStyle name="Normal 4 6" xfId="3050" xr:uid="{00000000-0005-0000-0000-0000670C0000}"/>
    <cellStyle name="Normal 5" xfId="3051" xr:uid="{00000000-0005-0000-0000-0000680C0000}"/>
    <cellStyle name="Normal 5 2" xfId="3052" xr:uid="{00000000-0005-0000-0000-0000690C0000}"/>
    <cellStyle name="Normal 5 2 2" xfId="3053" xr:uid="{00000000-0005-0000-0000-00006A0C0000}"/>
    <cellStyle name="Normal 5 2 2 2" xfId="3054" xr:uid="{00000000-0005-0000-0000-00006B0C0000}"/>
    <cellStyle name="Normal 5 2 2 2 2" xfId="3055" xr:uid="{00000000-0005-0000-0000-00006C0C0000}"/>
    <cellStyle name="Normal 5 2 2 3" xfId="3056" xr:uid="{00000000-0005-0000-0000-00006D0C0000}"/>
    <cellStyle name="Normal 5 2 2 3 2" xfId="3057" xr:uid="{00000000-0005-0000-0000-00006E0C0000}"/>
    <cellStyle name="Normal 5 2 2 4" xfId="3058" xr:uid="{00000000-0005-0000-0000-00006F0C0000}"/>
    <cellStyle name="Normal 5 2 3" xfId="3059" xr:uid="{00000000-0005-0000-0000-0000700C0000}"/>
    <cellStyle name="Normal 5 2 3 2" xfId="3060" xr:uid="{00000000-0005-0000-0000-0000710C0000}"/>
    <cellStyle name="Normal 5 2 4" xfId="3061" xr:uid="{00000000-0005-0000-0000-0000720C0000}"/>
    <cellStyle name="Normal 5 2 4 2" xfId="3062" xr:uid="{00000000-0005-0000-0000-0000730C0000}"/>
    <cellStyle name="Normal 5 2 5" xfId="3063" xr:uid="{00000000-0005-0000-0000-0000740C0000}"/>
    <cellStyle name="Normal 5 3" xfId="3064" xr:uid="{00000000-0005-0000-0000-0000750C0000}"/>
    <cellStyle name="Normal 5 3 2" xfId="3065" xr:uid="{00000000-0005-0000-0000-0000760C0000}"/>
    <cellStyle name="Normal 5 3 2 2" xfId="3066" xr:uid="{00000000-0005-0000-0000-0000770C0000}"/>
    <cellStyle name="Normal 5 3 3" xfId="3067" xr:uid="{00000000-0005-0000-0000-0000780C0000}"/>
    <cellStyle name="Normal 5 3 3 2" xfId="3068" xr:uid="{00000000-0005-0000-0000-0000790C0000}"/>
    <cellStyle name="Normal 5 3 4" xfId="3069" xr:uid="{00000000-0005-0000-0000-00007A0C0000}"/>
    <cellStyle name="Normal 5 4" xfId="3070" xr:uid="{00000000-0005-0000-0000-00007B0C0000}"/>
    <cellStyle name="Normal 5 4 2" xfId="3071" xr:uid="{00000000-0005-0000-0000-00007C0C0000}"/>
    <cellStyle name="Normal 5 5" xfId="3072" xr:uid="{00000000-0005-0000-0000-00007D0C0000}"/>
    <cellStyle name="Normal 5 5 2" xfId="3073" xr:uid="{00000000-0005-0000-0000-00007E0C0000}"/>
    <cellStyle name="Normal 5 6" xfId="3074" xr:uid="{00000000-0005-0000-0000-00007F0C0000}"/>
    <cellStyle name="Normal 6" xfId="3075" xr:uid="{00000000-0005-0000-0000-0000800C0000}"/>
    <cellStyle name="Normal 6 2" xfId="3076" xr:uid="{00000000-0005-0000-0000-0000810C0000}"/>
    <cellStyle name="Normal 6 2 2" xfId="3077" xr:uid="{00000000-0005-0000-0000-0000820C0000}"/>
    <cellStyle name="Normal 6 2 2 2" xfId="3078" xr:uid="{00000000-0005-0000-0000-0000830C0000}"/>
    <cellStyle name="Normal 6 2 2 2 2" xfId="3079" xr:uid="{00000000-0005-0000-0000-0000840C0000}"/>
    <cellStyle name="Normal 6 2 2 3" xfId="3080" xr:uid="{00000000-0005-0000-0000-0000850C0000}"/>
    <cellStyle name="Normal 6 2 2 3 2" xfId="3081" xr:uid="{00000000-0005-0000-0000-0000860C0000}"/>
    <cellStyle name="Normal 6 2 2 4" xfId="3082" xr:uid="{00000000-0005-0000-0000-0000870C0000}"/>
    <cellStyle name="Normal 6 2 3" xfId="3083" xr:uid="{00000000-0005-0000-0000-0000880C0000}"/>
    <cellStyle name="Normal 6 2 3 2" xfId="3084" xr:uid="{00000000-0005-0000-0000-0000890C0000}"/>
    <cellStyle name="Normal 6 2 4" xfId="3085" xr:uid="{00000000-0005-0000-0000-00008A0C0000}"/>
    <cellStyle name="Normal 6 2 4 2" xfId="3086" xr:uid="{00000000-0005-0000-0000-00008B0C0000}"/>
    <cellStyle name="Normal 6 2 5" xfId="3087" xr:uid="{00000000-0005-0000-0000-00008C0C0000}"/>
    <cellStyle name="Normal 6 3" xfId="3088" xr:uid="{00000000-0005-0000-0000-00008D0C0000}"/>
    <cellStyle name="Normal 6 3 2" xfId="3089" xr:uid="{00000000-0005-0000-0000-00008E0C0000}"/>
    <cellStyle name="Normal 6 3 2 2" xfId="3090" xr:uid="{00000000-0005-0000-0000-00008F0C0000}"/>
    <cellStyle name="Normal 6 3 3" xfId="3091" xr:uid="{00000000-0005-0000-0000-0000900C0000}"/>
    <cellStyle name="Normal 6 3 3 2" xfId="3092" xr:uid="{00000000-0005-0000-0000-0000910C0000}"/>
    <cellStyle name="Normal 6 3 4" xfId="3093" xr:uid="{00000000-0005-0000-0000-0000920C0000}"/>
    <cellStyle name="Normal 6 4" xfId="3094" xr:uid="{00000000-0005-0000-0000-0000930C0000}"/>
    <cellStyle name="Normal 6 4 2" xfId="3095" xr:uid="{00000000-0005-0000-0000-0000940C0000}"/>
    <cellStyle name="Normal 6 5" xfId="3096" xr:uid="{00000000-0005-0000-0000-0000950C0000}"/>
    <cellStyle name="Normal 6 5 2" xfId="3097" xr:uid="{00000000-0005-0000-0000-0000960C0000}"/>
    <cellStyle name="Normal 6 6" xfId="3098" xr:uid="{00000000-0005-0000-0000-0000970C0000}"/>
    <cellStyle name="Normal 7" xfId="3099" xr:uid="{00000000-0005-0000-0000-0000980C0000}"/>
    <cellStyle name="Normal 7 2" xfId="3100" xr:uid="{00000000-0005-0000-0000-0000990C0000}"/>
    <cellStyle name="Normal 7 2 2" xfId="3101" xr:uid="{00000000-0005-0000-0000-00009A0C0000}"/>
    <cellStyle name="Normal 7 2 2 2" xfId="3102" xr:uid="{00000000-0005-0000-0000-00009B0C0000}"/>
    <cellStyle name="Normal 7 2 2 2 2" xfId="3103" xr:uid="{00000000-0005-0000-0000-00009C0C0000}"/>
    <cellStyle name="Normal 7 2 2 3" xfId="3104" xr:uid="{00000000-0005-0000-0000-00009D0C0000}"/>
    <cellStyle name="Normal 7 2 2 3 2" xfId="3105" xr:uid="{00000000-0005-0000-0000-00009E0C0000}"/>
    <cellStyle name="Normal 7 2 2 4" xfId="3106" xr:uid="{00000000-0005-0000-0000-00009F0C0000}"/>
    <cellStyle name="Normal 7 2 3" xfId="3107" xr:uid="{00000000-0005-0000-0000-0000A00C0000}"/>
    <cellStyle name="Normal 7 2 3 2" xfId="3108" xr:uid="{00000000-0005-0000-0000-0000A10C0000}"/>
    <cellStyle name="Normal 7 2 4" xfId="3109" xr:uid="{00000000-0005-0000-0000-0000A20C0000}"/>
    <cellStyle name="Normal 7 2 4 2" xfId="3110" xr:uid="{00000000-0005-0000-0000-0000A30C0000}"/>
    <cellStyle name="Normal 7 2 5" xfId="3111" xr:uid="{00000000-0005-0000-0000-0000A40C0000}"/>
    <cellStyle name="Normal 7 3" xfId="3112" xr:uid="{00000000-0005-0000-0000-0000A50C0000}"/>
    <cellStyle name="Normal 7 3 2" xfId="3113" xr:uid="{00000000-0005-0000-0000-0000A60C0000}"/>
    <cellStyle name="Normal 7 3 2 2" xfId="3114" xr:uid="{00000000-0005-0000-0000-0000A70C0000}"/>
    <cellStyle name="Normal 7 3 3" xfId="3115" xr:uid="{00000000-0005-0000-0000-0000A80C0000}"/>
    <cellStyle name="Normal 7 3 3 2" xfId="3116" xr:uid="{00000000-0005-0000-0000-0000A90C0000}"/>
    <cellStyle name="Normal 7 3 4" xfId="3117" xr:uid="{00000000-0005-0000-0000-0000AA0C0000}"/>
    <cellStyle name="Normal 7 4" xfId="3118" xr:uid="{00000000-0005-0000-0000-0000AB0C0000}"/>
    <cellStyle name="Normal 7 4 2" xfId="3119" xr:uid="{00000000-0005-0000-0000-0000AC0C0000}"/>
    <cellStyle name="Normal 7 5" xfId="3120" xr:uid="{00000000-0005-0000-0000-0000AD0C0000}"/>
    <cellStyle name="Normal 7 5 2" xfId="3121" xr:uid="{00000000-0005-0000-0000-0000AE0C0000}"/>
    <cellStyle name="Normal 7 6" xfId="3122" xr:uid="{00000000-0005-0000-0000-0000AF0C0000}"/>
    <cellStyle name="Normal 8" xfId="3123" xr:uid="{00000000-0005-0000-0000-0000B00C0000}"/>
    <cellStyle name="Normal 8 2" xfId="3124" xr:uid="{00000000-0005-0000-0000-0000B10C0000}"/>
    <cellStyle name="Normal 8 2 2" xfId="3125" xr:uid="{00000000-0005-0000-0000-0000B20C0000}"/>
    <cellStyle name="Normal 8 2 2 2" xfId="3126" xr:uid="{00000000-0005-0000-0000-0000B30C0000}"/>
    <cellStyle name="Normal 8 2 2 2 2" xfId="3127" xr:uid="{00000000-0005-0000-0000-0000B40C0000}"/>
    <cellStyle name="Normal 8 2 2 3" xfId="3128" xr:uid="{00000000-0005-0000-0000-0000B50C0000}"/>
    <cellStyle name="Normal 8 2 2 3 2" xfId="3129" xr:uid="{00000000-0005-0000-0000-0000B60C0000}"/>
    <cellStyle name="Normal 8 2 2 4" xfId="3130" xr:uid="{00000000-0005-0000-0000-0000B70C0000}"/>
    <cellStyle name="Normal 8 2 3" xfId="3131" xr:uid="{00000000-0005-0000-0000-0000B80C0000}"/>
    <cellStyle name="Normal 8 2 3 2" xfId="3132" xr:uid="{00000000-0005-0000-0000-0000B90C0000}"/>
    <cellStyle name="Normal 8 2 4" xfId="3133" xr:uid="{00000000-0005-0000-0000-0000BA0C0000}"/>
    <cellStyle name="Normal 8 2 4 2" xfId="3134" xr:uid="{00000000-0005-0000-0000-0000BB0C0000}"/>
    <cellStyle name="Normal 8 2 5" xfId="3135" xr:uid="{00000000-0005-0000-0000-0000BC0C0000}"/>
    <cellStyle name="Normal 8 3" xfId="3136" xr:uid="{00000000-0005-0000-0000-0000BD0C0000}"/>
    <cellStyle name="Normal 8 3 2" xfId="3137" xr:uid="{00000000-0005-0000-0000-0000BE0C0000}"/>
    <cellStyle name="Normal 8 3 2 2" xfId="3138" xr:uid="{00000000-0005-0000-0000-0000BF0C0000}"/>
    <cellStyle name="Normal 8 3 3" xfId="3139" xr:uid="{00000000-0005-0000-0000-0000C00C0000}"/>
    <cellStyle name="Normal 8 3 3 2" xfId="3140" xr:uid="{00000000-0005-0000-0000-0000C10C0000}"/>
    <cellStyle name="Normal 8 3 4" xfId="3141" xr:uid="{00000000-0005-0000-0000-0000C20C0000}"/>
    <cellStyle name="Normal 8 4" xfId="3142" xr:uid="{00000000-0005-0000-0000-0000C30C0000}"/>
    <cellStyle name="Normal 8 4 2" xfId="3143" xr:uid="{00000000-0005-0000-0000-0000C40C0000}"/>
    <cellStyle name="Normal 8 5" xfId="3144" xr:uid="{00000000-0005-0000-0000-0000C50C0000}"/>
    <cellStyle name="Normal 8 5 2" xfId="3145" xr:uid="{00000000-0005-0000-0000-0000C60C0000}"/>
    <cellStyle name="Normal 8 6" xfId="3146" xr:uid="{00000000-0005-0000-0000-0000C70C0000}"/>
    <cellStyle name="Normal 9" xfId="3147" xr:uid="{00000000-0005-0000-0000-0000C80C0000}"/>
    <cellStyle name="Normal 9 2" xfId="3148" xr:uid="{00000000-0005-0000-0000-0000C90C0000}"/>
    <cellStyle name="Normal 9 2 2" xfId="3149" xr:uid="{00000000-0005-0000-0000-0000CA0C0000}"/>
    <cellStyle name="Normal 9 2 2 2" xfId="3150" xr:uid="{00000000-0005-0000-0000-0000CB0C0000}"/>
    <cellStyle name="Normal 9 2 2 2 2" xfId="3151" xr:uid="{00000000-0005-0000-0000-0000CC0C0000}"/>
    <cellStyle name="Normal 9 2 2 3" xfId="3152" xr:uid="{00000000-0005-0000-0000-0000CD0C0000}"/>
    <cellStyle name="Normal 9 2 2 3 2" xfId="3153" xr:uid="{00000000-0005-0000-0000-0000CE0C0000}"/>
    <cellStyle name="Normal 9 2 2 4" xfId="3154" xr:uid="{00000000-0005-0000-0000-0000CF0C0000}"/>
    <cellStyle name="Normal 9 2 3" xfId="3155" xr:uid="{00000000-0005-0000-0000-0000D00C0000}"/>
    <cellStyle name="Normal 9 2 3 2" xfId="3156" xr:uid="{00000000-0005-0000-0000-0000D10C0000}"/>
    <cellStyle name="Normal 9 2 4" xfId="3157" xr:uid="{00000000-0005-0000-0000-0000D20C0000}"/>
    <cellStyle name="Normal 9 2 4 2" xfId="3158" xr:uid="{00000000-0005-0000-0000-0000D30C0000}"/>
    <cellStyle name="Normal 9 2 5" xfId="3159" xr:uid="{00000000-0005-0000-0000-0000D40C0000}"/>
    <cellStyle name="Normal 9 3" xfId="3160" xr:uid="{00000000-0005-0000-0000-0000D50C0000}"/>
    <cellStyle name="Normal 9 3 2" xfId="3161" xr:uid="{00000000-0005-0000-0000-0000D60C0000}"/>
    <cellStyle name="Normal 9 3 2 2" xfId="3162" xr:uid="{00000000-0005-0000-0000-0000D70C0000}"/>
    <cellStyle name="Normal 9 3 3" xfId="3163" xr:uid="{00000000-0005-0000-0000-0000D80C0000}"/>
    <cellStyle name="Normal 9 3 3 2" xfId="3164" xr:uid="{00000000-0005-0000-0000-0000D90C0000}"/>
    <cellStyle name="Normal 9 3 4" xfId="3165" xr:uid="{00000000-0005-0000-0000-0000DA0C0000}"/>
    <cellStyle name="Normal 9 4" xfId="3166" xr:uid="{00000000-0005-0000-0000-0000DB0C0000}"/>
    <cellStyle name="Normal 9 4 2" xfId="3167" xr:uid="{00000000-0005-0000-0000-0000DC0C0000}"/>
    <cellStyle name="Normal 9 5" xfId="3168" xr:uid="{00000000-0005-0000-0000-0000DD0C0000}"/>
    <cellStyle name="Normal 9 5 2" xfId="3169" xr:uid="{00000000-0005-0000-0000-0000DE0C0000}"/>
    <cellStyle name="Normal 9 6" xfId="3170" xr:uid="{00000000-0005-0000-0000-0000DF0C0000}"/>
    <cellStyle name="Normal_Sheet1" xfId="3557" xr:uid="{00000000-0005-0000-0000-0000E00C0000}"/>
    <cellStyle name="Normal_Sheet1_1" xfId="3558" xr:uid="{00000000-0005-0000-0000-0000E10C0000}"/>
    <cellStyle name="Note 10" xfId="3171" xr:uid="{00000000-0005-0000-0000-0000E20C0000}"/>
    <cellStyle name="Note 10 2" xfId="3172" xr:uid="{00000000-0005-0000-0000-0000E30C0000}"/>
    <cellStyle name="Note 10 2 2" xfId="3173" xr:uid="{00000000-0005-0000-0000-0000E40C0000}"/>
    <cellStyle name="Note 10 2 2 2" xfId="3174" xr:uid="{00000000-0005-0000-0000-0000E50C0000}"/>
    <cellStyle name="Note 10 2 3" xfId="3175" xr:uid="{00000000-0005-0000-0000-0000E60C0000}"/>
    <cellStyle name="Note 10 2 3 2" xfId="3176" xr:uid="{00000000-0005-0000-0000-0000E70C0000}"/>
    <cellStyle name="Note 10 2 4" xfId="3177" xr:uid="{00000000-0005-0000-0000-0000E80C0000}"/>
    <cellStyle name="Note 10 3" xfId="3178" xr:uid="{00000000-0005-0000-0000-0000E90C0000}"/>
    <cellStyle name="Note 10 3 2" xfId="3179" xr:uid="{00000000-0005-0000-0000-0000EA0C0000}"/>
    <cellStyle name="Note 10 4" xfId="3180" xr:uid="{00000000-0005-0000-0000-0000EB0C0000}"/>
    <cellStyle name="Note 10 4 2" xfId="3181" xr:uid="{00000000-0005-0000-0000-0000EC0C0000}"/>
    <cellStyle name="Note 10 5" xfId="3182" xr:uid="{00000000-0005-0000-0000-0000ED0C0000}"/>
    <cellStyle name="Note 11" xfId="3183" xr:uid="{00000000-0005-0000-0000-0000EE0C0000}"/>
    <cellStyle name="Note 11 2" xfId="3184" xr:uid="{00000000-0005-0000-0000-0000EF0C0000}"/>
    <cellStyle name="Note 11 2 2" xfId="3185" xr:uid="{00000000-0005-0000-0000-0000F00C0000}"/>
    <cellStyle name="Note 11 2 2 2" xfId="3186" xr:uid="{00000000-0005-0000-0000-0000F10C0000}"/>
    <cellStyle name="Note 11 2 3" xfId="3187" xr:uid="{00000000-0005-0000-0000-0000F20C0000}"/>
    <cellStyle name="Note 11 2 3 2" xfId="3188" xr:uid="{00000000-0005-0000-0000-0000F30C0000}"/>
    <cellStyle name="Note 11 2 4" xfId="3189" xr:uid="{00000000-0005-0000-0000-0000F40C0000}"/>
    <cellStyle name="Note 11 3" xfId="3190" xr:uid="{00000000-0005-0000-0000-0000F50C0000}"/>
    <cellStyle name="Note 11 3 2" xfId="3191" xr:uid="{00000000-0005-0000-0000-0000F60C0000}"/>
    <cellStyle name="Note 11 4" xfId="3192" xr:uid="{00000000-0005-0000-0000-0000F70C0000}"/>
    <cellStyle name="Note 11 4 2" xfId="3193" xr:uid="{00000000-0005-0000-0000-0000F80C0000}"/>
    <cellStyle name="Note 11 5" xfId="3194" xr:uid="{00000000-0005-0000-0000-0000F90C0000}"/>
    <cellStyle name="Note 12" xfId="3195" xr:uid="{00000000-0005-0000-0000-0000FA0C0000}"/>
    <cellStyle name="Note 12 2" xfId="3196" xr:uid="{00000000-0005-0000-0000-0000FB0C0000}"/>
    <cellStyle name="Note 12 2 2" xfId="3197" xr:uid="{00000000-0005-0000-0000-0000FC0C0000}"/>
    <cellStyle name="Note 12 3" xfId="3198" xr:uid="{00000000-0005-0000-0000-0000FD0C0000}"/>
    <cellStyle name="Note 12 3 2" xfId="3199" xr:uid="{00000000-0005-0000-0000-0000FE0C0000}"/>
    <cellStyle name="Note 12 4" xfId="3200" xr:uid="{00000000-0005-0000-0000-0000FF0C0000}"/>
    <cellStyle name="Note 13" xfId="3201" xr:uid="{00000000-0005-0000-0000-0000000D0000}"/>
    <cellStyle name="Note 13 2" xfId="3202" xr:uid="{00000000-0005-0000-0000-0000010D0000}"/>
    <cellStyle name="Note 13 2 2" xfId="3203" xr:uid="{00000000-0005-0000-0000-0000020D0000}"/>
    <cellStyle name="Note 13 3" xfId="3204" xr:uid="{00000000-0005-0000-0000-0000030D0000}"/>
    <cellStyle name="Note 13 3 2" xfId="3205" xr:uid="{00000000-0005-0000-0000-0000040D0000}"/>
    <cellStyle name="Note 13 4" xfId="3206" xr:uid="{00000000-0005-0000-0000-0000050D0000}"/>
    <cellStyle name="Note 14" xfId="3207" xr:uid="{00000000-0005-0000-0000-0000060D0000}"/>
    <cellStyle name="Note 14 2" xfId="3208" xr:uid="{00000000-0005-0000-0000-0000070D0000}"/>
    <cellStyle name="Note 14 2 2" xfId="3209" xr:uid="{00000000-0005-0000-0000-0000080D0000}"/>
    <cellStyle name="Note 14 3" xfId="3210" xr:uid="{00000000-0005-0000-0000-0000090D0000}"/>
    <cellStyle name="Note 14 3 2" xfId="3211" xr:uid="{00000000-0005-0000-0000-00000A0D0000}"/>
    <cellStyle name="Note 14 4" xfId="3212" xr:uid="{00000000-0005-0000-0000-00000B0D0000}"/>
    <cellStyle name="Note 15" xfId="3213" xr:uid="{00000000-0005-0000-0000-00000C0D0000}"/>
    <cellStyle name="Note 15 2" xfId="3214" xr:uid="{00000000-0005-0000-0000-00000D0D0000}"/>
    <cellStyle name="Note 16" xfId="3215" xr:uid="{00000000-0005-0000-0000-00000E0D0000}"/>
    <cellStyle name="Note 16 2" xfId="3216" xr:uid="{00000000-0005-0000-0000-00000F0D0000}"/>
    <cellStyle name="Note 16 2 2" xfId="3546" xr:uid="{00000000-0005-0000-0000-0000100D0000}"/>
    <cellStyle name="Note 16 3" xfId="3217" xr:uid="{00000000-0005-0000-0000-0000110D0000}"/>
    <cellStyle name="Note 17" xfId="3218" xr:uid="{00000000-0005-0000-0000-0000120D0000}"/>
    <cellStyle name="Note 17 2" xfId="3547" xr:uid="{00000000-0005-0000-0000-0000130D0000}"/>
    <cellStyle name="Note 18" xfId="3548" xr:uid="{00000000-0005-0000-0000-0000140D0000}"/>
    <cellStyle name="Note 19" xfId="3549" xr:uid="{00000000-0005-0000-0000-0000150D0000}"/>
    <cellStyle name="Note 2" xfId="3219" xr:uid="{00000000-0005-0000-0000-0000160D0000}"/>
    <cellStyle name="Note 2 2" xfId="3220" xr:uid="{00000000-0005-0000-0000-0000170D0000}"/>
    <cellStyle name="Note 2 2 2" xfId="3221" xr:uid="{00000000-0005-0000-0000-0000180D0000}"/>
    <cellStyle name="Note 2 2 2 2" xfId="3222" xr:uid="{00000000-0005-0000-0000-0000190D0000}"/>
    <cellStyle name="Note 2 2 2 2 2" xfId="3223" xr:uid="{00000000-0005-0000-0000-00001A0D0000}"/>
    <cellStyle name="Note 2 2 2 3" xfId="3224" xr:uid="{00000000-0005-0000-0000-00001B0D0000}"/>
    <cellStyle name="Note 2 2 2 3 2" xfId="3225" xr:uid="{00000000-0005-0000-0000-00001C0D0000}"/>
    <cellStyle name="Note 2 2 2 4" xfId="3226" xr:uid="{00000000-0005-0000-0000-00001D0D0000}"/>
    <cellStyle name="Note 2 2 3" xfId="3227" xr:uid="{00000000-0005-0000-0000-00001E0D0000}"/>
    <cellStyle name="Note 2 2 3 2" xfId="3228" xr:uid="{00000000-0005-0000-0000-00001F0D0000}"/>
    <cellStyle name="Note 2 2 4" xfId="3229" xr:uid="{00000000-0005-0000-0000-0000200D0000}"/>
    <cellStyle name="Note 2 2 4 2" xfId="3230" xr:uid="{00000000-0005-0000-0000-0000210D0000}"/>
    <cellStyle name="Note 2 2 5" xfId="3231" xr:uid="{00000000-0005-0000-0000-0000220D0000}"/>
    <cellStyle name="Note 2 3" xfId="3232" xr:uid="{00000000-0005-0000-0000-0000230D0000}"/>
    <cellStyle name="Note 2 3 2" xfId="3233" xr:uid="{00000000-0005-0000-0000-0000240D0000}"/>
    <cellStyle name="Note 2 3 2 2" xfId="3234" xr:uid="{00000000-0005-0000-0000-0000250D0000}"/>
    <cellStyle name="Note 2 3 3" xfId="3235" xr:uid="{00000000-0005-0000-0000-0000260D0000}"/>
    <cellStyle name="Note 2 3 3 2" xfId="3236" xr:uid="{00000000-0005-0000-0000-0000270D0000}"/>
    <cellStyle name="Note 2 3 4" xfId="3237" xr:uid="{00000000-0005-0000-0000-0000280D0000}"/>
    <cellStyle name="Note 2 4" xfId="3238" xr:uid="{00000000-0005-0000-0000-0000290D0000}"/>
    <cellStyle name="Note 2 4 2" xfId="3239" xr:uid="{00000000-0005-0000-0000-00002A0D0000}"/>
    <cellStyle name="Note 2 5" xfId="3240" xr:uid="{00000000-0005-0000-0000-00002B0D0000}"/>
    <cellStyle name="Note 2 5 2" xfId="3241" xr:uid="{00000000-0005-0000-0000-00002C0D0000}"/>
    <cellStyle name="Note 2 6" xfId="3242" xr:uid="{00000000-0005-0000-0000-00002D0D0000}"/>
    <cellStyle name="Note 20" xfId="3550" xr:uid="{00000000-0005-0000-0000-00002E0D0000}"/>
    <cellStyle name="Note 21" xfId="3551" xr:uid="{00000000-0005-0000-0000-00002F0D0000}"/>
    <cellStyle name="Note 22" xfId="3552" xr:uid="{00000000-0005-0000-0000-0000300D0000}"/>
    <cellStyle name="Note 23" xfId="3553" xr:uid="{00000000-0005-0000-0000-0000310D0000}"/>
    <cellStyle name="Note 24" xfId="3554" xr:uid="{00000000-0005-0000-0000-0000320D0000}"/>
    <cellStyle name="Note 3" xfId="3243" xr:uid="{00000000-0005-0000-0000-0000330D0000}"/>
    <cellStyle name="Note 3 2" xfId="3244" xr:uid="{00000000-0005-0000-0000-0000340D0000}"/>
    <cellStyle name="Note 3 2 2" xfId="3245" xr:uid="{00000000-0005-0000-0000-0000350D0000}"/>
    <cellStyle name="Note 3 2 2 2" xfId="3246" xr:uid="{00000000-0005-0000-0000-0000360D0000}"/>
    <cellStyle name="Note 3 2 2 2 2" xfId="3247" xr:uid="{00000000-0005-0000-0000-0000370D0000}"/>
    <cellStyle name="Note 3 2 2 3" xfId="3248" xr:uid="{00000000-0005-0000-0000-0000380D0000}"/>
    <cellStyle name="Note 3 2 2 3 2" xfId="3249" xr:uid="{00000000-0005-0000-0000-0000390D0000}"/>
    <cellStyle name="Note 3 2 2 4" xfId="3250" xr:uid="{00000000-0005-0000-0000-00003A0D0000}"/>
    <cellStyle name="Note 3 2 3" xfId="3251" xr:uid="{00000000-0005-0000-0000-00003B0D0000}"/>
    <cellStyle name="Note 3 2 3 2" xfId="3252" xr:uid="{00000000-0005-0000-0000-00003C0D0000}"/>
    <cellStyle name="Note 3 2 4" xfId="3253" xr:uid="{00000000-0005-0000-0000-00003D0D0000}"/>
    <cellStyle name="Note 3 2 4 2" xfId="3254" xr:uid="{00000000-0005-0000-0000-00003E0D0000}"/>
    <cellStyle name="Note 3 2 5" xfId="3255" xr:uid="{00000000-0005-0000-0000-00003F0D0000}"/>
    <cellStyle name="Note 3 3" xfId="3256" xr:uid="{00000000-0005-0000-0000-0000400D0000}"/>
    <cellStyle name="Note 3 3 2" xfId="3257" xr:uid="{00000000-0005-0000-0000-0000410D0000}"/>
    <cellStyle name="Note 3 3 2 2" xfId="3258" xr:uid="{00000000-0005-0000-0000-0000420D0000}"/>
    <cellStyle name="Note 3 3 3" xfId="3259" xr:uid="{00000000-0005-0000-0000-0000430D0000}"/>
    <cellStyle name="Note 3 3 3 2" xfId="3260" xr:uid="{00000000-0005-0000-0000-0000440D0000}"/>
    <cellStyle name="Note 3 3 4" xfId="3261" xr:uid="{00000000-0005-0000-0000-0000450D0000}"/>
    <cellStyle name="Note 3 4" xfId="3262" xr:uid="{00000000-0005-0000-0000-0000460D0000}"/>
    <cellStyle name="Note 3 4 2" xfId="3263" xr:uid="{00000000-0005-0000-0000-0000470D0000}"/>
    <cellStyle name="Note 3 5" xfId="3264" xr:uid="{00000000-0005-0000-0000-0000480D0000}"/>
    <cellStyle name="Note 3 5 2" xfId="3265" xr:uid="{00000000-0005-0000-0000-0000490D0000}"/>
    <cellStyle name="Note 3 6" xfId="3266" xr:uid="{00000000-0005-0000-0000-00004A0D0000}"/>
    <cellStyle name="Note 4" xfId="3267" xr:uid="{00000000-0005-0000-0000-00004B0D0000}"/>
    <cellStyle name="Note 4 2" xfId="3268" xr:uid="{00000000-0005-0000-0000-00004C0D0000}"/>
    <cellStyle name="Note 4 2 2" xfId="3269" xr:uid="{00000000-0005-0000-0000-00004D0D0000}"/>
    <cellStyle name="Note 4 2 2 2" xfId="3270" xr:uid="{00000000-0005-0000-0000-00004E0D0000}"/>
    <cellStyle name="Note 4 2 2 2 2" xfId="3271" xr:uid="{00000000-0005-0000-0000-00004F0D0000}"/>
    <cellStyle name="Note 4 2 2 3" xfId="3272" xr:uid="{00000000-0005-0000-0000-0000500D0000}"/>
    <cellStyle name="Note 4 2 2 3 2" xfId="3273" xr:uid="{00000000-0005-0000-0000-0000510D0000}"/>
    <cellStyle name="Note 4 2 2 4" xfId="3274" xr:uid="{00000000-0005-0000-0000-0000520D0000}"/>
    <cellStyle name="Note 4 2 3" xfId="3275" xr:uid="{00000000-0005-0000-0000-0000530D0000}"/>
    <cellStyle name="Note 4 2 3 2" xfId="3276" xr:uid="{00000000-0005-0000-0000-0000540D0000}"/>
    <cellStyle name="Note 4 2 4" xfId="3277" xr:uid="{00000000-0005-0000-0000-0000550D0000}"/>
    <cellStyle name="Note 4 2 4 2" xfId="3278" xr:uid="{00000000-0005-0000-0000-0000560D0000}"/>
    <cellStyle name="Note 4 2 5" xfId="3279" xr:uid="{00000000-0005-0000-0000-0000570D0000}"/>
    <cellStyle name="Note 4 3" xfId="3280" xr:uid="{00000000-0005-0000-0000-0000580D0000}"/>
    <cellStyle name="Note 4 3 2" xfId="3281" xr:uid="{00000000-0005-0000-0000-0000590D0000}"/>
    <cellStyle name="Note 4 3 2 2" xfId="3282" xr:uid="{00000000-0005-0000-0000-00005A0D0000}"/>
    <cellStyle name="Note 4 3 3" xfId="3283" xr:uid="{00000000-0005-0000-0000-00005B0D0000}"/>
    <cellStyle name="Note 4 3 3 2" xfId="3284" xr:uid="{00000000-0005-0000-0000-00005C0D0000}"/>
    <cellStyle name="Note 4 3 4" xfId="3285" xr:uid="{00000000-0005-0000-0000-00005D0D0000}"/>
    <cellStyle name="Note 4 4" xfId="3286" xr:uid="{00000000-0005-0000-0000-00005E0D0000}"/>
    <cellStyle name="Note 4 4 2" xfId="3287" xr:uid="{00000000-0005-0000-0000-00005F0D0000}"/>
    <cellStyle name="Note 4 5" xfId="3288" xr:uid="{00000000-0005-0000-0000-0000600D0000}"/>
    <cellStyle name="Note 4 5 2" xfId="3289" xr:uid="{00000000-0005-0000-0000-0000610D0000}"/>
    <cellStyle name="Note 4 6" xfId="3290" xr:uid="{00000000-0005-0000-0000-0000620D0000}"/>
    <cellStyle name="Note 5" xfId="3291" xr:uid="{00000000-0005-0000-0000-0000630D0000}"/>
    <cellStyle name="Note 5 2" xfId="3292" xr:uid="{00000000-0005-0000-0000-0000640D0000}"/>
    <cellStyle name="Note 5 2 2" xfId="3293" xr:uid="{00000000-0005-0000-0000-0000650D0000}"/>
    <cellStyle name="Note 5 2 2 2" xfId="3294" xr:uid="{00000000-0005-0000-0000-0000660D0000}"/>
    <cellStyle name="Note 5 2 2 2 2" xfId="3295" xr:uid="{00000000-0005-0000-0000-0000670D0000}"/>
    <cellStyle name="Note 5 2 2 3" xfId="3296" xr:uid="{00000000-0005-0000-0000-0000680D0000}"/>
    <cellStyle name="Note 5 2 2 3 2" xfId="3297" xr:uid="{00000000-0005-0000-0000-0000690D0000}"/>
    <cellStyle name="Note 5 2 2 4" xfId="3298" xr:uid="{00000000-0005-0000-0000-00006A0D0000}"/>
    <cellStyle name="Note 5 2 3" xfId="3299" xr:uid="{00000000-0005-0000-0000-00006B0D0000}"/>
    <cellStyle name="Note 5 2 3 2" xfId="3300" xr:uid="{00000000-0005-0000-0000-00006C0D0000}"/>
    <cellStyle name="Note 5 2 4" xfId="3301" xr:uid="{00000000-0005-0000-0000-00006D0D0000}"/>
    <cellStyle name="Note 5 2 4 2" xfId="3302" xr:uid="{00000000-0005-0000-0000-00006E0D0000}"/>
    <cellStyle name="Note 5 2 5" xfId="3303" xr:uid="{00000000-0005-0000-0000-00006F0D0000}"/>
    <cellStyle name="Note 5 3" xfId="3304" xr:uid="{00000000-0005-0000-0000-0000700D0000}"/>
    <cellStyle name="Note 5 3 2" xfId="3305" xr:uid="{00000000-0005-0000-0000-0000710D0000}"/>
    <cellStyle name="Note 5 3 2 2" xfId="3306" xr:uid="{00000000-0005-0000-0000-0000720D0000}"/>
    <cellStyle name="Note 5 3 3" xfId="3307" xr:uid="{00000000-0005-0000-0000-0000730D0000}"/>
    <cellStyle name="Note 5 3 3 2" xfId="3308" xr:uid="{00000000-0005-0000-0000-0000740D0000}"/>
    <cellStyle name="Note 5 3 4" xfId="3309" xr:uid="{00000000-0005-0000-0000-0000750D0000}"/>
    <cellStyle name="Note 5 4" xfId="3310" xr:uid="{00000000-0005-0000-0000-0000760D0000}"/>
    <cellStyle name="Note 5 4 2" xfId="3311" xr:uid="{00000000-0005-0000-0000-0000770D0000}"/>
    <cellStyle name="Note 5 5" xfId="3312" xr:uid="{00000000-0005-0000-0000-0000780D0000}"/>
    <cellStyle name="Note 5 5 2" xfId="3313" xr:uid="{00000000-0005-0000-0000-0000790D0000}"/>
    <cellStyle name="Note 5 6" xfId="3314" xr:uid="{00000000-0005-0000-0000-00007A0D0000}"/>
    <cellStyle name="Note 6" xfId="3315" xr:uid="{00000000-0005-0000-0000-00007B0D0000}"/>
    <cellStyle name="Note 6 2" xfId="3316" xr:uid="{00000000-0005-0000-0000-00007C0D0000}"/>
    <cellStyle name="Note 6 2 2" xfId="3317" xr:uid="{00000000-0005-0000-0000-00007D0D0000}"/>
    <cellStyle name="Note 6 2 2 2" xfId="3318" xr:uid="{00000000-0005-0000-0000-00007E0D0000}"/>
    <cellStyle name="Note 6 2 2 2 2" xfId="3319" xr:uid="{00000000-0005-0000-0000-00007F0D0000}"/>
    <cellStyle name="Note 6 2 2 3" xfId="3320" xr:uid="{00000000-0005-0000-0000-0000800D0000}"/>
    <cellStyle name="Note 6 2 2 3 2" xfId="3321" xr:uid="{00000000-0005-0000-0000-0000810D0000}"/>
    <cellStyle name="Note 6 2 2 4" xfId="3322" xr:uid="{00000000-0005-0000-0000-0000820D0000}"/>
    <cellStyle name="Note 6 2 3" xfId="3323" xr:uid="{00000000-0005-0000-0000-0000830D0000}"/>
    <cellStyle name="Note 6 2 3 2" xfId="3324" xr:uid="{00000000-0005-0000-0000-0000840D0000}"/>
    <cellStyle name="Note 6 2 4" xfId="3325" xr:uid="{00000000-0005-0000-0000-0000850D0000}"/>
    <cellStyle name="Note 6 2 4 2" xfId="3326" xr:uid="{00000000-0005-0000-0000-0000860D0000}"/>
    <cellStyle name="Note 6 2 5" xfId="3327" xr:uid="{00000000-0005-0000-0000-0000870D0000}"/>
    <cellStyle name="Note 6 3" xfId="3328" xr:uid="{00000000-0005-0000-0000-0000880D0000}"/>
    <cellStyle name="Note 6 3 2" xfId="3329" xr:uid="{00000000-0005-0000-0000-0000890D0000}"/>
    <cellStyle name="Note 6 3 2 2" xfId="3330" xr:uid="{00000000-0005-0000-0000-00008A0D0000}"/>
    <cellStyle name="Note 6 3 3" xfId="3331" xr:uid="{00000000-0005-0000-0000-00008B0D0000}"/>
    <cellStyle name="Note 6 3 3 2" xfId="3332" xr:uid="{00000000-0005-0000-0000-00008C0D0000}"/>
    <cellStyle name="Note 6 3 4" xfId="3333" xr:uid="{00000000-0005-0000-0000-00008D0D0000}"/>
    <cellStyle name="Note 6 4" xfId="3334" xr:uid="{00000000-0005-0000-0000-00008E0D0000}"/>
    <cellStyle name="Note 6 4 2" xfId="3335" xr:uid="{00000000-0005-0000-0000-00008F0D0000}"/>
    <cellStyle name="Note 6 5" xfId="3336" xr:uid="{00000000-0005-0000-0000-0000900D0000}"/>
    <cellStyle name="Note 6 5 2" xfId="3337" xr:uid="{00000000-0005-0000-0000-0000910D0000}"/>
    <cellStyle name="Note 6 6" xfId="3338" xr:uid="{00000000-0005-0000-0000-0000920D0000}"/>
    <cellStyle name="Note 7" xfId="3339" xr:uid="{00000000-0005-0000-0000-0000930D0000}"/>
    <cellStyle name="Note 7 2" xfId="3340" xr:uid="{00000000-0005-0000-0000-0000940D0000}"/>
    <cellStyle name="Note 7 2 2" xfId="3341" xr:uid="{00000000-0005-0000-0000-0000950D0000}"/>
    <cellStyle name="Note 7 2 2 2" xfId="3342" xr:uid="{00000000-0005-0000-0000-0000960D0000}"/>
    <cellStyle name="Note 7 2 2 2 2" xfId="3343" xr:uid="{00000000-0005-0000-0000-0000970D0000}"/>
    <cellStyle name="Note 7 2 2 3" xfId="3344" xr:uid="{00000000-0005-0000-0000-0000980D0000}"/>
    <cellStyle name="Note 7 2 2 3 2" xfId="3345" xr:uid="{00000000-0005-0000-0000-0000990D0000}"/>
    <cellStyle name="Note 7 2 2 4" xfId="3346" xr:uid="{00000000-0005-0000-0000-00009A0D0000}"/>
    <cellStyle name="Note 7 2 3" xfId="3347" xr:uid="{00000000-0005-0000-0000-00009B0D0000}"/>
    <cellStyle name="Note 7 2 3 2" xfId="3348" xr:uid="{00000000-0005-0000-0000-00009C0D0000}"/>
    <cellStyle name="Note 7 2 4" xfId="3349" xr:uid="{00000000-0005-0000-0000-00009D0D0000}"/>
    <cellStyle name="Note 7 2 4 2" xfId="3350" xr:uid="{00000000-0005-0000-0000-00009E0D0000}"/>
    <cellStyle name="Note 7 2 5" xfId="3351" xr:uid="{00000000-0005-0000-0000-00009F0D0000}"/>
    <cellStyle name="Note 7 3" xfId="3352" xr:uid="{00000000-0005-0000-0000-0000A00D0000}"/>
    <cellStyle name="Note 7 3 2" xfId="3353" xr:uid="{00000000-0005-0000-0000-0000A10D0000}"/>
    <cellStyle name="Note 7 3 2 2" xfId="3354" xr:uid="{00000000-0005-0000-0000-0000A20D0000}"/>
    <cellStyle name="Note 7 3 3" xfId="3355" xr:uid="{00000000-0005-0000-0000-0000A30D0000}"/>
    <cellStyle name="Note 7 3 3 2" xfId="3356" xr:uid="{00000000-0005-0000-0000-0000A40D0000}"/>
    <cellStyle name="Note 7 3 4" xfId="3357" xr:uid="{00000000-0005-0000-0000-0000A50D0000}"/>
    <cellStyle name="Note 7 4" xfId="3358" xr:uid="{00000000-0005-0000-0000-0000A60D0000}"/>
    <cellStyle name="Note 7 4 2" xfId="3359" xr:uid="{00000000-0005-0000-0000-0000A70D0000}"/>
    <cellStyle name="Note 7 5" xfId="3360" xr:uid="{00000000-0005-0000-0000-0000A80D0000}"/>
    <cellStyle name="Note 7 5 2" xfId="3361" xr:uid="{00000000-0005-0000-0000-0000A90D0000}"/>
    <cellStyle name="Note 7 6" xfId="3362" xr:uid="{00000000-0005-0000-0000-0000AA0D0000}"/>
    <cellStyle name="Note 8" xfId="3363" xr:uid="{00000000-0005-0000-0000-0000AB0D0000}"/>
    <cellStyle name="Note 8 2" xfId="3364" xr:uid="{00000000-0005-0000-0000-0000AC0D0000}"/>
    <cellStyle name="Note 8 2 2" xfId="3365" xr:uid="{00000000-0005-0000-0000-0000AD0D0000}"/>
    <cellStyle name="Note 8 2 2 2" xfId="3366" xr:uid="{00000000-0005-0000-0000-0000AE0D0000}"/>
    <cellStyle name="Note 8 2 2 2 2" xfId="3367" xr:uid="{00000000-0005-0000-0000-0000AF0D0000}"/>
    <cellStyle name="Note 8 2 2 3" xfId="3368" xr:uid="{00000000-0005-0000-0000-0000B00D0000}"/>
    <cellStyle name="Note 8 2 2 3 2" xfId="3369" xr:uid="{00000000-0005-0000-0000-0000B10D0000}"/>
    <cellStyle name="Note 8 2 2 4" xfId="3370" xr:uid="{00000000-0005-0000-0000-0000B20D0000}"/>
    <cellStyle name="Note 8 2 3" xfId="3371" xr:uid="{00000000-0005-0000-0000-0000B30D0000}"/>
    <cellStyle name="Note 8 2 3 2" xfId="3372" xr:uid="{00000000-0005-0000-0000-0000B40D0000}"/>
    <cellStyle name="Note 8 2 4" xfId="3373" xr:uid="{00000000-0005-0000-0000-0000B50D0000}"/>
    <cellStyle name="Note 8 2 4 2" xfId="3374" xr:uid="{00000000-0005-0000-0000-0000B60D0000}"/>
    <cellStyle name="Note 8 2 5" xfId="3375" xr:uid="{00000000-0005-0000-0000-0000B70D0000}"/>
    <cellStyle name="Note 8 3" xfId="3376" xr:uid="{00000000-0005-0000-0000-0000B80D0000}"/>
    <cellStyle name="Note 8 3 2" xfId="3377" xr:uid="{00000000-0005-0000-0000-0000B90D0000}"/>
    <cellStyle name="Note 8 3 2 2" xfId="3378" xr:uid="{00000000-0005-0000-0000-0000BA0D0000}"/>
    <cellStyle name="Note 8 3 3" xfId="3379" xr:uid="{00000000-0005-0000-0000-0000BB0D0000}"/>
    <cellStyle name="Note 8 3 3 2" xfId="3380" xr:uid="{00000000-0005-0000-0000-0000BC0D0000}"/>
    <cellStyle name="Note 8 3 4" xfId="3381" xr:uid="{00000000-0005-0000-0000-0000BD0D0000}"/>
    <cellStyle name="Note 8 4" xfId="3382" xr:uid="{00000000-0005-0000-0000-0000BE0D0000}"/>
    <cellStyle name="Note 8 4 2" xfId="3383" xr:uid="{00000000-0005-0000-0000-0000BF0D0000}"/>
    <cellStyle name="Note 8 5" xfId="3384" xr:uid="{00000000-0005-0000-0000-0000C00D0000}"/>
    <cellStyle name="Note 8 5 2" xfId="3385" xr:uid="{00000000-0005-0000-0000-0000C10D0000}"/>
    <cellStyle name="Note 8 6" xfId="3386" xr:uid="{00000000-0005-0000-0000-0000C20D0000}"/>
    <cellStyle name="Note 9" xfId="3387" xr:uid="{00000000-0005-0000-0000-0000C30D0000}"/>
    <cellStyle name="Note 9 2" xfId="3388" xr:uid="{00000000-0005-0000-0000-0000C40D0000}"/>
    <cellStyle name="Note 9 2 2" xfId="3389" xr:uid="{00000000-0005-0000-0000-0000C50D0000}"/>
    <cellStyle name="Note 9 2 2 2" xfId="3390" xr:uid="{00000000-0005-0000-0000-0000C60D0000}"/>
    <cellStyle name="Note 9 2 3" xfId="3391" xr:uid="{00000000-0005-0000-0000-0000C70D0000}"/>
    <cellStyle name="Note 9 2 3 2" xfId="3392" xr:uid="{00000000-0005-0000-0000-0000C80D0000}"/>
    <cellStyle name="Note 9 2 4" xfId="3393" xr:uid="{00000000-0005-0000-0000-0000C90D0000}"/>
    <cellStyle name="Note 9 3" xfId="3394" xr:uid="{00000000-0005-0000-0000-0000CA0D0000}"/>
    <cellStyle name="Note 9 3 2" xfId="3395" xr:uid="{00000000-0005-0000-0000-0000CB0D0000}"/>
    <cellStyle name="Note 9 4" xfId="3396" xr:uid="{00000000-0005-0000-0000-0000CC0D0000}"/>
    <cellStyle name="Note 9 4 2" xfId="3397" xr:uid="{00000000-0005-0000-0000-0000CD0D0000}"/>
    <cellStyle name="Note 9 5" xfId="3398" xr:uid="{00000000-0005-0000-0000-0000CE0D0000}"/>
    <cellStyle name="Output 2" xfId="3399" xr:uid="{00000000-0005-0000-0000-0000CF0D0000}"/>
    <cellStyle name="Output 2 2" xfId="3400" xr:uid="{00000000-0005-0000-0000-0000D00D0000}"/>
    <cellStyle name="Per cent" xfId="3559" builtinId="5"/>
    <cellStyle name="Percent 2" xfId="3401" xr:uid="{00000000-0005-0000-0000-0000D20D0000}"/>
    <cellStyle name="Percent 2 2" xfId="3402" xr:uid="{00000000-0005-0000-0000-0000D30D0000}"/>
    <cellStyle name="Percent 2 3" xfId="3403" xr:uid="{00000000-0005-0000-0000-0000D40D0000}"/>
    <cellStyle name="Percent 2 3 2" xfId="3404" xr:uid="{00000000-0005-0000-0000-0000D50D0000}"/>
    <cellStyle name="Percent 3" xfId="3405" xr:uid="{00000000-0005-0000-0000-0000D60D0000}"/>
    <cellStyle name="Percent 3 2" xfId="3406" xr:uid="{00000000-0005-0000-0000-0000D70D0000}"/>
    <cellStyle name="Percent 3 2 2" xfId="3407" xr:uid="{00000000-0005-0000-0000-0000D80D0000}"/>
    <cellStyle name="Percent 3 3" xfId="3408" xr:uid="{00000000-0005-0000-0000-0000D90D0000}"/>
    <cellStyle name="Percent 3 3 2" xfId="3409" xr:uid="{00000000-0005-0000-0000-0000DA0D0000}"/>
    <cellStyle name="Percent 3 3 3" xfId="3410" xr:uid="{00000000-0005-0000-0000-0000DB0D0000}"/>
    <cellStyle name="Percent 3 3 3 2" xfId="3411" xr:uid="{00000000-0005-0000-0000-0000DC0D0000}"/>
    <cellStyle name="Percent 3 4" xfId="3412" xr:uid="{00000000-0005-0000-0000-0000DD0D0000}"/>
    <cellStyle name="Percent 4" xfId="3413" xr:uid="{00000000-0005-0000-0000-0000DE0D0000}"/>
    <cellStyle name="Percent 4 2" xfId="3414" xr:uid="{00000000-0005-0000-0000-0000DF0D0000}"/>
    <cellStyle name="Percent 5" xfId="3415" xr:uid="{00000000-0005-0000-0000-0000E00D0000}"/>
    <cellStyle name="Percent 5 2" xfId="3416" xr:uid="{00000000-0005-0000-0000-0000E10D0000}"/>
    <cellStyle name="Percent 6" xfId="3417" xr:uid="{00000000-0005-0000-0000-0000E20D0000}"/>
    <cellStyle name="Percent 6 2" xfId="3418" xr:uid="{00000000-0005-0000-0000-0000E30D0000}"/>
    <cellStyle name="Percent 7" xfId="3419" xr:uid="{00000000-0005-0000-0000-0000E40D0000}"/>
    <cellStyle name="Total 2" xfId="3420" xr:uid="{00000000-0005-0000-0000-0000E50D0000}"/>
    <cellStyle name="Total 2 2" xfId="3421" xr:uid="{00000000-0005-0000-0000-0000E60D0000}"/>
    <cellStyle name="Warning Text 2" xfId="3422" xr:uid="{00000000-0005-0000-0000-0000E70D0000}"/>
    <cellStyle name="Warning Text 2 2" xfId="3423" xr:uid="{00000000-0005-0000-0000-0000E80D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Wind as % of Demand</a:t>
            </a:r>
          </a:p>
        </c:rich>
      </c:tx>
      <c:overlay val="0"/>
    </c:title>
    <c:autoTitleDeleted val="0"/>
    <c:plotArea>
      <c:layout/>
      <c:barChart>
        <c:barDir val="col"/>
        <c:grouping val="clustered"/>
        <c:varyColors val="0"/>
        <c:ser>
          <c:idx val="0"/>
          <c:order val="0"/>
          <c:tx>
            <c:strRef>
              <c:f>KPI!$B$27</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KPI!$A$28:$A$39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Apr</c:v>
                </c:pt>
              </c:strCache>
            </c:strRef>
          </c:cat>
          <c:val>
            <c:numRef>
              <c:f>KPI!$B$28:$B$39</c:f>
              <c:numCache>
                <c:formatCode>0%</c:formatCode>
                <c:ptCount val="12"/>
                <c:pt idx="0">
                  <c:v>0.16571184372965012</c:v>
                </c:pt>
                <c:pt idx="1">
                  <c:v>0.20539456976870279</c:v>
                </c:pt>
                <c:pt idx="2">
                  <c:v>0.1965369436639533</c:v>
                </c:pt>
                <c:pt idx="3">
                  <c:v>0.26985974951474107</c:v>
                </c:pt>
                <c:pt idx="4">
                  <c:v>0.30677603650312107</c:v>
                </c:pt>
                <c:pt idx="5">
                  <c:v>0.33094522194826925</c:v>
                </c:pt>
                <c:pt idx="6">
                  <c:v>0.37072922902324545</c:v>
                </c:pt>
                <c:pt idx="7">
                  <c:v>0.30048195974454278</c:v>
                </c:pt>
                <c:pt idx="8">
                  <c:v>0.3833141427317372</c:v>
                </c:pt>
                <c:pt idx="9">
                  <c:v>0.29735528923044929</c:v>
                </c:pt>
                <c:pt idx="10">
                  <c:v>0.32542360046828261</c:v>
                </c:pt>
                <c:pt idx="11">
                  <c:v>0.32327458913839507</c:v>
                </c:pt>
              </c:numCache>
            </c:numRef>
          </c:val>
          <c:extLst>
            <c:ext xmlns:c16="http://schemas.microsoft.com/office/drawing/2014/chart" uri="{C3380CC4-5D6E-409C-BE32-E72D297353CC}">
              <c16:uniqueId val="{00000000-D1D8-40D4-B7D5-A18566198012}"/>
            </c:ext>
          </c:extLst>
        </c:ser>
        <c:ser>
          <c:idx val="1"/>
          <c:order val="1"/>
          <c:tx>
            <c:strRef>
              <c:f>KPI!$C$27</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KPI!$A$28:$A$39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Apr</c:v>
                </c:pt>
              </c:strCache>
            </c:strRef>
          </c:cat>
          <c:val>
            <c:numRef>
              <c:f>KPI!$C$28:$C$39</c:f>
              <c:numCache>
                <c:formatCode>0%</c:formatCode>
                <c:ptCount val="12"/>
                <c:pt idx="0">
                  <c:v>0.18385894534218317</c:v>
                </c:pt>
                <c:pt idx="1">
                  <c:v>0.22842230479137504</c:v>
                </c:pt>
                <c:pt idx="2">
                  <c:v>0.20831710617873717</c:v>
                </c:pt>
                <c:pt idx="3">
                  <c:v>0.2481994822397596</c:v>
                </c:pt>
                <c:pt idx="4">
                  <c:v>0.27987530654640891</c:v>
                </c:pt>
                <c:pt idx="5">
                  <c:v>0.31954779148376611</c:v>
                </c:pt>
                <c:pt idx="6">
                  <c:v>0.36291539321330651</c:v>
                </c:pt>
                <c:pt idx="7">
                  <c:v>0.29480491318327073</c:v>
                </c:pt>
                <c:pt idx="8">
                  <c:v>0.33215667268304405</c:v>
                </c:pt>
                <c:pt idx="9">
                  <c:v>0.33676163826249456</c:v>
                </c:pt>
                <c:pt idx="10">
                  <c:v>0.33162065903056454</c:v>
                </c:pt>
                <c:pt idx="11">
                  <c:v>0.32266568750282892</c:v>
                </c:pt>
              </c:numCache>
            </c:numRef>
          </c:val>
          <c:extLst>
            <c:ext xmlns:c16="http://schemas.microsoft.com/office/drawing/2014/chart" uri="{C3380CC4-5D6E-409C-BE32-E72D297353CC}">
              <c16:uniqueId val="{00000001-D1D8-40D4-B7D5-A18566198012}"/>
            </c:ext>
          </c:extLst>
        </c:ser>
        <c:dLbls>
          <c:showLegendKey val="0"/>
          <c:showVal val="0"/>
          <c:showCatName val="0"/>
          <c:showSerName val="0"/>
          <c:showPercent val="0"/>
          <c:showBubbleSize val="0"/>
        </c:dLbls>
        <c:gapWidth val="50"/>
        <c:axId val="518310144"/>
        <c:axId val="546885632"/>
      </c:barChart>
      <c:catAx>
        <c:axId val="518310144"/>
        <c:scaling>
          <c:orientation val="minMax"/>
        </c:scaling>
        <c:delete val="0"/>
        <c:axPos val="b"/>
        <c:numFmt formatCode="General" sourceLinked="1"/>
        <c:majorTickMark val="out"/>
        <c:minorTickMark val="none"/>
        <c:tickLblPos val="nextTo"/>
        <c:txPr>
          <a:bodyPr/>
          <a:lstStyle/>
          <a:p>
            <a:pPr>
              <a:defRPr sz="1100"/>
            </a:pPr>
            <a:endParaRPr lang="en-US"/>
          </a:p>
        </c:txPr>
        <c:crossAx val="546885632"/>
        <c:crosses val="autoZero"/>
        <c:auto val="1"/>
        <c:lblAlgn val="ctr"/>
        <c:lblOffset val="100"/>
        <c:noMultiLvlLbl val="0"/>
      </c:catAx>
      <c:valAx>
        <c:axId val="546885632"/>
        <c:scaling>
          <c:orientation val="minMax"/>
          <c:max val="0.55000000000000004"/>
          <c:min val="0"/>
        </c:scaling>
        <c:delete val="0"/>
        <c:axPos val="l"/>
        <c:majorGridlines/>
        <c:numFmt formatCode="0%" sourceLinked="1"/>
        <c:majorTickMark val="out"/>
        <c:minorTickMark val="none"/>
        <c:tickLblPos val="nextTo"/>
        <c:txPr>
          <a:bodyPr/>
          <a:lstStyle/>
          <a:p>
            <a:pPr>
              <a:defRPr sz="1100"/>
            </a:pPr>
            <a:endParaRPr lang="en-US"/>
          </a:p>
        </c:txPr>
        <c:crossAx val="518310144"/>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Maximum Wind Generation Level MW</a:t>
            </a:r>
            <a:endParaRPr lang="en-IE" sz="1800">
              <a:effectLst/>
            </a:endParaRPr>
          </a:p>
        </c:rich>
      </c:tx>
      <c:overlay val="0"/>
    </c:title>
    <c:autoTitleDeleted val="0"/>
    <c:plotArea>
      <c:layout/>
      <c:barChart>
        <c:barDir val="col"/>
        <c:grouping val="clustered"/>
        <c:varyColors val="0"/>
        <c:ser>
          <c:idx val="0"/>
          <c:order val="0"/>
          <c:tx>
            <c:strRef>
              <c:f>KPI!$D$115</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KPI!$A$116:$A$127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KPI!$D$116:$D$127</c:f>
              <c:numCache>
                <c:formatCode>#,##0</c:formatCode>
                <c:ptCount val="12"/>
                <c:pt idx="0">
                  <c:v>2317.54</c:v>
                </c:pt>
                <c:pt idx="1">
                  <c:v>2606.8900000000003</c:v>
                </c:pt>
                <c:pt idx="2">
                  <c:v>2811.5740000000001</c:v>
                </c:pt>
                <c:pt idx="3">
                  <c:v>3280.7939999999999</c:v>
                </c:pt>
                <c:pt idx="4">
                  <c:v>3938.7719999999999</c:v>
                </c:pt>
                <c:pt idx="5">
                  <c:v>3995.9659999999999</c:v>
                </c:pt>
                <c:pt idx="6">
                  <c:v>4231.9459999999999</c:v>
                </c:pt>
                <c:pt idx="7">
                  <c:v>4472.2280000000001</c:v>
                </c:pt>
                <c:pt idx="8">
                  <c:v>4583.558</c:v>
                </c:pt>
                <c:pt idx="9">
                  <c:v>4629.9129999999996</c:v>
                </c:pt>
                <c:pt idx="10">
                  <c:v>4617.8990000000003</c:v>
                </c:pt>
                <c:pt idx="11">
                  <c:v>4568.6369999999997</c:v>
                </c:pt>
              </c:numCache>
            </c:numRef>
          </c:val>
          <c:extLst>
            <c:ext xmlns:c16="http://schemas.microsoft.com/office/drawing/2014/chart" uri="{C3380CC4-5D6E-409C-BE32-E72D297353CC}">
              <c16:uniqueId val="{00000000-4343-4969-A005-5220B7517BCF}"/>
            </c:ext>
          </c:extLst>
        </c:ser>
        <c:dLbls>
          <c:showLegendKey val="0"/>
          <c:showVal val="0"/>
          <c:showCatName val="0"/>
          <c:showSerName val="0"/>
          <c:showPercent val="0"/>
          <c:showBubbleSize val="0"/>
        </c:dLbls>
        <c:gapWidth val="80"/>
        <c:axId val="550093952"/>
        <c:axId val="550095488"/>
      </c:barChart>
      <c:catAx>
        <c:axId val="550093952"/>
        <c:scaling>
          <c:orientation val="minMax"/>
        </c:scaling>
        <c:delete val="0"/>
        <c:axPos val="b"/>
        <c:numFmt formatCode="General" sourceLinked="1"/>
        <c:majorTickMark val="out"/>
        <c:minorTickMark val="none"/>
        <c:tickLblPos val="nextTo"/>
        <c:txPr>
          <a:bodyPr/>
          <a:lstStyle/>
          <a:p>
            <a:pPr>
              <a:defRPr sz="1100"/>
            </a:pPr>
            <a:endParaRPr lang="en-US"/>
          </a:p>
        </c:txPr>
        <c:crossAx val="550095488"/>
        <c:crosses val="autoZero"/>
        <c:auto val="1"/>
        <c:lblAlgn val="ctr"/>
        <c:lblOffset val="100"/>
        <c:noMultiLvlLbl val="0"/>
      </c:catAx>
      <c:valAx>
        <c:axId val="550095488"/>
        <c:scaling>
          <c:orientation val="minMax"/>
          <c:max val="4900"/>
          <c:min val="0"/>
        </c:scaling>
        <c:delete val="0"/>
        <c:axPos val="l"/>
        <c:majorGridlines/>
        <c:numFmt formatCode="#,##0" sourceLinked="1"/>
        <c:majorTickMark val="out"/>
        <c:minorTickMark val="none"/>
        <c:tickLblPos val="nextTo"/>
        <c:txPr>
          <a:bodyPr/>
          <a:lstStyle/>
          <a:p>
            <a:pPr>
              <a:defRPr sz="1100"/>
            </a:pPr>
            <a:endParaRPr lang="en-US"/>
          </a:p>
        </c:txPr>
        <c:crossAx val="550093952"/>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Percentage of Year with SNSP at 50% or Higher</a:t>
            </a:r>
            <a:endParaRPr lang="en-IE" sz="1600">
              <a:effectLst/>
            </a:endParaRPr>
          </a:p>
        </c:rich>
      </c:tx>
      <c:overlay val="0"/>
    </c:title>
    <c:autoTitleDeleted val="0"/>
    <c:plotArea>
      <c:layout/>
      <c:barChart>
        <c:barDir val="col"/>
        <c:grouping val="clustered"/>
        <c:varyColors val="0"/>
        <c:ser>
          <c:idx val="0"/>
          <c:order val="0"/>
          <c:tx>
            <c:strRef>
              <c:f>KPI!$D$181</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KPI!$A$182:$A$193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KPI!$D$182:$D$193</c:f>
              <c:numCache>
                <c:formatCode>0%</c:formatCode>
                <c:ptCount val="12"/>
                <c:pt idx="0">
                  <c:v>7.1000000000000004E-3</c:v>
                </c:pt>
                <c:pt idx="1">
                  <c:v>2.63E-2</c:v>
                </c:pt>
                <c:pt idx="2">
                  <c:v>3.9800000000000002E-2</c:v>
                </c:pt>
                <c:pt idx="3">
                  <c:v>9.8000000000000004E-2</c:v>
                </c:pt>
                <c:pt idx="4">
                  <c:v>0.20918949771689499</c:v>
                </c:pt>
                <c:pt idx="5">
                  <c:v>0.22908105022831049</c:v>
                </c:pt>
                <c:pt idx="6">
                  <c:v>0.32192053734061932</c:v>
                </c:pt>
                <c:pt idx="7">
                  <c:v>0.21832191780821919</c:v>
                </c:pt>
                <c:pt idx="8">
                  <c:v>0.30148401826484017</c:v>
                </c:pt>
                <c:pt idx="9">
                  <c:v>0.40262557077625571</c:v>
                </c:pt>
                <c:pt idx="10">
                  <c:v>0.4085837887067395</c:v>
                </c:pt>
                <c:pt idx="11">
                  <c:v>0.4771622091003821</c:v>
                </c:pt>
              </c:numCache>
            </c:numRef>
          </c:val>
          <c:extLst>
            <c:ext xmlns:c16="http://schemas.microsoft.com/office/drawing/2014/chart" uri="{C3380CC4-5D6E-409C-BE32-E72D297353CC}">
              <c16:uniqueId val="{00000000-C921-4EC0-A2EB-7B8469AD65E2}"/>
            </c:ext>
          </c:extLst>
        </c:ser>
        <c:dLbls>
          <c:showLegendKey val="0"/>
          <c:showVal val="0"/>
          <c:showCatName val="0"/>
          <c:showSerName val="0"/>
          <c:showPercent val="0"/>
          <c:showBubbleSize val="0"/>
        </c:dLbls>
        <c:gapWidth val="80"/>
        <c:axId val="550108160"/>
        <c:axId val="550134528"/>
      </c:barChart>
      <c:catAx>
        <c:axId val="550108160"/>
        <c:scaling>
          <c:orientation val="minMax"/>
        </c:scaling>
        <c:delete val="0"/>
        <c:axPos val="b"/>
        <c:numFmt formatCode="General" sourceLinked="1"/>
        <c:majorTickMark val="out"/>
        <c:minorTickMark val="none"/>
        <c:tickLblPos val="nextTo"/>
        <c:txPr>
          <a:bodyPr rot="0" vert="horz"/>
          <a:lstStyle/>
          <a:p>
            <a:pPr>
              <a:defRPr sz="1100"/>
            </a:pPr>
            <a:endParaRPr lang="en-US"/>
          </a:p>
        </c:txPr>
        <c:crossAx val="550134528"/>
        <c:crosses val="autoZero"/>
        <c:auto val="1"/>
        <c:lblAlgn val="ctr"/>
        <c:lblOffset val="100"/>
        <c:tickLblSkip val="1"/>
        <c:noMultiLvlLbl val="0"/>
      </c:catAx>
      <c:valAx>
        <c:axId val="550134528"/>
        <c:scaling>
          <c:orientation val="minMax"/>
          <c:max val="0.54"/>
          <c:min val="0"/>
        </c:scaling>
        <c:delete val="0"/>
        <c:axPos val="l"/>
        <c:majorGridlines/>
        <c:numFmt formatCode="0%" sourceLinked="1"/>
        <c:majorTickMark val="out"/>
        <c:minorTickMark val="none"/>
        <c:tickLblPos val="nextTo"/>
        <c:txPr>
          <a:bodyPr/>
          <a:lstStyle/>
          <a:p>
            <a:pPr>
              <a:defRPr sz="1100"/>
            </a:pPr>
            <a:endParaRPr lang="en-US"/>
          </a:p>
        </c:txPr>
        <c:crossAx val="550108160"/>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Total System Demand GWh</a:t>
            </a:r>
            <a:endParaRPr lang="en-IE" sz="1400">
              <a:effectLst/>
            </a:endParaRPr>
          </a:p>
        </c:rich>
      </c:tx>
      <c:overlay val="0"/>
    </c:title>
    <c:autoTitleDeleted val="0"/>
    <c:plotArea>
      <c:layout/>
      <c:barChart>
        <c:barDir val="col"/>
        <c:grouping val="clustered"/>
        <c:varyColors val="0"/>
        <c:ser>
          <c:idx val="0"/>
          <c:order val="0"/>
          <c:tx>
            <c:strRef>
              <c:f>KPI!$B$203</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KPI!$A$204:$A$215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KPI!$B$204:$B$215</c:f>
              <c:numCache>
                <c:formatCode>#,##0</c:formatCode>
                <c:ptCount val="12"/>
                <c:pt idx="0">
                  <c:v>8587.8909999999996</c:v>
                </c:pt>
                <c:pt idx="1">
                  <c:v>8524.8970000000008</c:v>
                </c:pt>
                <c:pt idx="2">
                  <c:v>8314.402</c:v>
                </c:pt>
                <c:pt idx="3">
                  <c:v>8119.9539999999997</c:v>
                </c:pt>
                <c:pt idx="4">
                  <c:v>8100.4786385000316</c:v>
                </c:pt>
                <c:pt idx="5">
                  <c:v>7895.444343499983</c:v>
                </c:pt>
                <c:pt idx="6">
                  <c:v>7504.8551529999604</c:v>
                </c:pt>
                <c:pt idx="7">
                  <c:v>7678.0698582499608</c:v>
                </c:pt>
                <c:pt idx="8">
                  <c:v>7401.6415770000249</c:v>
                </c:pt>
                <c:pt idx="9">
                  <c:v>7186.6141672500116</c:v>
                </c:pt>
                <c:pt idx="10">
                  <c:v>7219.7308144999452</c:v>
                </c:pt>
                <c:pt idx="11">
                  <c:v>2483.9712147500099</c:v>
                </c:pt>
              </c:numCache>
            </c:numRef>
          </c:val>
          <c:extLst>
            <c:ext xmlns:c16="http://schemas.microsoft.com/office/drawing/2014/chart" uri="{C3380CC4-5D6E-409C-BE32-E72D297353CC}">
              <c16:uniqueId val="{00000000-3451-41B5-8698-9737265DC187}"/>
            </c:ext>
          </c:extLst>
        </c:ser>
        <c:ser>
          <c:idx val="1"/>
          <c:order val="1"/>
          <c:tx>
            <c:strRef>
              <c:f>KPI!$C$203</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KPI!$A$204:$A$215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KPI!$C$204:$C$215</c:f>
              <c:numCache>
                <c:formatCode>#,##0</c:formatCode>
                <c:ptCount val="12"/>
                <c:pt idx="0">
                  <c:v>25770.690999999999</c:v>
                </c:pt>
                <c:pt idx="1">
                  <c:v>26575.624</c:v>
                </c:pt>
                <c:pt idx="2">
                  <c:v>27155.16</c:v>
                </c:pt>
                <c:pt idx="3">
                  <c:v>27742.043000000001</c:v>
                </c:pt>
                <c:pt idx="4">
                  <c:v>28900.083982500084</c:v>
                </c:pt>
                <c:pt idx="5">
                  <c:v>29082.881674999971</c:v>
                </c:pt>
                <c:pt idx="6">
                  <c:v>29330.523377500234</c:v>
                </c:pt>
                <c:pt idx="7">
                  <c:v>30920.627307500097</c:v>
                </c:pt>
                <c:pt idx="8">
                  <c:v>31621.507602500045</c:v>
                </c:pt>
                <c:pt idx="9">
                  <c:v>32500.608409999953</c:v>
                </c:pt>
                <c:pt idx="10">
                  <c:v>33718.716535000174</c:v>
                </c:pt>
                <c:pt idx="11">
                  <c:v>11907.060667499973</c:v>
                </c:pt>
              </c:numCache>
            </c:numRef>
          </c:val>
          <c:extLst>
            <c:ext xmlns:c16="http://schemas.microsoft.com/office/drawing/2014/chart" uri="{C3380CC4-5D6E-409C-BE32-E72D297353CC}">
              <c16:uniqueId val="{00000001-3451-41B5-8698-9737265DC187}"/>
            </c:ext>
          </c:extLst>
        </c:ser>
        <c:dLbls>
          <c:showLegendKey val="0"/>
          <c:showVal val="0"/>
          <c:showCatName val="0"/>
          <c:showSerName val="0"/>
          <c:showPercent val="0"/>
          <c:showBubbleSize val="0"/>
        </c:dLbls>
        <c:gapWidth val="30"/>
        <c:axId val="550185216"/>
        <c:axId val="550191104"/>
      </c:barChart>
      <c:catAx>
        <c:axId val="550185216"/>
        <c:scaling>
          <c:orientation val="minMax"/>
        </c:scaling>
        <c:delete val="0"/>
        <c:axPos val="b"/>
        <c:numFmt formatCode="General" sourceLinked="1"/>
        <c:majorTickMark val="out"/>
        <c:minorTickMark val="none"/>
        <c:tickLblPos val="nextTo"/>
        <c:txPr>
          <a:bodyPr/>
          <a:lstStyle/>
          <a:p>
            <a:pPr>
              <a:defRPr sz="1100"/>
            </a:pPr>
            <a:endParaRPr lang="en-US"/>
          </a:p>
        </c:txPr>
        <c:crossAx val="550191104"/>
        <c:crosses val="autoZero"/>
        <c:auto val="1"/>
        <c:lblAlgn val="ctr"/>
        <c:lblOffset val="100"/>
        <c:noMultiLvlLbl val="0"/>
      </c:catAx>
      <c:valAx>
        <c:axId val="550191104"/>
        <c:scaling>
          <c:orientation val="minMax"/>
          <c:max val="47000"/>
          <c:min val="0"/>
        </c:scaling>
        <c:delete val="0"/>
        <c:axPos val="l"/>
        <c:majorGridlines/>
        <c:numFmt formatCode="#,##0" sourceLinked="1"/>
        <c:majorTickMark val="out"/>
        <c:minorTickMark val="none"/>
        <c:tickLblPos val="nextTo"/>
        <c:txPr>
          <a:bodyPr/>
          <a:lstStyle/>
          <a:p>
            <a:pPr>
              <a:defRPr sz="1100"/>
            </a:pPr>
            <a:endParaRPr lang="en-US"/>
          </a:p>
        </c:txPr>
        <c:crossAx val="550185216"/>
        <c:crosses val="autoZero"/>
        <c:crossBetween val="between"/>
        <c:majorUnit val="10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Total System Demand GWh</a:t>
            </a:r>
            <a:endParaRPr lang="en-IE" sz="1800">
              <a:effectLst/>
            </a:endParaRPr>
          </a:p>
        </c:rich>
      </c:tx>
      <c:overlay val="0"/>
    </c:title>
    <c:autoTitleDeleted val="0"/>
    <c:plotArea>
      <c:layout/>
      <c:barChart>
        <c:barDir val="col"/>
        <c:grouping val="clustered"/>
        <c:varyColors val="0"/>
        <c:ser>
          <c:idx val="0"/>
          <c:order val="0"/>
          <c:tx>
            <c:strRef>
              <c:f>KPI!$D$203</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KPI!$A$204:$A$215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KPI!$D$204:$D$215</c:f>
              <c:numCache>
                <c:formatCode>#,##0</c:formatCode>
                <c:ptCount val="12"/>
                <c:pt idx="0">
                  <c:v>34358.582000000002</c:v>
                </c:pt>
                <c:pt idx="1">
                  <c:v>35100.519999999997</c:v>
                </c:pt>
                <c:pt idx="2">
                  <c:v>35469.561999999998</c:v>
                </c:pt>
                <c:pt idx="3">
                  <c:v>35861.998</c:v>
                </c:pt>
                <c:pt idx="4">
                  <c:v>37000.562620999823</c:v>
                </c:pt>
                <c:pt idx="5">
                  <c:v>36978.326018500127</c:v>
                </c:pt>
                <c:pt idx="6">
                  <c:v>36835.378530499882</c:v>
                </c:pt>
                <c:pt idx="7">
                  <c:v>38598.697165750324</c:v>
                </c:pt>
                <c:pt idx="8">
                  <c:v>39023.149179500368</c:v>
                </c:pt>
                <c:pt idx="9">
                  <c:v>39687.222577250053</c:v>
                </c:pt>
                <c:pt idx="10">
                  <c:v>40938.447349500129</c:v>
                </c:pt>
                <c:pt idx="11">
                  <c:v>14391.031882250007</c:v>
                </c:pt>
              </c:numCache>
            </c:numRef>
          </c:val>
          <c:extLst>
            <c:ext xmlns:c16="http://schemas.microsoft.com/office/drawing/2014/chart" uri="{C3380CC4-5D6E-409C-BE32-E72D297353CC}">
              <c16:uniqueId val="{00000000-1F42-4605-90DA-39B56F26AE69}"/>
            </c:ext>
          </c:extLst>
        </c:ser>
        <c:dLbls>
          <c:showLegendKey val="0"/>
          <c:showVal val="0"/>
          <c:showCatName val="0"/>
          <c:showSerName val="0"/>
          <c:showPercent val="0"/>
          <c:showBubbleSize val="0"/>
        </c:dLbls>
        <c:gapWidth val="80"/>
        <c:axId val="550228352"/>
        <c:axId val="550229888"/>
      </c:barChart>
      <c:catAx>
        <c:axId val="550228352"/>
        <c:scaling>
          <c:orientation val="minMax"/>
        </c:scaling>
        <c:delete val="0"/>
        <c:axPos val="b"/>
        <c:numFmt formatCode="General" sourceLinked="1"/>
        <c:majorTickMark val="out"/>
        <c:minorTickMark val="none"/>
        <c:tickLblPos val="nextTo"/>
        <c:txPr>
          <a:bodyPr/>
          <a:lstStyle/>
          <a:p>
            <a:pPr>
              <a:defRPr sz="1100"/>
            </a:pPr>
            <a:endParaRPr lang="en-US"/>
          </a:p>
        </c:txPr>
        <c:crossAx val="550229888"/>
        <c:crosses val="autoZero"/>
        <c:auto val="1"/>
        <c:lblAlgn val="ctr"/>
        <c:lblOffset val="100"/>
        <c:noMultiLvlLbl val="0"/>
      </c:catAx>
      <c:valAx>
        <c:axId val="550229888"/>
        <c:scaling>
          <c:orientation val="minMax"/>
          <c:max val="47000"/>
          <c:min val="0"/>
        </c:scaling>
        <c:delete val="0"/>
        <c:axPos val="l"/>
        <c:majorGridlines/>
        <c:numFmt formatCode="#,##0" sourceLinked="1"/>
        <c:majorTickMark val="out"/>
        <c:minorTickMark val="none"/>
        <c:tickLblPos val="nextTo"/>
        <c:txPr>
          <a:bodyPr/>
          <a:lstStyle/>
          <a:p>
            <a:pPr>
              <a:defRPr sz="1100"/>
            </a:pPr>
            <a:endParaRPr lang="en-US"/>
          </a:p>
        </c:txPr>
        <c:crossAx val="550228352"/>
        <c:crosses val="autoZero"/>
        <c:crossBetween val="between"/>
        <c:majorUnit val="10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System Peak Demand Level MW</a:t>
            </a:r>
            <a:endParaRPr lang="en-IE" sz="1400">
              <a:effectLst/>
            </a:endParaRPr>
          </a:p>
        </c:rich>
      </c:tx>
      <c:overlay val="0"/>
    </c:title>
    <c:autoTitleDeleted val="0"/>
    <c:plotArea>
      <c:layout/>
      <c:barChart>
        <c:barDir val="col"/>
        <c:grouping val="clustered"/>
        <c:varyColors val="0"/>
        <c:ser>
          <c:idx val="0"/>
          <c:order val="0"/>
          <c:tx>
            <c:strRef>
              <c:f>KPI!$B$225</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KPI!$A$226:$A$237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KPI!$B$226:$B$237</c:f>
              <c:numCache>
                <c:formatCode>#,##0</c:formatCode>
                <c:ptCount val="12"/>
                <c:pt idx="0">
                  <c:v>1683.64</c:v>
                </c:pt>
                <c:pt idx="1">
                  <c:v>1709.22</c:v>
                </c:pt>
                <c:pt idx="2">
                  <c:v>1649.16</c:v>
                </c:pt>
                <c:pt idx="3">
                  <c:v>1627.5250000000001</c:v>
                </c:pt>
                <c:pt idx="4">
                  <c:v>1651.98</c:v>
                </c:pt>
                <c:pt idx="5">
                  <c:v>1590.2139999999999</c:v>
                </c:pt>
                <c:pt idx="6">
                  <c:v>1550.681</c:v>
                </c:pt>
                <c:pt idx="7">
                  <c:v>1561.846</c:v>
                </c:pt>
                <c:pt idx="8">
                  <c:v>1523.7940000000001</c:v>
                </c:pt>
                <c:pt idx="9">
                  <c:v>1470.1310000000001</c:v>
                </c:pt>
                <c:pt idx="10">
                  <c:v>1452.952</c:v>
                </c:pt>
                <c:pt idx="11">
                  <c:v>1488.0989999999999</c:v>
                </c:pt>
              </c:numCache>
            </c:numRef>
          </c:val>
          <c:extLst>
            <c:ext xmlns:c16="http://schemas.microsoft.com/office/drawing/2014/chart" uri="{C3380CC4-5D6E-409C-BE32-E72D297353CC}">
              <c16:uniqueId val="{00000000-598B-415A-B039-9BC0DECB4491}"/>
            </c:ext>
          </c:extLst>
        </c:ser>
        <c:ser>
          <c:idx val="1"/>
          <c:order val="1"/>
          <c:tx>
            <c:strRef>
              <c:f>KPI!$C$225</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KPI!$A$226:$A$237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KPI!$C$226:$C$237</c:f>
              <c:numCache>
                <c:formatCode>#,##0</c:formatCode>
                <c:ptCount val="12"/>
                <c:pt idx="0">
                  <c:v>4613.2700000000004</c:v>
                </c:pt>
                <c:pt idx="1">
                  <c:v>4703.96</c:v>
                </c:pt>
                <c:pt idx="2">
                  <c:v>4760.51</c:v>
                </c:pt>
                <c:pt idx="3">
                  <c:v>4939.6099999999997</c:v>
                </c:pt>
                <c:pt idx="4">
                  <c:v>4913.6899999999996</c:v>
                </c:pt>
                <c:pt idx="5">
                  <c:v>5014.05</c:v>
                </c:pt>
                <c:pt idx="6">
                  <c:v>5348.48</c:v>
                </c:pt>
                <c:pt idx="7">
                  <c:v>5366.84</c:v>
                </c:pt>
                <c:pt idx="8">
                  <c:v>5522.68</c:v>
                </c:pt>
                <c:pt idx="9">
                  <c:v>5441.99</c:v>
                </c:pt>
                <c:pt idx="10">
                  <c:v>5690.9</c:v>
                </c:pt>
                <c:pt idx="11">
                  <c:v>6011.61</c:v>
                </c:pt>
              </c:numCache>
            </c:numRef>
          </c:val>
          <c:extLst>
            <c:ext xmlns:c16="http://schemas.microsoft.com/office/drawing/2014/chart" uri="{C3380CC4-5D6E-409C-BE32-E72D297353CC}">
              <c16:uniqueId val="{00000001-598B-415A-B039-9BC0DECB4491}"/>
            </c:ext>
          </c:extLst>
        </c:ser>
        <c:dLbls>
          <c:showLegendKey val="0"/>
          <c:showVal val="0"/>
          <c:showCatName val="0"/>
          <c:showSerName val="0"/>
          <c:showPercent val="0"/>
          <c:showBubbleSize val="0"/>
        </c:dLbls>
        <c:gapWidth val="30"/>
        <c:axId val="550256000"/>
        <c:axId val="550257792"/>
      </c:barChart>
      <c:catAx>
        <c:axId val="550256000"/>
        <c:scaling>
          <c:orientation val="minMax"/>
        </c:scaling>
        <c:delete val="0"/>
        <c:axPos val="b"/>
        <c:numFmt formatCode="General" sourceLinked="1"/>
        <c:majorTickMark val="out"/>
        <c:minorTickMark val="none"/>
        <c:tickLblPos val="nextTo"/>
        <c:txPr>
          <a:bodyPr/>
          <a:lstStyle/>
          <a:p>
            <a:pPr>
              <a:defRPr sz="1100"/>
            </a:pPr>
            <a:endParaRPr lang="en-US"/>
          </a:p>
        </c:txPr>
        <c:crossAx val="550257792"/>
        <c:crosses val="autoZero"/>
        <c:auto val="1"/>
        <c:lblAlgn val="ctr"/>
        <c:lblOffset val="100"/>
        <c:noMultiLvlLbl val="0"/>
      </c:catAx>
      <c:valAx>
        <c:axId val="550257792"/>
        <c:scaling>
          <c:orientation val="minMax"/>
          <c:max val="7900"/>
          <c:min val="0"/>
        </c:scaling>
        <c:delete val="0"/>
        <c:axPos val="l"/>
        <c:majorGridlines/>
        <c:numFmt formatCode="#,##0" sourceLinked="1"/>
        <c:majorTickMark val="out"/>
        <c:minorTickMark val="none"/>
        <c:tickLblPos val="nextTo"/>
        <c:txPr>
          <a:bodyPr/>
          <a:lstStyle/>
          <a:p>
            <a:pPr>
              <a:defRPr sz="1100"/>
            </a:pPr>
            <a:endParaRPr lang="en-US"/>
          </a:p>
        </c:txPr>
        <c:crossAx val="550256000"/>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System Peak Demand Level MW</a:t>
            </a:r>
            <a:endParaRPr lang="en-IE" sz="1800">
              <a:effectLst/>
            </a:endParaRPr>
          </a:p>
        </c:rich>
      </c:tx>
      <c:overlay val="0"/>
    </c:title>
    <c:autoTitleDeleted val="0"/>
    <c:plotArea>
      <c:layout/>
      <c:barChart>
        <c:barDir val="col"/>
        <c:grouping val="clustered"/>
        <c:varyColors val="0"/>
        <c:ser>
          <c:idx val="0"/>
          <c:order val="0"/>
          <c:tx>
            <c:strRef>
              <c:f>KPI!$D$225</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KPI!$A$226:$A$237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KPI!$D$226:$D$237</c:f>
              <c:numCache>
                <c:formatCode>#,##0</c:formatCode>
                <c:ptCount val="12"/>
                <c:pt idx="0">
                  <c:v>6269.63</c:v>
                </c:pt>
                <c:pt idx="1">
                  <c:v>6396.95</c:v>
                </c:pt>
                <c:pt idx="2">
                  <c:v>6375.0210000000006</c:v>
                </c:pt>
                <c:pt idx="3">
                  <c:v>6531.683</c:v>
                </c:pt>
                <c:pt idx="4">
                  <c:v>6504.0079999999998</c:v>
                </c:pt>
                <c:pt idx="5">
                  <c:v>6547.5140000000001</c:v>
                </c:pt>
                <c:pt idx="6">
                  <c:v>6894.4310000000005</c:v>
                </c:pt>
                <c:pt idx="7">
                  <c:v>6804.3780000000006</c:v>
                </c:pt>
                <c:pt idx="8">
                  <c:v>7014.8469999999998</c:v>
                </c:pt>
                <c:pt idx="9">
                  <c:v>6827.643</c:v>
                </c:pt>
                <c:pt idx="10">
                  <c:v>7130.8130000000001</c:v>
                </c:pt>
                <c:pt idx="11">
                  <c:v>7492.6869999999999</c:v>
                </c:pt>
              </c:numCache>
            </c:numRef>
          </c:val>
          <c:extLst>
            <c:ext xmlns:c16="http://schemas.microsoft.com/office/drawing/2014/chart" uri="{C3380CC4-5D6E-409C-BE32-E72D297353CC}">
              <c16:uniqueId val="{00000000-ACD5-4275-B518-D6D5362F717A}"/>
            </c:ext>
          </c:extLst>
        </c:ser>
        <c:dLbls>
          <c:showLegendKey val="0"/>
          <c:showVal val="0"/>
          <c:showCatName val="0"/>
          <c:showSerName val="0"/>
          <c:showPercent val="0"/>
          <c:showBubbleSize val="0"/>
        </c:dLbls>
        <c:gapWidth val="80"/>
        <c:axId val="550295040"/>
        <c:axId val="550296576"/>
      </c:barChart>
      <c:catAx>
        <c:axId val="550295040"/>
        <c:scaling>
          <c:orientation val="minMax"/>
        </c:scaling>
        <c:delete val="0"/>
        <c:axPos val="b"/>
        <c:numFmt formatCode="General" sourceLinked="1"/>
        <c:majorTickMark val="out"/>
        <c:minorTickMark val="none"/>
        <c:tickLblPos val="nextTo"/>
        <c:txPr>
          <a:bodyPr/>
          <a:lstStyle/>
          <a:p>
            <a:pPr>
              <a:defRPr sz="1100"/>
            </a:pPr>
            <a:endParaRPr lang="en-US"/>
          </a:p>
        </c:txPr>
        <c:crossAx val="550296576"/>
        <c:crosses val="autoZero"/>
        <c:auto val="1"/>
        <c:lblAlgn val="ctr"/>
        <c:lblOffset val="100"/>
        <c:noMultiLvlLbl val="0"/>
      </c:catAx>
      <c:valAx>
        <c:axId val="550296576"/>
        <c:scaling>
          <c:orientation val="minMax"/>
          <c:max val="7900"/>
          <c:min val="0"/>
        </c:scaling>
        <c:delete val="0"/>
        <c:axPos val="l"/>
        <c:majorGridlines/>
        <c:numFmt formatCode="#,##0" sourceLinked="1"/>
        <c:majorTickMark val="out"/>
        <c:minorTickMark val="none"/>
        <c:tickLblPos val="nextTo"/>
        <c:txPr>
          <a:bodyPr/>
          <a:lstStyle/>
          <a:p>
            <a:pPr>
              <a:defRPr sz="1100"/>
            </a:pPr>
            <a:endParaRPr lang="en-US"/>
          </a:p>
        </c:txPr>
        <c:crossAx val="550295040"/>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Installed Wind Capacity MW</a:t>
            </a:r>
            <a:endParaRPr lang="en-IE" sz="1400">
              <a:effectLst/>
            </a:endParaRPr>
          </a:p>
        </c:rich>
      </c:tx>
      <c:overlay val="0"/>
    </c:title>
    <c:autoTitleDeleted val="0"/>
    <c:plotArea>
      <c:layout/>
      <c:barChart>
        <c:barDir val="col"/>
        <c:grouping val="clustered"/>
        <c:varyColors val="0"/>
        <c:ser>
          <c:idx val="0"/>
          <c:order val="0"/>
          <c:tx>
            <c:strRef>
              <c:f>KPI!$B$137</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KPI!$A$138:$A$148</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KPI!$B$138:$B$148</c:f>
              <c:numCache>
                <c:formatCode>#,##0</c:formatCode>
                <c:ptCount val="11"/>
                <c:pt idx="10">
                  <c:v>1386.96</c:v>
                </c:pt>
              </c:numCache>
            </c:numRef>
          </c:val>
          <c:extLst>
            <c:ext xmlns:c16="http://schemas.microsoft.com/office/drawing/2014/chart" uri="{C3380CC4-5D6E-409C-BE32-E72D297353CC}">
              <c16:uniqueId val="{00000000-C461-4C96-88CF-5D879276CAFB}"/>
            </c:ext>
          </c:extLst>
        </c:ser>
        <c:ser>
          <c:idx val="1"/>
          <c:order val="1"/>
          <c:tx>
            <c:strRef>
              <c:f>KPI!$C$137</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KPI!$A$138:$A$148</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KPI!$C$138:$C$148</c:f>
              <c:numCache>
                <c:formatCode>#,##0</c:formatCode>
                <c:ptCount val="11"/>
                <c:pt idx="0">
                  <c:v>2267.5569999999993</c:v>
                </c:pt>
                <c:pt idx="1">
                  <c:v>2447.4569999999994</c:v>
                </c:pt>
                <c:pt idx="2">
                  <c:v>2795.1059999999989</c:v>
                </c:pt>
                <c:pt idx="3">
                  <c:v>3302.773999999999</c:v>
                </c:pt>
                <c:pt idx="4">
                  <c:v>3667.5379999999991</c:v>
                </c:pt>
                <c:pt idx="5">
                  <c:v>4113.2929999999997</c:v>
                </c:pt>
                <c:pt idx="6">
                  <c:v>4323.3909999999996</c:v>
                </c:pt>
                <c:pt idx="7">
                  <c:v>4332.8109999999988</c:v>
                </c:pt>
                <c:pt idx="8">
                  <c:v>4527.900999999998</c:v>
                </c:pt>
                <c:pt idx="9">
                  <c:v>4731.3909999999978</c:v>
                </c:pt>
                <c:pt idx="10">
                  <c:v>4934.0909999999985</c:v>
                </c:pt>
              </c:numCache>
            </c:numRef>
          </c:val>
          <c:extLst>
            <c:ext xmlns:c16="http://schemas.microsoft.com/office/drawing/2014/chart" uri="{C3380CC4-5D6E-409C-BE32-E72D297353CC}">
              <c16:uniqueId val="{00000001-C461-4C96-88CF-5D879276CAFB}"/>
            </c:ext>
          </c:extLst>
        </c:ser>
        <c:dLbls>
          <c:showLegendKey val="0"/>
          <c:showVal val="0"/>
          <c:showCatName val="0"/>
          <c:showSerName val="0"/>
          <c:showPercent val="0"/>
          <c:showBubbleSize val="0"/>
        </c:dLbls>
        <c:gapWidth val="30"/>
        <c:axId val="587227904"/>
        <c:axId val="587229440"/>
      </c:barChart>
      <c:catAx>
        <c:axId val="587227904"/>
        <c:scaling>
          <c:orientation val="minMax"/>
        </c:scaling>
        <c:delete val="0"/>
        <c:axPos val="b"/>
        <c:numFmt formatCode="General" sourceLinked="1"/>
        <c:majorTickMark val="out"/>
        <c:minorTickMark val="none"/>
        <c:tickLblPos val="nextTo"/>
        <c:txPr>
          <a:bodyPr/>
          <a:lstStyle/>
          <a:p>
            <a:pPr>
              <a:defRPr sz="1100"/>
            </a:pPr>
            <a:endParaRPr lang="en-US"/>
          </a:p>
        </c:txPr>
        <c:crossAx val="587229440"/>
        <c:crosses val="autoZero"/>
        <c:auto val="1"/>
        <c:lblAlgn val="ctr"/>
        <c:lblOffset val="100"/>
        <c:noMultiLvlLbl val="0"/>
      </c:catAx>
      <c:valAx>
        <c:axId val="587229440"/>
        <c:scaling>
          <c:orientation val="minMax"/>
          <c:max val="6900"/>
          <c:min val="0"/>
        </c:scaling>
        <c:delete val="0"/>
        <c:axPos val="l"/>
        <c:majorGridlines/>
        <c:numFmt formatCode="#,##0" sourceLinked="1"/>
        <c:majorTickMark val="out"/>
        <c:minorTickMark val="none"/>
        <c:tickLblPos val="nextTo"/>
        <c:txPr>
          <a:bodyPr/>
          <a:lstStyle/>
          <a:p>
            <a:pPr>
              <a:defRPr sz="1100"/>
            </a:pPr>
            <a:endParaRPr lang="en-US"/>
          </a:p>
        </c:txPr>
        <c:crossAx val="587227904"/>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Installed Wind Capacity MW</a:t>
            </a:r>
            <a:endParaRPr lang="en-IE" sz="1800">
              <a:effectLst/>
            </a:endParaRPr>
          </a:p>
        </c:rich>
      </c:tx>
      <c:overlay val="0"/>
    </c:title>
    <c:autoTitleDeleted val="0"/>
    <c:plotArea>
      <c:layout/>
      <c:barChart>
        <c:barDir val="col"/>
        <c:grouping val="clustered"/>
        <c:varyColors val="0"/>
        <c:ser>
          <c:idx val="0"/>
          <c:order val="0"/>
          <c:tx>
            <c:strRef>
              <c:f>KPI!$D$137</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KPI!$A$138:$A$148</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KPI!$D$138:$D$148</c:f>
              <c:numCache>
                <c:formatCode>#,##0</c:formatCode>
                <c:ptCount val="11"/>
                <c:pt idx="10">
                  <c:v>6321.0509999999986</c:v>
                </c:pt>
              </c:numCache>
            </c:numRef>
          </c:val>
          <c:extLst>
            <c:ext xmlns:c16="http://schemas.microsoft.com/office/drawing/2014/chart" uri="{C3380CC4-5D6E-409C-BE32-E72D297353CC}">
              <c16:uniqueId val="{00000000-8AE5-4053-8412-6F3822820B82}"/>
            </c:ext>
          </c:extLst>
        </c:ser>
        <c:dLbls>
          <c:showLegendKey val="0"/>
          <c:showVal val="0"/>
          <c:showCatName val="0"/>
          <c:showSerName val="0"/>
          <c:showPercent val="0"/>
          <c:showBubbleSize val="0"/>
        </c:dLbls>
        <c:gapWidth val="80"/>
        <c:axId val="587250304"/>
        <c:axId val="587731328"/>
      </c:barChart>
      <c:catAx>
        <c:axId val="587250304"/>
        <c:scaling>
          <c:orientation val="minMax"/>
        </c:scaling>
        <c:delete val="0"/>
        <c:axPos val="b"/>
        <c:numFmt formatCode="General" sourceLinked="1"/>
        <c:majorTickMark val="out"/>
        <c:minorTickMark val="none"/>
        <c:tickLblPos val="nextTo"/>
        <c:txPr>
          <a:bodyPr/>
          <a:lstStyle/>
          <a:p>
            <a:pPr>
              <a:defRPr sz="1100"/>
            </a:pPr>
            <a:endParaRPr lang="en-US"/>
          </a:p>
        </c:txPr>
        <c:crossAx val="587731328"/>
        <c:crosses val="autoZero"/>
        <c:auto val="1"/>
        <c:lblAlgn val="ctr"/>
        <c:lblOffset val="100"/>
        <c:noMultiLvlLbl val="0"/>
      </c:catAx>
      <c:valAx>
        <c:axId val="587731328"/>
        <c:scaling>
          <c:orientation val="minMax"/>
          <c:max val="6900"/>
          <c:min val="0"/>
        </c:scaling>
        <c:delete val="0"/>
        <c:axPos val="l"/>
        <c:majorGridlines/>
        <c:numFmt formatCode="#,##0" sourceLinked="1"/>
        <c:majorTickMark val="out"/>
        <c:minorTickMark val="none"/>
        <c:tickLblPos val="nextTo"/>
        <c:txPr>
          <a:bodyPr/>
          <a:lstStyle/>
          <a:p>
            <a:pPr>
              <a:defRPr sz="1100"/>
            </a:pPr>
            <a:endParaRPr lang="en-US"/>
          </a:p>
        </c:txPr>
        <c:crossAx val="587250304"/>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Renewable Electricity as % of Demand</a:t>
            </a:r>
          </a:p>
        </c:rich>
      </c:tx>
      <c:overlay val="0"/>
    </c:title>
    <c:autoTitleDeleted val="0"/>
    <c:plotArea>
      <c:layout/>
      <c:barChart>
        <c:barDir val="col"/>
        <c:grouping val="clustered"/>
        <c:varyColors val="0"/>
        <c:ser>
          <c:idx val="0"/>
          <c:order val="0"/>
          <c:tx>
            <c:strRef>
              <c:f>KPI!$B$5</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KPI!$A$6:$A$17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Apr</c:v>
                </c:pt>
              </c:strCache>
            </c:strRef>
          </c:cat>
          <c:val>
            <c:numRef>
              <c:f>KPI!$B$6:$B$17</c:f>
              <c:numCache>
                <c:formatCode>0%</c:formatCode>
                <c:ptCount val="12"/>
                <c:pt idx="0">
                  <c:v>0.17902380172301829</c:v>
                </c:pt>
                <c:pt idx="1">
                  <c:v>0.22767576514869675</c:v>
                </c:pt>
                <c:pt idx="2">
                  <c:v>0.23467215761878027</c:v>
                </c:pt>
                <c:pt idx="3">
                  <c:v>0.31146690096715773</c:v>
                </c:pt>
                <c:pt idx="4">
                  <c:v>0.36116356763894975</c:v>
                </c:pt>
                <c:pt idx="5">
                  <c:v>0.39130291805319506</c:v>
                </c:pt>
                <c:pt idx="6">
                  <c:v>0.43845371294688884</c:v>
                </c:pt>
                <c:pt idx="7">
                  <c:v>0.36723317089727753</c:v>
                </c:pt>
                <c:pt idx="8">
                  <c:v>0.43694413653668973</c:v>
                </c:pt>
                <c:pt idx="9">
                  <c:v>0.36100165889491626</c:v>
                </c:pt>
                <c:pt idx="10">
                  <c:v>0.39549168131946849</c:v>
                </c:pt>
                <c:pt idx="11">
                  <c:v>0.39340847628050679</c:v>
                </c:pt>
              </c:numCache>
            </c:numRef>
          </c:val>
          <c:extLst>
            <c:ext xmlns:c16="http://schemas.microsoft.com/office/drawing/2014/chart" uri="{C3380CC4-5D6E-409C-BE32-E72D297353CC}">
              <c16:uniqueId val="{00000000-7B47-4492-B3B7-D969FDBA1695}"/>
            </c:ext>
          </c:extLst>
        </c:ser>
        <c:ser>
          <c:idx val="1"/>
          <c:order val="1"/>
          <c:tx>
            <c:strRef>
              <c:f>KPI!$C$5</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KPI!$A$6:$A$17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Apr</c:v>
                </c:pt>
              </c:strCache>
            </c:strRef>
          </c:cat>
          <c:val>
            <c:numRef>
              <c:f>KPI!$C$6:$C$17</c:f>
              <c:numCache>
                <c:formatCode>0%</c:formatCode>
                <c:ptCount val="12"/>
                <c:pt idx="0">
                  <c:v>0.22862761728770323</c:v>
                </c:pt>
                <c:pt idx="1">
                  <c:v>0.27319040837426939</c:v>
                </c:pt>
                <c:pt idx="2">
                  <c:v>0.25458381224738347</c:v>
                </c:pt>
                <c:pt idx="3">
                  <c:v>0.29610032749865439</c:v>
                </c:pt>
                <c:pt idx="4">
                  <c:v>0.3304309883637277</c:v>
                </c:pt>
                <c:pt idx="5">
                  <c:v>0.37615934590709343</c:v>
                </c:pt>
                <c:pt idx="6">
                  <c:v>0.42293282746108607</c:v>
                </c:pt>
                <c:pt idx="7">
                  <c:v>0.349809361723045</c:v>
                </c:pt>
                <c:pt idx="8">
                  <c:v>0.38611515343326624</c:v>
                </c:pt>
                <c:pt idx="9">
                  <c:v>0.40701746693379687</c:v>
                </c:pt>
                <c:pt idx="10">
                  <c:v>0.40067304836964335</c:v>
                </c:pt>
                <c:pt idx="11">
                  <c:v>0.38910375527602453</c:v>
                </c:pt>
              </c:numCache>
            </c:numRef>
          </c:val>
          <c:extLst>
            <c:ext xmlns:c16="http://schemas.microsoft.com/office/drawing/2014/chart" uri="{C3380CC4-5D6E-409C-BE32-E72D297353CC}">
              <c16:uniqueId val="{00000001-7B47-4492-B3B7-D969FDBA1695}"/>
            </c:ext>
          </c:extLst>
        </c:ser>
        <c:dLbls>
          <c:showLegendKey val="0"/>
          <c:showVal val="0"/>
          <c:showCatName val="0"/>
          <c:showSerName val="0"/>
          <c:showPercent val="0"/>
          <c:showBubbleSize val="0"/>
        </c:dLbls>
        <c:gapWidth val="50"/>
        <c:axId val="587769728"/>
        <c:axId val="587771264"/>
      </c:barChart>
      <c:catAx>
        <c:axId val="587769728"/>
        <c:scaling>
          <c:orientation val="minMax"/>
        </c:scaling>
        <c:delete val="0"/>
        <c:axPos val="b"/>
        <c:numFmt formatCode="General" sourceLinked="1"/>
        <c:majorTickMark val="out"/>
        <c:minorTickMark val="none"/>
        <c:tickLblPos val="nextTo"/>
        <c:txPr>
          <a:bodyPr/>
          <a:lstStyle/>
          <a:p>
            <a:pPr>
              <a:defRPr sz="1100"/>
            </a:pPr>
            <a:endParaRPr lang="en-US"/>
          </a:p>
        </c:txPr>
        <c:crossAx val="587771264"/>
        <c:crosses val="autoZero"/>
        <c:auto val="1"/>
        <c:lblAlgn val="ctr"/>
        <c:lblOffset val="100"/>
        <c:noMultiLvlLbl val="0"/>
      </c:catAx>
      <c:valAx>
        <c:axId val="587771264"/>
        <c:scaling>
          <c:orientation val="minMax"/>
          <c:max val="0.59000000000000008"/>
          <c:min val="0"/>
        </c:scaling>
        <c:delete val="0"/>
        <c:axPos val="l"/>
        <c:majorGridlines/>
        <c:numFmt formatCode="0%" sourceLinked="1"/>
        <c:majorTickMark val="out"/>
        <c:minorTickMark val="none"/>
        <c:tickLblPos val="nextTo"/>
        <c:txPr>
          <a:bodyPr/>
          <a:lstStyle/>
          <a:p>
            <a:pPr>
              <a:defRPr sz="1100"/>
            </a:pPr>
            <a:endParaRPr lang="en-US"/>
          </a:p>
        </c:txPr>
        <c:crossAx val="587769728"/>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Renewable Electricity as % of Demand</a:t>
            </a:r>
          </a:p>
        </c:rich>
      </c:tx>
      <c:overlay val="0"/>
    </c:title>
    <c:autoTitleDeleted val="0"/>
    <c:plotArea>
      <c:layout/>
      <c:barChart>
        <c:barDir val="col"/>
        <c:grouping val="clustered"/>
        <c:varyColors val="0"/>
        <c:ser>
          <c:idx val="0"/>
          <c:order val="0"/>
          <c:tx>
            <c:strRef>
              <c:f>KPI!$D$5</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KPI!$A$6:$A$17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Apr</c:v>
                </c:pt>
              </c:strCache>
            </c:strRef>
          </c:cat>
          <c:val>
            <c:numRef>
              <c:f>KPI!$D$6:$D$17</c:f>
              <c:numCache>
                <c:formatCode>0%</c:formatCode>
                <c:ptCount val="12"/>
                <c:pt idx="0">
                  <c:v>0.21678678055987941</c:v>
                </c:pt>
                <c:pt idx="1">
                  <c:v>0.26255255015085482</c:v>
                </c:pt>
                <c:pt idx="2">
                  <c:v>0.25003967516649717</c:v>
                </c:pt>
                <c:pt idx="3">
                  <c:v>0.29946659082421451</c:v>
                </c:pt>
                <c:pt idx="4">
                  <c:v>0.33700666609092156</c:v>
                </c:pt>
                <c:pt idx="5">
                  <c:v>0.37934328409796325</c:v>
                </c:pt>
                <c:pt idx="6">
                  <c:v>0.42604661491461021</c:v>
                </c:pt>
                <c:pt idx="7">
                  <c:v>0.35323659314863393</c:v>
                </c:pt>
                <c:pt idx="8">
                  <c:v>0.39538909916575876</c:v>
                </c:pt>
                <c:pt idx="9">
                  <c:v>0.39859868943392945</c:v>
                </c:pt>
                <c:pt idx="10">
                  <c:v>0.39969498731569419</c:v>
                </c:pt>
                <c:pt idx="11">
                  <c:v>0.38990472556143058</c:v>
                </c:pt>
              </c:numCache>
            </c:numRef>
          </c:val>
          <c:extLst>
            <c:ext xmlns:c16="http://schemas.microsoft.com/office/drawing/2014/chart" uri="{C3380CC4-5D6E-409C-BE32-E72D297353CC}">
              <c16:uniqueId val="{00000000-C111-44E2-BF01-19BF2F656D4B}"/>
            </c:ext>
          </c:extLst>
        </c:ser>
        <c:dLbls>
          <c:showLegendKey val="0"/>
          <c:showVal val="0"/>
          <c:showCatName val="0"/>
          <c:showSerName val="0"/>
          <c:showPercent val="0"/>
          <c:showBubbleSize val="0"/>
        </c:dLbls>
        <c:gapWidth val="80"/>
        <c:axId val="587493376"/>
        <c:axId val="587494912"/>
      </c:barChart>
      <c:catAx>
        <c:axId val="587493376"/>
        <c:scaling>
          <c:orientation val="minMax"/>
        </c:scaling>
        <c:delete val="0"/>
        <c:axPos val="b"/>
        <c:numFmt formatCode="General" sourceLinked="1"/>
        <c:majorTickMark val="out"/>
        <c:minorTickMark val="none"/>
        <c:tickLblPos val="nextTo"/>
        <c:txPr>
          <a:bodyPr/>
          <a:lstStyle/>
          <a:p>
            <a:pPr>
              <a:defRPr sz="1100"/>
            </a:pPr>
            <a:endParaRPr lang="en-US"/>
          </a:p>
        </c:txPr>
        <c:crossAx val="587494912"/>
        <c:crosses val="autoZero"/>
        <c:auto val="1"/>
        <c:lblAlgn val="ctr"/>
        <c:lblOffset val="100"/>
        <c:noMultiLvlLbl val="0"/>
      </c:catAx>
      <c:valAx>
        <c:axId val="587494912"/>
        <c:scaling>
          <c:orientation val="minMax"/>
          <c:max val="0.59000000000000008"/>
          <c:min val="0"/>
        </c:scaling>
        <c:delete val="0"/>
        <c:axPos val="l"/>
        <c:majorGridlines/>
        <c:numFmt formatCode="0%" sourceLinked="1"/>
        <c:majorTickMark val="out"/>
        <c:minorTickMark val="none"/>
        <c:tickLblPos val="nextTo"/>
        <c:txPr>
          <a:bodyPr/>
          <a:lstStyle/>
          <a:p>
            <a:pPr>
              <a:defRPr sz="1100"/>
            </a:pPr>
            <a:endParaRPr lang="en-US"/>
          </a:p>
        </c:txPr>
        <c:crossAx val="587493376"/>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Wind as % of Demand</a:t>
            </a:r>
          </a:p>
        </c:rich>
      </c:tx>
      <c:overlay val="0"/>
    </c:title>
    <c:autoTitleDeleted val="0"/>
    <c:plotArea>
      <c:layout/>
      <c:barChart>
        <c:barDir val="col"/>
        <c:grouping val="clustered"/>
        <c:varyColors val="0"/>
        <c:ser>
          <c:idx val="0"/>
          <c:order val="0"/>
          <c:tx>
            <c:strRef>
              <c:f>KPI!$D$27</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KPI!$A$28:$A$39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Apr</c:v>
                </c:pt>
              </c:strCache>
            </c:strRef>
          </c:cat>
          <c:val>
            <c:numRef>
              <c:f>KPI!$D$28:$D$39</c:f>
              <c:numCache>
                <c:formatCode>0%</c:formatCode>
                <c:ptCount val="12"/>
                <c:pt idx="0">
                  <c:v>0.17952708367325518</c:v>
                </c:pt>
                <c:pt idx="1">
                  <c:v>0.22304017361298736</c:v>
                </c:pt>
                <c:pt idx="2">
                  <c:v>0.20562869708864581</c:v>
                </c:pt>
                <c:pt idx="3">
                  <c:v>0.25294446741807891</c:v>
                </c:pt>
                <c:pt idx="4">
                  <c:v>0.28563110495296262</c:v>
                </c:pt>
                <c:pt idx="5">
                  <c:v>0.32194410285492797</c:v>
                </c:pt>
                <c:pt idx="6">
                  <c:v>0.36448299861385802</c:v>
                </c:pt>
                <c:pt idx="7">
                  <c:v>0.29592157786805712</c:v>
                </c:pt>
                <c:pt idx="8">
                  <c:v>0.3414905521367772</c:v>
                </c:pt>
                <c:pt idx="9">
                  <c:v>0.32955208792052099</c:v>
                </c:pt>
                <c:pt idx="10">
                  <c:v>0.33045087090899045</c:v>
                </c:pt>
                <c:pt idx="11">
                  <c:v>0.3227789845356252</c:v>
                </c:pt>
              </c:numCache>
            </c:numRef>
          </c:val>
          <c:extLst>
            <c:ext xmlns:c16="http://schemas.microsoft.com/office/drawing/2014/chart" uri="{C3380CC4-5D6E-409C-BE32-E72D297353CC}">
              <c16:uniqueId val="{00000000-4974-4A5B-A7B9-5AA3B805E13F}"/>
            </c:ext>
          </c:extLst>
        </c:ser>
        <c:dLbls>
          <c:showLegendKey val="0"/>
          <c:showVal val="0"/>
          <c:showCatName val="0"/>
          <c:showSerName val="0"/>
          <c:showPercent val="0"/>
          <c:showBubbleSize val="0"/>
        </c:dLbls>
        <c:gapWidth val="80"/>
        <c:axId val="546914688"/>
        <c:axId val="546916224"/>
      </c:barChart>
      <c:catAx>
        <c:axId val="546914688"/>
        <c:scaling>
          <c:orientation val="minMax"/>
        </c:scaling>
        <c:delete val="0"/>
        <c:axPos val="b"/>
        <c:numFmt formatCode="General" sourceLinked="1"/>
        <c:majorTickMark val="out"/>
        <c:minorTickMark val="none"/>
        <c:tickLblPos val="nextTo"/>
        <c:txPr>
          <a:bodyPr/>
          <a:lstStyle/>
          <a:p>
            <a:pPr>
              <a:defRPr sz="1100"/>
            </a:pPr>
            <a:endParaRPr lang="en-US"/>
          </a:p>
        </c:txPr>
        <c:crossAx val="546916224"/>
        <c:crosses val="autoZero"/>
        <c:auto val="1"/>
        <c:lblAlgn val="ctr"/>
        <c:lblOffset val="100"/>
        <c:noMultiLvlLbl val="0"/>
      </c:catAx>
      <c:valAx>
        <c:axId val="546916224"/>
        <c:scaling>
          <c:orientation val="minMax"/>
          <c:max val="0.55000000000000004"/>
          <c:min val="0"/>
        </c:scaling>
        <c:delete val="0"/>
        <c:axPos val="l"/>
        <c:majorGridlines/>
        <c:numFmt formatCode="0%" sourceLinked="1"/>
        <c:majorTickMark val="out"/>
        <c:minorTickMark val="none"/>
        <c:tickLblPos val="nextTo"/>
        <c:txPr>
          <a:bodyPr/>
          <a:lstStyle/>
          <a:p>
            <a:pPr>
              <a:defRPr sz="1100"/>
            </a:pPr>
            <a:endParaRPr lang="en-US"/>
          </a:p>
        </c:txPr>
        <c:crossAx val="546914688"/>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Wind Installed During Year MW</a:t>
            </a:r>
            <a:endParaRPr lang="en-IE" sz="1400">
              <a:effectLst/>
            </a:endParaRPr>
          </a:p>
        </c:rich>
      </c:tx>
      <c:overlay val="0"/>
    </c:title>
    <c:autoTitleDeleted val="0"/>
    <c:plotArea>
      <c:layout/>
      <c:barChart>
        <c:barDir val="col"/>
        <c:grouping val="clustered"/>
        <c:varyColors val="0"/>
        <c:ser>
          <c:idx val="0"/>
          <c:order val="0"/>
          <c:tx>
            <c:strRef>
              <c:f>KPI!$B$159</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KPI!$A$160:$A$170</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KPI!$B$160:$B$170</c:f>
              <c:numCache>
                <c:formatCode>#,##0</c:formatCode>
                <c:ptCount val="11"/>
              </c:numCache>
            </c:numRef>
          </c:val>
          <c:extLst>
            <c:ext xmlns:c16="http://schemas.microsoft.com/office/drawing/2014/chart" uri="{C3380CC4-5D6E-409C-BE32-E72D297353CC}">
              <c16:uniqueId val="{00000000-EB91-4FD9-9223-72F979A330BC}"/>
            </c:ext>
          </c:extLst>
        </c:ser>
        <c:ser>
          <c:idx val="1"/>
          <c:order val="1"/>
          <c:tx>
            <c:strRef>
              <c:f>KPI!$C$159</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KPI!$A$160:$A$170</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KPI!$C$160:$C$170</c:f>
              <c:numCache>
                <c:formatCode>#,##0</c:formatCode>
                <c:ptCount val="11"/>
                <c:pt idx="0">
                  <c:v>343.15999999999963</c:v>
                </c:pt>
                <c:pt idx="1">
                  <c:v>179.90000000000009</c:v>
                </c:pt>
                <c:pt idx="2">
                  <c:v>347.64899999999943</c:v>
                </c:pt>
                <c:pt idx="3">
                  <c:v>507.66800000000012</c:v>
                </c:pt>
                <c:pt idx="4">
                  <c:v>364.76400000000012</c:v>
                </c:pt>
                <c:pt idx="5">
                  <c:v>445.75500000000056</c:v>
                </c:pt>
                <c:pt idx="6">
                  <c:v>210.09799999999996</c:v>
                </c:pt>
                <c:pt idx="7">
                  <c:v>9.4199999999991633</c:v>
                </c:pt>
                <c:pt idx="8">
                  <c:v>195.08999999999924</c:v>
                </c:pt>
                <c:pt idx="9">
                  <c:v>203.48999999999978</c:v>
                </c:pt>
                <c:pt idx="10">
                  <c:v>202.70000000000073</c:v>
                </c:pt>
              </c:numCache>
            </c:numRef>
          </c:val>
          <c:extLst>
            <c:ext xmlns:c16="http://schemas.microsoft.com/office/drawing/2014/chart" uri="{C3380CC4-5D6E-409C-BE32-E72D297353CC}">
              <c16:uniqueId val="{00000001-EB91-4FD9-9223-72F979A330BC}"/>
            </c:ext>
          </c:extLst>
        </c:ser>
        <c:dLbls>
          <c:showLegendKey val="0"/>
          <c:showVal val="0"/>
          <c:showCatName val="0"/>
          <c:showSerName val="0"/>
          <c:showPercent val="0"/>
          <c:showBubbleSize val="0"/>
        </c:dLbls>
        <c:gapWidth val="30"/>
        <c:axId val="587508736"/>
        <c:axId val="587518720"/>
      </c:barChart>
      <c:catAx>
        <c:axId val="587508736"/>
        <c:scaling>
          <c:orientation val="minMax"/>
        </c:scaling>
        <c:delete val="0"/>
        <c:axPos val="b"/>
        <c:numFmt formatCode="General" sourceLinked="1"/>
        <c:majorTickMark val="out"/>
        <c:minorTickMark val="none"/>
        <c:tickLblPos val="nextTo"/>
        <c:txPr>
          <a:bodyPr/>
          <a:lstStyle/>
          <a:p>
            <a:pPr>
              <a:defRPr sz="1100"/>
            </a:pPr>
            <a:endParaRPr lang="en-US"/>
          </a:p>
        </c:txPr>
        <c:crossAx val="587518720"/>
        <c:crosses val="autoZero"/>
        <c:auto val="1"/>
        <c:lblAlgn val="ctr"/>
        <c:lblOffset val="100"/>
        <c:noMultiLvlLbl val="0"/>
      </c:catAx>
      <c:valAx>
        <c:axId val="587518720"/>
        <c:scaling>
          <c:orientation val="minMax"/>
          <c:max val="890"/>
          <c:min val="0"/>
        </c:scaling>
        <c:delete val="0"/>
        <c:axPos val="l"/>
        <c:majorGridlines/>
        <c:numFmt formatCode="#,##0" sourceLinked="1"/>
        <c:majorTickMark val="out"/>
        <c:minorTickMark val="none"/>
        <c:tickLblPos val="nextTo"/>
        <c:txPr>
          <a:bodyPr/>
          <a:lstStyle/>
          <a:p>
            <a:pPr>
              <a:defRPr sz="1100"/>
            </a:pPr>
            <a:endParaRPr lang="en-US"/>
          </a:p>
        </c:txPr>
        <c:crossAx val="587508736"/>
        <c:crosses val="autoZero"/>
        <c:crossBetween val="between"/>
        <c:majorUnit val="1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Wind Installed During Year MW</a:t>
            </a:r>
            <a:endParaRPr lang="en-IE">
              <a:effectLst/>
            </a:endParaRPr>
          </a:p>
        </c:rich>
      </c:tx>
      <c:overlay val="0"/>
    </c:title>
    <c:autoTitleDeleted val="0"/>
    <c:plotArea>
      <c:layout/>
      <c:barChart>
        <c:barDir val="col"/>
        <c:grouping val="clustered"/>
        <c:varyColors val="0"/>
        <c:ser>
          <c:idx val="0"/>
          <c:order val="0"/>
          <c:tx>
            <c:strRef>
              <c:f>KPI!$D$159</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KPI!$A$160:$A$170</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KPI!$D$160:$D$170</c:f>
              <c:numCache>
                <c:formatCode>#,##0</c:formatCode>
                <c:ptCount val="11"/>
              </c:numCache>
            </c:numRef>
          </c:val>
          <c:extLst>
            <c:ext xmlns:c16="http://schemas.microsoft.com/office/drawing/2014/chart" uri="{C3380CC4-5D6E-409C-BE32-E72D297353CC}">
              <c16:uniqueId val="{00000000-AB51-4311-9773-AFF6DE2F6F1C}"/>
            </c:ext>
          </c:extLst>
        </c:ser>
        <c:dLbls>
          <c:showLegendKey val="0"/>
          <c:showVal val="0"/>
          <c:showCatName val="0"/>
          <c:showSerName val="0"/>
          <c:showPercent val="0"/>
          <c:showBubbleSize val="0"/>
        </c:dLbls>
        <c:gapWidth val="80"/>
        <c:axId val="587617792"/>
        <c:axId val="587619328"/>
      </c:barChart>
      <c:catAx>
        <c:axId val="587617792"/>
        <c:scaling>
          <c:orientation val="minMax"/>
        </c:scaling>
        <c:delete val="0"/>
        <c:axPos val="b"/>
        <c:numFmt formatCode="General" sourceLinked="1"/>
        <c:majorTickMark val="out"/>
        <c:minorTickMark val="none"/>
        <c:tickLblPos val="nextTo"/>
        <c:txPr>
          <a:bodyPr/>
          <a:lstStyle/>
          <a:p>
            <a:pPr>
              <a:defRPr sz="1100"/>
            </a:pPr>
            <a:endParaRPr lang="en-US"/>
          </a:p>
        </c:txPr>
        <c:crossAx val="587619328"/>
        <c:crosses val="autoZero"/>
        <c:auto val="1"/>
        <c:lblAlgn val="ctr"/>
        <c:lblOffset val="100"/>
        <c:noMultiLvlLbl val="0"/>
      </c:catAx>
      <c:valAx>
        <c:axId val="587619328"/>
        <c:scaling>
          <c:orientation val="minMax"/>
          <c:max val="890"/>
          <c:min val="0"/>
        </c:scaling>
        <c:delete val="0"/>
        <c:axPos val="l"/>
        <c:majorGridlines/>
        <c:numFmt formatCode="#,##0" sourceLinked="1"/>
        <c:majorTickMark val="out"/>
        <c:minorTickMark val="none"/>
        <c:tickLblPos val="nextTo"/>
        <c:txPr>
          <a:bodyPr/>
          <a:lstStyle/>
          <a:p>
            <a:pPr>
              <a:defRPr sz="1100"/>
            </a:pPr>
            <a:endParaRPr lang="en-US"/>
          </a:p>
        </c:txPr>
        <c:crossAx val="587617792"/>
        <c:crosses val="autoZero"/>
        <c:crossBetween val="between"/>
        <c:majorUnit val="1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Wind Dispatch Down %</a:t>
            </a:r>
          </a:p>
        </c:rich>
      </c:tx>
      <c:overlay val="0"/>
    </c:title>
    <c:autoTitleDeleted val="0"/>
    <c:plotArea>
      <c:layout/>
      <c:barChart>
        <c:barDir val="col"/>
        <c:grouping val="clustered"/>
        <c:varyColors val="0"/>
        <c:ser>
          <c:idx val="0"/>
          <c:order val="0"/>
          <c:tx>
            <c:strRef>
              <c:f>KPI!$B$247</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KPI!$A$248:$A$259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KPI!$B$248:$B$259</c:f>
              <c:numCache>
                <c:formatCode>0%</c:formatCode>
                <c:ptCount val="12"/>
                <c:pt idx="0">
                  <c:v>2.8233651293603387E-2</c:v>
                </c:pt>
                <c:pt idx="1">
                  <c:v>5.2877799737018227E-2</c:v>
                </c:pt>
                <c:pt idx="2">
                  <c:v>3.2140387646345775E-2</c:v>
                </c:pt>
                <c:pt idx="3">
                  <c:v>5.0305590891362308E-2</c:v>
                </c:pt>
                <c:pt idx="4">
                  <c:v>9.4136404781507366E-2</c:v>
                </c:pt>
                <c:pt idx="5">
                  <c:v>0.10682983491223583</c:v>
                </c:pt>
                <c:pt idx="6">
                  <c:v>0.14802986885361905</c:v>
                </c:pt>
                <c:pt idx="7">
                  <c:v>7.8184650650139298E-2</c:v>
                </c:pt>
                <c:pt idx="8">
                  <c:v>9.4242927339160121E-2</c:v>
                </c:pt>
                <c:pt idx="9">
                  <c:v>0.18575065196601678</c:v>
                </c:pt>
                <c:pt idx="10">
                  <c:v>0.29600565608165746</c:v>
                </c:pt>
                <c:pt idx="11">
                  <c:v>0.18332631012599276</c:v>
                </c:pt>
              </c:numCache>
            </c:numRef>
          </c:val>
          <c:extLst>
            <c:ext xmlns:c16="http://schemas.microsoft.com/office/drawing/2014/chart" uri="{C3380CC4-5D6E-409C-BE32-E72D297353CC}">
              <c16:uniqueId val="{00000000-FF73-4E7A-8DBC-BD44A0FFAEC8}"/>
            </c:ext>
          </c:extLst>
        </c:ser>
        <c:ser>
          <c:idx val="1"/>
          <c:order val="1"/>
          <c:tx>
            <c:strRef>
              <c:f>KPI!$C$247</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KPI!$A$248:$A$259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KPI!$C$248:$C$259</c:f>
              <c:numCache>
                <c:formatCode>0%</c:formatCode>
                <c:ptCount val="12"/>
                <c:pt idx="0">
                  <c:v>4.4113219379781805E-2</c:v>
                </c:pt>
                <c:pt idx="1">
                  <c:v>5.054948021954344E-2</c:v>
                </c:pt>
                <c:pt idx="2">
                  <c:v>2.8025668520227889E-2</c:v>
                </c:pt>
                <c:pt idx="3">
                  <c:v>3.67442311989261E-2</c:v>
                </c:pt>
                <c:pt idx="4">
                  <c:v>4.9737729708882523E-2</c:v>
                </c:pt>
                <c:pt idx="5">
                  <c:v>6.9034437514725155E-2</c:v>
                </c:pt>
                <c:pt idx="6">
                  <c:v>0.11439318541738507</c:v>
                </c:pt>
                <c:pt idx="7">
                  <c:v>7.286022458914572E-2</c:v>
                </c:pt>
                <c:pt idx="8">
                  <c:v>8.282537987040467E-2</c:v>
                </c:pt>
                <c:pt idx="9">
                  <c:v>8.9159025280294305E-2</c:v>
                </c:pt>
                <c:pt idx="10">
                  <c:v>0.10147708699750577</c:v>
                </c:pt>
                <c:pt idx="11">
                  <c:v>6.3613015797592043E-2</c:v>
                </c:pt>
              </c:numCache>
            </c:numRef>
          </c:val>
          <c:extLst>
            <c:ext xmlns:c16="http://schemas.microsoft.com/office/drawing/2014/chart" uri="{C3380CC4-5D6E-409C-BE32-E72D297353CC}">
              <c16:uniqueId val="{00000001-FF73-4E7A-8DBC-BD44A0FFAEC8}"/>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32000000000000006"/>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Wind Dispatch Down %</a:t>
            </a:r>
            <a:endParaRPr lang="en-IE" sz="1400">
              <a:effectLst/>
            </a:endParaRPr>
          </a:p>
        </c:rich>
      </c:tx>
      <c:overlay val="0"/>
    </c:title>
    <c:autoTitleDeleted val="0"/>
    <c:plotArea>
      <c:layout/>
      <c:barChart>
        <c:barDir val="col"/>
        <c:grouping val="clustered"/>
        <c:varyColors val="0"/>
        <c:ser>
          <c:idx val="0"/>
          <c:order val="0"/>
          <c:tx>
            <c:strRef>
              <c:f>KPI!$D$247</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KPI!$A$248:$A$259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KPI!$D$248:$D$259</c:f>
              <c:numCache>
                <c:formatCode>0%</c:formatCode>
                <c:ptCount val="12"/>
                <c:pt idx="0">
                  <c:v>4.0745689027589564E-2</c:v>
                </c:pt>
                <c:pt idx="1">
                  <c:v>5.1030536829122793E-2</c:v>
                </c:pt>
                <c:pt idx="2">
                  <c:v>2.8850823093424485E-2</c:v>
                </c:pt>
                <c:pt idx="3">
                  <c:v>3.9775632422488404E-2</c:v>
                </c:pt>
                <c:pt idx="4">
                  <c:v>5.9696791285204068E-2</c:v>
                </c:pt>
                <c:pt idx="5">
                  <c:v>7.7081488762254943E-2</c:v>
                </c:pt>
                <c:pt idx="6">
                  <c:v>0.12103322072362727</c:v>
                </c:pt>
                <c:pt idx="7">
                  <c:v>7.3853899572282292E-2</c:v>
                </c:pt>
                <c:pt idx="8">
                  <c:v>8.5175113319916423E-2</c:v>
                </c:pt>
                <c:pt idx="9">
                  <c:v>0.10724028487784248</c:v>
                </c:pt>
                <c:pt idx="10">
                  <c:v>0.14010523915389991</c:v>
                </c:pt>
                <c:pt idx="11">
                  <c:v>8.585435713667279E-2</c:v>
                </c:pt>
              </c:numCache>
            </c:numRef>
          </c:val>
          <c:extLst>
            <c:ext xmlns:c16="http://schemas.microsoft.com/office/drawing/2014/chart" uri="{C3380CC4-5D6E-409C-BE32-E72D297353CC}">
              <c16:uniqueId val="{00000000-0148-4B03-B2C1-10C10187F40F}"/>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32000000000000006"/>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Solar Dispatch Down %</a:t>
            </a:r>
          </a:p>
        </c:rich>
      </c:tx>
      <c:overlay val="0"/>
    </c:title>
    <c:autoTitleDeleted val="0"/>
    <c:plotArea>
      <c:layout/>
      <c:barChart>
        <c:barDir val="col"/>
        <c:grouping val="clustered"/>
        <c:varyColors val="0"/>
        <c:ser>
          <c:idx val="0"/>
          <c:order val="0"/>
          <c:tx>
            <c:strRef>
              <c:f>KPI!$B$269</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KPI!$A$270:$A$281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KPI!$B$270:$B$281</c:f>
              <c:numCache>
                <c:formatCode>0%</c:formatCode>
                <c:ptCount val="12"/>
                <c:pt idx="5">
                  <c:v>4.1726056065922251E-2</c:v>
                </c:pt>
                <c:pt idx="6">
                  <c:v>6.2848195816426186E-2</c:v>
                </c:pt>
                <c:pt idx="7">
                  <c:v>2.8553731375028403E-2</c:v>
                </c:pt>
                <c:pt idx="8">
                  <c:v>4.6466570983498358E-2</c:v>
                </c:pt>
                <c:pt idx="9">
                  <c:v>7.8549870035912794E-2</c:v>
                </c:pt>
                <c:pt idx="10">
                  <c:v>0.16910422684444884</c:v>
                </c:pt>
                <c:pt idx="11">
                  <c:v>0.11788865512901529</c:v>
                </c:pt>
              </c:numCache>
            </c:numRef>
          </c:val>
          <c:extLst>
            <c:ext xmlns:c16="http://schemas.microsoft.com/office/drawing/2014/chart" uri="{C3380CC4-5D6E-409C-BE32-E72D297353CC}">
              <c16:uniqueId val="{00000000-460C-4389-A83D-8B2088C36A8F}"/>
            </c:ext>
          </c:extLst>
        </c:ser>
        <c:ser>
          <c:idx val="1"/>
          <c:order val="1"/>
          <c:tx>
            <c:strRef>
              <c:f>KPI!$C$269</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KPI!$A$270:$A$281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KPI!$C$270:$C$281</c:f>
              <c:numCache>
                <c:formatCode>0%</c:formatCode>
                <c:ptCount val="12"/>
                <c:pt idx="9">
                  <c:v>9.4554867431354786E-2</c:v>
                </c:pt>
                <c:pt idx="10">
                  <c:v>5.3412628488359024E-2</c:v>
                </c:pt>
                <c:pt idx="11">
                  <c:v>0.10334094706782723</c:v>
                </c:pt>
              </c:numCache>
            </c:numRef>
          </c:val>
          <c:extLst>
            <c:ext xmlns:c16="http://schemas.microsoft.com/office/drawing/2014/chart" uri="{C3380CC4-5D6E-409C-BE32-E72D297353CC}">
              <c16:uniqueId val="{00000001-460C-4389-A83D-8B2088C36A8F}"/>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19500000000000003"/>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2.0000000000000004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u="none" strike="noStrike" kern="1200" baseline="0">
                <a:solidFill>
                  <a:sysClr val="windowText" lastClr="000000"/>
                </a:solidFill>
              </a:rPr>
              <a:t>Solar</a:t>
            </a:r>
            <a:r>
              <a:rPr lang="en-US" sz="1400" b="1" i="0" baseline="0">
                <a:effectLst/>
              </a:rPr>
              <a:t> Dispatch Down %</a:t>
            </a:r>
            <a:endParaRPr lang="en-IE" sz="1400">
              <a:effectLst/>
            </a:endParaRPr>
          </a:p>
        </c:rich>
      </c:tx>
      <c:overlay val="0"/>
    </c:title>
    <c:autoTitleDeleted val="0"/>
    <c:plotArea>
      <c:layout/>
      <c:barChart>
        <c:barDir val="col"/>
        <c:grouping val="clustered"/>
        <c:varyColors val="0"/>
        <c:ser>
          <c:idx val="0"/>
          <c:order val="0"/>
          <c:tx>
            <c:strRef>
              <c:f>KPI!$D$269</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KPI!$A$270:$A$281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KPI!$D$270:$D$281</c:f>
              <c:numCache>
                <c:formatCode>0%</c:formatCode>
                <c:ptCount val="12"/>
                <c:pt idx="5">
                  <c:v>4.1726056065922251E-2</c:v>
                </c:pt>
                <c:pt idx="6">
                  <c:v>6.2848195816426186E-2</c:v>
                </c:pt>
                <c:pt idx="7">
                  <c:v>2.8553731375028403E-2</c:v>
                </c:pt>
                <c:pt idx="8">
                  <c:v>4.6466570983498358E-2</c:v>
                </c:pt>
                <c:pt idx="9">
                  <c:v>9.116762621539895E-2</c:v>
                </c:pt>
                <c:pt idx="10">
                  <c:v>7.0826617295756122E-2</c:v>
                </c:pt>
                <c:pt idx="11">
                  <c:v>0.10499181095765964</c:v>
                </c:pt>
              </c:numCache>
            </c:numRef>
          </c:val>
          <c:extLst>
            <c:ext xmlns:c16="http://schemas.microsoft.com/office/drawing/2014/chart" uri="{C3380CC4-5D6E-409C-BE32-E72D297353CC}">
              <c16:uniqueId val="{00000000-2159-4B68-951F-5CFDBD136A9D}"/>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19500000000000003"/>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2.0000000000000004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All Renewable Dispatch Down %</a:t>
            </a:r>
          </a:p>
        </c:rich>
      </c:tx>
      <c:overlay val="0"/>
    </c:title>
    <c:autoTitleDeleted val="0"/>
    <c:plotArea>
      <c:layout/>
      <c:barChart>
        <c:barDir val="col"/>
        <c:grouping val="clustered"/>
        <c:varyColors val="0"/>
        <c:ser>
          <c:idx val="0"/>
          <c:order val="0"/>
          <c:tx>
            <c:strRef>
              <c:f>KPI!$B$291</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KPI!$A$292:$A$303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KPI!$B$292:$B$303</c:f>
              <c:numCache>
                <c:formatCode>0%</c:formatCode>
                <c:ptCount val="12"/>
                <c:pt idx="2">
                  <c:v>2.6551029727131633E-2</c:v>
                </c:pt>
                <c:pt idx="3">
                  <c:v>4.3313504505922786E-2</c:v>
                </c:pt>
                <c:pt idx="4">
                  <c:v>8.0316545394446798E-2</c:v>
                </c:pt>
                <c:pt idx="5">
                  <c:v>9.2590491959407092E-2</c:v>
                </c:pt>
                <c:pt idx="6">
                  <c:v>0.12946078598614649</c:v>
                </c:pt>
                <c:pt idx="7">
                  <c:v>6.5531889976034027E-2</c:v>
                </c:pt>
                <c:pt idx="8">
                  <c:v>8.4270440960204029E-2</c:v>
                </c:pt>
                <c:pt idx="9">
                  <c:v>0.16047264907996797</c:v>
                </c:pt>
                <c:pt idx="10">
                  <c:v>0.25548753846256583</c:v>
                </c:pt>
                <c:pt idx="11">
                  <c:v>0.16005811830804381</c:v>
                </c:pt>
              </c:numCache>
            </c:numRef>
          </c:val>
          <c:extLst>
            <c:ext xmlns:c16="http://schemas.microsoft.com/office/drawing/2014/chart" uri="{C3380CC4-5D6E-409C-BE32-E72D297353CC}">
              <c16:uniqueId val="{00000000-80D5-4EC1-8C8A-2E29DB362D7F}"/>
            </c:ext>
          </c:extLst>
        </c:ser>
        <c:ser>
          <c:idx val="1"/>
          <c:order val="1"/>
          <c:tx>
            <c:strRef>
              <c:f>KPI!$C$291</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KPI!$A$292:$A$303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KPI!$C$292:$C$303</c:f>
              <c:numCache>
                <c:formatCode>0%</c:formatCode>
                <c:ptCount val="12"/>
                <c:pt idx="2">
                  <c:v>2.1624913914160701E-2</c:v>
                </c:pt>
                <c:pt idx="3">
                  <c:v>2.9649424694525296E-2</c:v>
                </c:pt>
                <c:pt idx="4">
                  <c:v>4.2369846315258933E-2</c:v>
                </c:pt>
                <c:pt idx="5">
                  <c:v>5.8061017461287959E-2</c:v>
                </c:pt>
                <c:pt idx="6">
                  <c:v>0.10007414952898494</c:v>
                </c:pt>
                <c:pt idx="7">
                  <c:v>6.437128142251021E-2</c:v>
                </c:pt>
                <c:pt idx="8">
                  <c:v>7.3934982642047078E-2</c:v>
                </c:pt>
                <c:pt idx="9">
                  <c:v>7.9586411381243546E-2</c:v>
                </c:pt>
                <c:pt idx="10">
                  <c:v>8.8342843588909967E-2</c:v>
                </c:pt>
                <c:pt idx="11">
                  <c:v>5.9894794254224032E-2</c:v>
                </c:pt>
              </c:numCache>
            </c:numRef>
          </c:val>
          <c:extLst>
            <c:ext xmlns:c16="http://schemas.microsoft.com/office/drawing/2014/chart" uri="{C3380CC4-5D6E-409C-BE32-E72D297353CC}">
              <c16:uniqueId val="{00000001-80D5-4EC1-8C8A-2E29DB362D7F}"/>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27"/>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All Renewable Dispatch Down %</a:t>
            </a:r>
            <a:endParaRPr lang="en-IE" sz="1400">
              <a:effectLst/>
            </a:endParaRPr>
          </a:p>
        </c:rich>
      </c:tx>
      <c:overlay val="0"/>
    </c:title>
    <c:autoTitleDeleted val="0"/>
    <c:plotArea>
      <c:layout/>
      <c:barChart>
        <c:barDir val="col"/>
        <c:grouping val="clustered"/>
        <c:varyColors val="0"/>
        <c:ser>
          <c:idx val="0"/>
          <c:order val="0"/>
          <c:tx>
            <c:strRef>
              <c:f>KPI!$D$291</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KPI!$A$292:$A$303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KPI!$D$292:$D$303</c:f>
              <c:numCache>
                <c:formatCode>0%</c:formatCode>
                <c:ptCount val="12"/>
                <c:pt idx="2">
                  <c:v>2.2559997232513663E-2</c:v>
                </c:pt>
                <c:pt idx="3">
                  <c:v>3.2552664838398561E-2</c:v>
                </c:pt>
                <c:pt idx="4">
                  <c:v>5.0746332246605304E-2</c:v>
                </c:pt>
                <c:pt idx="5">
                  <c:v>6.5140584542081881E-2</c:v>
                </c:pt>
                <c:pt idx="6">
                  <c:v>0.10586461503873888</c:v>
                </c:pt>
                <c:pt idx="7">
                  <c:v>6.4597537892479351E-2</c:v>
                </c:pt>
                <c:pt idx="8">
                  <c:v>7.6067404192796478E-2</c:v>
                </c:pt>
                <c:pt idx="9">
                  <c:v>9.4825516224897627E-2</c:v>
                </c:pt>
                <c:pt idx="10">
                  <c:v>0.1214040589254364</c:v>
                </c:pt>
                <c:pt idx="11">
                  <c:v>7.825103307347607E-2</c:v>
                </c:pt>
              </c:numCache>
            </c:numRef>
          </c:val>
          <c:extLst>
            <c:ext xmlns:c16="http://schemas.microsoft.com/office/drawing/2014/chart" uri="{C3380CC4-5D6E-409C-BE32-E72D297353CC}">
              <c16:uniqueId val="{00000000-E2B9-49ED-B380-35ADF1C80E60}"/>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27"/>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Ireland Fuel Mix 2024</a:t>
            </a:r>
          </a:p>
        </c:rich>
      </c:tx>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1EFF-4B8C-B64E-35E4FB8C5434}"/>
              </c:ext>
            </c:extLst>
          </c:dPt>
          <c:dPt>
            <c:idx val="1"/>
            <c:bubble3D val="0"/>
            <c:spPr>
              <a:solidFill>
                <a:schemeClr val="accent2"/>
              </a:solidFill>
            </c:spPr>
            <c:extLst>
              <c:ext xmlns:c16="http://schemas.microsoft.com/office/drawing/2014/chart" uri="{C3380CC4-5D6E-409C-BE32-E72D297353CC}">
                <c16:uniqueId val="{00000003-1EFF-4B8C-B64E-35E4FB8C5434}"/>
              </c:ext>
            </c:extLst>
          </c:dPt>
          <c:dPt>
            <c:idx val="2"/>
            <c:bubble3D val="0"/>
            <c:spPr>
              <a:solidFill>
                <a:schemeClr val="accent4">
                  <a:lumMod val="60000"/>
                  <a:lumOff val="40000"/>
                </a:schemeClr>
              </a:solidFill>
            </c:spPr>
            <c:extLst>
              <c:ext xmlns:c16="http://schemas.microsoft.com/office/drawing/2014/chart" uri="{C3380CC4-5D6E-409C-BE32-E72D297353CC}">
                <c16:uniqueId val="{00000005-1EFF-4B8C-B64E-35E4FB8C5434}"/>
              </c:ext>
            </c:extLst>
          </c:dPt>
          <c:dPt>
            <c:idx val="3"/>
            <c:bubble3D val="0"/>
            <c:spPr>
              <a:solidFill>
                <a:schemeClr val="accent6">
                  <a:lumMod val="60000"/>
                  <a:lumOff val="40000"/>
                </a:schemeClr>
              </a:solidFill>
            </c:spPr>
            <c:extLst>
              <c:ext xmlns:c16="http://schemas.microsoft.com/office/drawing/2014/chart" uri="{C3380CC4-5D6E-409C-BE32-E72D297353CC}">
                <c16:uniqueId val="{00000007-1EFF-4B8C-B64E-35E4FB8C5434}"/>
              </c:ext>
            </c:extLst>
          </c:dPt>
          <c:dPt>
            <c:idx val="4"/>
            <c:bubble3D val="0"/>
            <c:spPr>
              <a:solidFill>
                <a:schemeClr val="accent3"/>
              </a:solidFill>
            </c:spPr>
            <c:extLst>
              <c:ext xmlns:c16="http://schemas.microsoft.com/office/drawing/2014/chart" uri="{C3380CC4-5D6E-409C-BE32-E72D297353CC}">
                <c16:uniqueId val="{00000009-1EFF-4B8C-B64E-35E4FB8C5434}"/>
              </c:ext>
            </c:extLst>
          </c:dPt>
          <c:dPt>
            <c:idx val="6"/>
            <c:bubble3D val="0"/>
            <c:spPr>
              <a:solidFill>
                <a:schemeClr val="accent5">
                  <a:lumMod val="60000"/>
                  <a:lumOff val="40000"/>
                </a:schemeClr>
              </a:solidFill>
            </c:spPr>
            <c:extLst>
              <c:ext xmlns:c16="http://schemas.microsoft.com/office/drawing/2014/chart" uri="{C3380CC4-5D6E-409C-BE32-E72D297353CC}">
                <c16:uniqueId val="{0000000B-1EFF-4B8C-B64E-35E4FB8C5434}"/>
              </c:ext>
            </c:extLst>
          </c:dPt>
          <c:dPt>
            <c:idx val="7"/>
            <c:bubble3D val="0"/>
            <c:spPr>
              <a:solidFill>
                <a:schemeClr val="accent2">
                  <a:lumMod val="40000"/>
                  <a:lumOff val="60000"/>
                </a:schemeClr>
              </a:solidFill>
            </c:spPr>
            <c:extLst>
              <c:ext xmlns:c16="http://schemas.microsoft.com/office/drawing/2014/chart" uri="{C3380CC4-5D6E-409C-BE32-E72D297353CC}">
                <c16:uniqueId val="{0000000D-1EFF-4B8C-B64E-35E4FB8C5434}"/>
              </c:ext>
            </c:extLst>
          </c:dPt>
          <c:dPt>
            <c:idx val="8"/>
            <c:bubble3D val="0"/>
            <c:spPr>
              <a:solidFill>
                <a:schemeClr val="accent2">
                  <a:lumMod val="75000"/>
                </a:schemeClr>
              </a:solidFill>
            </c:spPr>
            <c:extLst>
              <c:ext xmlns:c16="http://schemas.microsoft.com/office/drawing/2014/chart" uri="{C3380CC4-5D6E-409C-BE32-E72D297353CC}">
                <c16:uniqueId val="{0000000F-1EFF-4B8C-B64E-35E4FB8C5434}"/>
              </c:ext>
            </c:extLst>
          </c:dPt>
          <c:dPt>
            <c:idx val="9"/>
            <c:bubble3D val="0"/>
            <c:spPr>
              <a:solidFill>
                <a:schemeClr val="tx1">
                  <a:lumMod val="50000"/>
                  <a:lumOff val="50000"/>
                </a:schemeClr>
              </a:solidFill>
            </c:spPr>
            <c:extLst>
              <c:ext xmlns:c16="http://schemas.microsoft.com/office/drawing/2014/chart" uri="{C3380CC4-5D6E-409C-BE32-E72D297353CC}">
                <c16:uniqueId val="{00000011-1EFF-4B8C-B64E-35E4FB8C5434}"/>
              </c:ext>
            </c:extLst>
          </c:dPt>
          <c:dPt>
            <c:idx val="10"/>
            <c:bubble3D val="0"/>
            <c:spPr>
              <a:solidFill>
                <a:schemeClr val="accent3">
                  <a:lumMod val="60000"/>
                  <a:lumOff val="40000"/>
                </a:schemeClr>
              </a:solidFill>
            </c:spPr>
            <c:extLst>
              <c:ext xmlns:c16="http://schemas.microsoft.com/office/drawing/2014/chart" uri="{C3380CC4-5D6E-409C-BE32-E72D297353CC}">
                <c16:uniqueId val="{00000013-1EFF-4B8C-B64E-35E4FB8C5434}"/>
              </c:ext>
            </c:extLst>
          </c:dPt>
          <c:dLbls>
            <c:dLbl>
              <c:idx val="0"/>
              <c:layout>
                <c:manualLayout>
                  <c:x val="4.885546382693353E-2"/>
                  <c:y val="1.741531629198524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1EFF-4B8C-B64E-35E4FB8C5434}"/>
                </c:ext>
              </c:extLst>
            </c:dLbl>
            <c:dLbl>
              <c:idx val="1"/>
              <c:layout>
                <c:manualLayout>
                  <c:x val="2.0580923956494083E-3"/>
                  <c:y val="3.87680018258585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1EFF-4B8C-B64E-35E4FB8C5434}"/>
                </c:ext>
              </c:extLst>
            </c:dLbl>
            <c:dLbl>
              <c:idx val="2"/>
              <c:layout>
                <c:manualLayout>
                  <c:x val="-7.9675289181722841E-2"/>
                  <c:y val="6.2331039204697103E-5"/>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1EFF-4B8C-B64E-35E4FB8C5434}"/>
                </c:ext>
              </c:extLst>
            </c:dLbl>
            <c:dLbl>
              <c:idx val="3"/>
              <c:layout>
                <c:manualLayout>
                  <c:x val="0.13766519823788545"/>
                  <c:y val="3.925120772946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1EFF-4B8C-B64E-35E4FB8C5434}"/>
                </c:ext>
              </c:extLst>
            </c:dLbl>
            <c:dLbl>
              <c:idx val="4"/>
              <c:layout>
                <c:manualLayout>
                  <c:x val="-6.7990948034150596E-3"/>
                  <c:y val="2.113526570048309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1EFF-4B8C-B64E-35E4FB8C5434}"/>
                </c:ext>
              </c:extLst>
            </c:dLbl>
            <c:dLbl>
              <c:idx val="5"/>
              <c:layout>
                <c:manualLayout>
                  <c:x val="-7.6137053664752079E-3"/>
                  <c:y val="-2.4154589371980676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1EFF-4B8C-B64E-35E4FB8C5434}"/>
                </c:ext>
              </c:extLst>
            </c:dLbl>
            <c:dLbl>
              <c:idx val="6"/>
              <c:layout>
                <c:manualLayout>
                  <c:x val="-9.1777244658576979E-3"/>
                  <c:y val="1.8115942028985508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1EFF-4B8C-B64E-35E4FB8C5434}"/>
                </c:ext>
              </c:extLst>
            </c:dLbl>
            <c:dLbl>
              <c:idx val="7"/>
              <c:layout>
                <c:manualLayout>
                  <c:x val="-8.6270190895741561E-2"/>
                  <c:y val="9.35990338164251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1EFF-4B8C-B64E-35E4FB8C5434}"/>
                </c:ext>
              </c:extLst>
            </c:dLbl>
            <c:dLbl>
              <c:idx val="8"/>
              <c:layout>
                <c:manualLayout>
                  <c:x val="-0.14840192745730571"/>
                  <c:y val="-4.2867263874624365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1EFF-4B8C-B64E-35E4FB8C5434}"/>
                </c:ext>
              </c:extLst>
            </c:dLbl>
            <c:dLbl>
              <c:idx val="9"/>
              <c:layout>
                <c:manualLayout>
                  <c:x val="5.0583246144182963E-2"/>
                  <c:y val="-1.5289284491612489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1EFF-4B8C-B64E-35E4FB8C5434}"/>
                </c:ext>
              </c:extLst>
            </c:dLbl>
            <c:dLbl>
              <c:idx val="10"/>
              <c:layout>
                <c:manualLayout>
                  <c:x val="-0.16036463362433678"/>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1EFF-4B8C-B64E-35E4FB8C5434}"/>
                </c:ext>
              </c:extLst>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'Fuel Mix &amp; CO2'!$A$57:$A$66</c:f>
              <c:strCache>
                <c:ptCount val="10"/>
                <c:pt idx="0">
                  <c:v>Coal</c:v>
                </c:pt>
                <c:pt idx="1">
                  <c:v>Oil</c:v>
                </c:pt>
                <c:pt idx="2">
                  <c:v>Peat</c:v>
                </c:pt>
                <c:pt idx="3">
                  <c:v>Gas</c:v>
                </c:pt>
                <c:pt idx="4">
                  <c:v>Wind</c:v>
                </c:pt>
                <c:pt idx="5">
                  <c:v>Solar</c:v>
                </c:pt>
                <c:pt idx="6">
                  <c:v>Hydro</c:v>
                </c:pt>
                <c:pt idx="7">
                  <c:v>Other Renewables</c:v>
                </c:pt>
                <c:pt idx="8">
                  <c:v>Other Non-Renewables</c:v>
                </c:pt>
                <c:pt idx="9">
                  <c:v>Net Imports</c:v>
                </c:pt>
              </c:strCache>
            </c:strRef>
          </c:cat>
          <c:val>
            <c:numRef>
              <c:f>'Fuel Mix &amp; CO2'!$W$57:$W$66</c:f>
              <c:numCache>
                <c:formatCode>0.0%</c:formatCode>
                <c:ptCount val="10"/>
                <c:pt idx="0">
                  <c:v>2.7604718908758298E-2</c:v>
                </c:pt>
                <c:pt idx="1">
                  <c:v>5.8616219143115709E-3</c:v>
                </c:pt>
                <c:pt idx="2" formatCode="0%">
                  <c:v>0</c:v>
                </c:pt>
                <c:pt idx="3">
                  <c:v>0.40941267155965744</c:v>
                </c:pt>
                <c:pt idx="4">
                  <c:v>0.33162065903056454</c:v>
                </c:pt>
                <c:pt idx="5">
                  <c:v>2.0817151935129102E-2</c:v>
                </c:pt>
                <c:pt idx="6">
                  <c:v>2.2123233167200454E-2</c:v>
                </c:pt>
                <c:pt idx="7">
                  <c:v>2.6112004236749229E-2</c:v>
                </c:pt>
                <c:pt idx="8">
                  <c:v>8.803914579121155E-3</c:v>
                </c:pt>
                <c:pt idx="9">
                  <c:v>0.14764402466850834</c:v>
                </c:pt>
              </c:numCache>
            </c:numRef>
          </c:val>
          <c:extLst>
            <c:ext xmlns:c16="http://schemas.microsoft.com/office/drawing/2014/chart" uri="{C3380CC4-5D6E-409C-BE32-E72D297353CC}">
              <c16:uniqueId val="{00000015-1EFF-4B8C-B64E-35E4FB8C5434}"/>
            </c:ext>
          </c:extLst>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Northern Ireland Fuel Mix 2024</a:t>
            </a:r>
          </a:p>
        </c:rich>
      </c:tx>
      <c:layout>
        <c:manualLayout>
          <c:xMode val="edge"/>
          <c:yMode val="edge"/>
          <c:x val="0.28062056402241758"/>
          <c:y val="1.8115942028985508E-2"/>
        </c:manualLayout>
      </c:layout>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B244-4636-A2BE-DEAB139D8983}"/>
              </c:ext>
            </c:extLst>
          </c:dPt>
          <c:dPt>
            <c:idx val="1"/>
            <c:bubble3D val="0"/>
            <c:spPr>
              <a:solidFill>
                <a:schemeClr val="accent2"/>
              </a:solidFill>
            </c:spPr>
            <c:extLst>
              <c:ext xmlns:c16="http://schemas.microsoft.com/office/drawing/2014/chart" uri="{C3380CC4-5D6E-409C-BE32-E72D297353CC}">
                <c16:uniqueId val="{00000003-B244-4636-A2BE-DEAB139D8983}"/>
              </c:ext>
            </c:extLst>
          </c:dPt>
          <c:dPt>
            <c:idx val="2"/>
            <c:bubble3D val="0"/>
            <c:spPr>
              <a:solidFill>
                <a:schemeClr val="accent4">
                  <a:lumMod val="60000"/>
                  <a:lumOff val="40000"/>
                </a:schemeClr>
              </a:solidFill>
            </c:spPr>
            <c:extLst>
              <c:ext xmlns:c16="http://schemas.microsoft.com/office/drawing/2014/chart" uri="{C3380CC4-5D6E-409C-BE32-E72D297353CC}">
                <c16:uniqueId val="{00000005-B244-4636-A2BE-DEAB139D8983}"/>
              </c:ext>
            </c:extLst>
          </c:dPt>
          <c:dPt>
            <c:idx val="3"/>
            <c:bubble3D val="0"/>
            <c:spPr>
              <a:solidFill>
                <a:schemeClr val="accent6">
                  <a:lumMod val="60000"/>
                  <a:lumOff val="40000"/>
                </a:schemeClr>
              </a:solidFill>
            </c:spPr>
            <c:extLst>
              <c:ext xmlns:c16="http://schemas.microsoft.com/office/drawing/2014/chart" uri="{C3380CC4-5D6E-409C-BE32-E72D297353CC}">
                <c16:uniqueId val="{00000007-B244-4636-A2BE-DEAB139D8983}"/>
              </c:ext>
            </c:extLst>
          </c:dPt>
          <c:dPt>
            <c:idx val="4"/>
            <c:bubble3D val="0"/>
            <c:spPr>
              <a:solidFill>
                <a:schemeClr val="accent3"/>
              </a:solidFill>
            </c:spPr>
            <c:extLst>
              <c:ext xmlns:c16="http://schemas.microsoft.com/office/drawing/2014/chart" uri="{C3380CC4-5D6E-409C-BE32-E72D297353CC}">
                <c16:uniqueId val="{00000009-B244-4636-A2BE-DEAB139D8983}"/>
              </c:ext>
            </c:extLst>
          </c:dPt>
          <c:dPt>
            <c:idx val="6"/>
            <c:bubble3D val="0"/>
            <c:spPr>
              <a:solidFill>
                <a:schemeClr val="accent5">
                  <a:lumMod val="60000"/>
                  <a:lumOff val="40000"/>
                </a:schemeClr>
              </a:solidFill>
            </c:spPr>
            <c:extLst>
              <c:ext xmlns:c16="http://schemas.microsoft.com/office/drawing/2014/chart" uri="{C3380CC4-5D6E-409C-BE32-E72D297353CC}">
                <c16:uniqueId val="{0000000B-B244-4636-A2BE-DEAB139D8983}"/>
              </c:ext>
            </c:extLst>
          </c:dPt>
          <c:dPt>
            <c:idx val="7"/>
            <c:bubble3D val="0"/>
            <c:spPr>
              <a:solidFill>
                <a:schemeClr val="accent2">
                  <a:lumMod val="40000"/>
                  <a:lumOff val="60000"/>
                </a:schemeClr>
              </a:solidFill>
            </c:spPr>
            <c:extLst>
              <c:ext xmlns:c16="http://schemas.microsoft.com/office/drawing/2014/chart" uri="{C3380CC4-5D6E-409C-BE32-E72D297353CC}">
                <c16:uniqueId val="{0000000D-B244-4636-A2BE-DEAB139D8983}"/>
              </c:ext>
            </c:extLst>
          </c:dPt>
          <c:dPt>
            <c:idx val="8"/>
            <c:bubble3D val="0"/>
            <c:spPr>
              <a:solidFill>
                <a:schemeClr val="accent2">
                  <a:lumMod val="75000"/>
                </a:schemeClr>
              </a:solidFill>
            </c:spPr>
            <c:extLst>
              <c:ext xmlns:c16="http://schemas.microsoft.com/office/drawing/2014/chart" uri="{C3380CC4-5D6E-409C-BE32-E72D297353CC}">
                <c16:uniqueId val="{0000000F-B244-4636-A2BE-DEAB139D8983}"/>
              </c:ext>
            </c:extLst>
          </c:dPt>
          <c:dPt>
            <c:idx val="9"/>
            <c:bubble3D val="0"/>
            <c:spPr>
              <a:solidFill>
                <a:schemeClr val="tx1">
                  <a:lumMod val="50000"/>
                  <a:lumOff val="50000"/>
                </a:schemeClr>
              </a:solidFill>
            </c:spPr>
            <c:extLst>
              <c:ext xmlns:c16="http://schemas.microsoft.com/office/drawing/2014/chart" uri="{C3380CC4-5D6E-409C-BE32-E72D297353CC}">
                <c16:uniqueId val="{00000011-B244-4636-A2BE-DEAB139D8983}"/>
              </c:ext>
            </c:extLst>
          </c:dPt>
          <c:dPt>
            <c:idx val="10"/>
            <c:bubble3D val="0"/>
            <c:spPr>
              <a:solidFill>
                <a:schemeClr val="accent3">
                  <a:lumMod val="60000"/>
                  <a:lumOff val="40000"/>
                </a:schemeClr>
              </a:solidFill>
            </c:spPr>
            <c:extLst>
              <c:ext xmlns:c16="http://schemas.microsoft.com/office/drawing/2014/chart" uri="{C3380CC4-5D6E-409C-BE32-E72D297353CC}">
                <c16:uniqueId val="{00000013-B244-4636-A2BE-DEAB139D8983}"/>
              </c:ext>
            </c:extLst>
          </c:dPt>
          <c:dLbls>
            <c:dLbl>
              <c:idx val="0"/>
              <c:layout>
                <c:manualLayout>
                  <c:x val="9.4802253755038091E-2"/>
                  <c:y val="-2.8745863288828027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244-4636-A2BE-DEAB139D8983}"/>
                </c:ext>
              </c:extLst>
            </c:dLbl>
            <c:dLbl>
              <c:idx val="1"/>
              <c:layout>
                <c:manualLayout>
                  <c:x val="1.4061419217904221E-3"/>
                  <c:y val="3.900924340979106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244-4636-A2BE-DEAB139D8983}"/>
                </c:ext>
              </c:extLst>
            </c:dLbl>
            <c:dLbl>
              <c:idx val="2"/>
              <c:layout>
                <c:manualLayout>
                  <c:x val="-0.10214306572361094"/>
                  <c:y val="2.6849024306744265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244-4636-A2BE-DEAB139D8983}"/>
                </c:ext>
              </c:extLst>
            </c:dLbl>
            <c:dLbl>
              <c:idx val="3"/>
              <c:layout>
                <c:manualLayout>
                  <c:x val="0.13766519823788545"/>
                  <c:y val="3.925120772946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244-4636-A2BE-DEAB139D8983}"/>
                </c:ext>
              </c:extLst>
            </c:dLbl>
            <c:dLbl>
              <c:idx val="4"/>
              <c:layout>
                <c:manualLayout>
                  <c:x val="-8.906132308682653E-3"/>
                  <c:y val="1.8115942028985508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244-4636-A2BE-DEAB139D8983}"/>
                </c:ext>
              </c:extLst>
            </c:dLbl>
            <c:dLbl>
              <c:idx val="5"/>
              <c:layout>
                <c:manualLayout>
                  <c:x val="-1.1827780377010396E-2"/>
                  <c:y val="-2.4154589371980676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B244-4636-A2BE-DEAB139D8983}"/>
                </c:ext>
              </c:extLst>
            </c:dLbl>
            <c:dLbl>
              <c:idx val="6"/>
              <c:layout>
                <c:manualLayout>
                  <c:x val="-1.3391770400212936E-2"/>
                  <c:y val="2.9830879835672716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244-4636-A2BE-DEAB139D8983}"/>
                </c:ext>
              </c:extLst>
            </c:dLbl>
            <c:dLbl>
              <c:idx val="7"/>
              <c:layout>
                <c:manualLayout>
                  <c:x val="-9.6805432506777367E-2"/>
                  <c:y val="0.10265700483091798"/>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244-4636-A2BE-DEAB139D8983}"/>
                </c:ext>
              </c:extLst>
            </c:dLbl>
            <c:dLbl>
              <c:idx val="8"/>
              <c:layout>
                <c:manualLayout>
                  <c:x val="-0.18991299032826375"/>
                  <c:y val="-7.2851763094830537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B244-4636-A2BE-DEAB139D8983}"/>
                </c:ext>
              </c:extLst>
            </c:dLbl>
            <c:dLbl>
              <c:idx val="9"/>
              <c:layout>
                <c:manualLayout>
                  <c:x val="5.4936291003272165E-2"/>
                  <c:y val="2.1021149530221768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B244-4636-A2BE-DEAB139D8983}"/>
                </c:ext>
              </c:extLst>
            </c:dLbl>
            <c:dLbl>
              <c:idx val="10"/>
              <c:layout>
                <c:manualLayout>
                  <c:x val="-0.154043521108534"/>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B244-4636-A2BE-DEAB139D8983}"/>
                </c:ext>
              </c:extLst>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'Fuel Mix &amp; CO2'!$A$57:$A$66</c:f>
              <c:strCache>
                <c:ptCount val="10"/>
                <c:pt idx="0">
                  <c:v>Coal</c:v>
                </c:pt>
                <c:pt idx="1">
                  <c:v>Oil</c:v>
                </c:pt>
                <c:pt idx="2">
                  <c:v>Peat</c:v>
                </c:pt>
                <c:pt idx="3">
                  <c:v>Gas</c:v>
                </c:pt>
                <c:pt idx="4">
                  <c:v>Wind</c:v>
                </c:pt>
                <c:pt idx="5">
                  <c:v>Solar</c:v>
                </c:pt>
                <c:pt idx="6">
                  <c:v>Hydro</c:v>
                </c:pt>
                <c:pt idx="7">
                  <c:v>Other Renewables</c:v>
                </c:pt>
                <c:pt idx="8">
                  <c:v>Other Non-Renewables</c:v>
                </c:pt>
                <c:pt idx="9">
                  <c:v>Net Imports</c:v>
                </c:pt>
              </c:strCache>
            </c:strRef>
          </c:cat>
          <c:val>
            <c:numRef>
              <c:f>'Fuel Mix &amp; CO2'!$AS$57:$AS$66</c:f>
              <c:numCache>
                <c:formatCode>0.0%</c:formatCode>
                <c:ptCount val="10"/>
                <c:pt idx="0">
                  <c:v>0</c:v>
                </c:pt>
                <c:pt idx="1">
                  <c:v>1.2307009131735205E-3</c:v>
                </c:pt>
                <c:pt idx="2" formatCode="0%">
                  <c:v>0</c:v>
                </c:pt>
                <c:pt idx="3">
                  <c:v>0.5886802550535214</c:v>
                </c:pt>
                <c:pt idx="4">
                  <c:v>0.32542360046828261</c:v>
                </c:pt>
                <c:pt idx="5">
                  <c:v>1.41336270620556E-2</c:v>
                </c:pt>
                <c:pt idx="6">
                  <c:v>1.8089397692815355E-3</c:v>
                </c:pt>
                <c:pt idx="7">
                  <c:v>5.4125514019848719E-2</c:v>
                </c:pt>
                <c:pt idx="8" formatCode="0.00%">
                  <c:v>3.1174998172432337E-3</c:v>
                </c:pt>
                <c:pt idx="9">
                  <c:v>1.1479862896593425E-2</c:v>
                </c:pt>
              </c:numCache>
            </c:numRef>
          </c:val>
          <c:extLst>
            <c:ext xmlns:c16="http://schemas.microsoft.com/office/drawing/2014/chart" uri="{C3380CC4-5D6E-409C-BE32-E72D297353CC}">
              <c16:uniqueId val="{00000015-B244-4636-A2BE-DEAB139D8983}"/>
            </c:ext>
          </c:extLst>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Maximum Wind Penetration as % of Demand</a:t>
            </a:r>
          </a:p>
        </c:rich>
      </c:tx>
      <c:overlay val="0"/>
    </c:title>
    <c:autoTitleDeleted val="0"/>
    <c:plotArea>
      <c:layout/>
      <c:barChart>
        <c:barDir val="col"/>
        <c:grouping val="clustered"/>
        <c:varyColors val="0"/>
        <c:ser>
          <c:idx val="0"/>
          <c:order val="0"/>
          <c:tx>
            <c:strRef>
              <c:f>KPI!$B$49</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KPI!$A$50:$A$61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KPI!$B$50:$B$61</c:f>
              <c:numCache>
                <c:formatCode>0%</c:formatCode>
                <c:ptCount val="12"/>
                <c:pt idx="0">
                  <c:v>0.79669999999999996</c:v>
                </c:pt>
                <c:pt idx="1">
                  <c:v>0.83089999999999997</c:v>
                </c:pt>
                <c:pt idx="2">
                  <c:v>1.0136000000000001</c:v>
                </c:pt>
                <c:pt idx="3">
                  <c:v>1.1964999999999999</c:v>
                </c:pt>
                <c:pt idx="4">
                  <c:v>1.2897677079564862</c:v>
                </c:pt>
                <c:pt idx="5">
                  <c:v>1.1948430789076356</c:v>
                </c:pt>
                <c:pt idx="6">
                  <c:v>1.324335851131887</c:v>
                </c:pt>
                <c:pt idx="7">
                  <c:v>1.473738802655016</c:v>
                </c:pt>
                <c:pt idx="8">
                  <c:v>1.5407749264631301</c:v>
                </c:pt>
                <c:pt idx="9">
                  <c:v>1.6196988835169939</c:v>
                </c:pt>
                <c:pt idx="10">
                  <c:v>1.4078059358606425</c:v>
                </c:pt>
                <c:pt idx="11">
                  <c:v>1.4148884742920593</c:v>
                </c:pt>
              </c:numCache>
            </c:numRef>
          </c:val>
          <c:extLst>
            <c:ext xmlns:c16="http://schemas.microsoft.com/office/drawing/2014/chart" uri="{C3380CC4-5D6E-409C-BE32-E72D297353CC}">
              <c16:uniqueId val="{00000000-0049-43FB-B5B2-F7EC948DF016}"/>
            </c:ext>
          </c:extLst>
        </c:ser>
        <c:ser>
          <c:idx val="1"/>
          <c:order val="1"/>
          <c:tx>
            <c:strRef>
              <c:f>KPI!$C$49</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KPI!$A$50:$A$61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KPI!$C$50:$C$61</c:f>
              <c:numCache>
                <c:formatCode>0%</c:formatCode>
                <c:ptCount val="12"/>
                <c:pt idx="0">
                  <c:v>0.70489999999999997</c:v>
                </c:pt>
                <c:pt idx="1">
                  <c:v>0.74739999999999995</c:v>
                </c:pt>
                <c:pt idx="2">
                  <c:v>0.77929999999999999</c:v>
                </c:pt>
                <c:pt idx="3">
                  <c:v>0.82130000000000003</c:v>
                </c:pt>
                <c:pt idx="4">
                  <c:v>0.86546439791362917</c:v>
                </c:pt>
                <c:pt idx="5">
                  <c:v>0.93027579413937456</c:v>
                </c:pt>
                <c:pt idx="6">
                  <c:v>0.96258316805221467</c:v>
                </c:pt>
                <c:pt idx="7">
                  <c:v>0.93859008940943489</c:v>
                </c:pt>
                <c:pt idx="8">
                  <c:v>0.97899775358562291</c:v>
                </c:pt>
                <c:pt idx="9">
                  <c:v>0.97014772835916352</c:v>
                </c:pt>
                <c:pt idx="10">
                  <c:v>0.95133617397116388</c:v>
                </c:pt>
                <c:pt idx="11">
                  <c:v>1.0138089556428971</c:v>
                </c:pt>
              </c:numCache>
            </c:numRef>
          </c:val>
          <c:extLst>
            <c:ext xmlns:c16="http://schemas.microsoft.com/office/drawing/2014/chart" uri="{C3380CC4-5D6E-409C-BE32-E72D297353CC}">
              <c16:uniqueId val="{00000001-0049-43FB-B5B2-F7EC948DF016}"/>
            </c:ext>
          </c:extLst>
        </c:ser>
        <c:dLbls>
          <c:showLegendKey val="0"/>
          <c:showVal val="0"/>
          <c:showCatName val="0"/>
          <c:showSerName val="0"/>
          <c:showPercent val="0"/>
          <c:showBubbleSize val="0"/>
        </c:dLbls>
        <c:gapWidth val="50"/>
        <c:axId val="546946432"/>
        <c:axId val="546960512"/>
      </c:barChart>
      <c:catAx>
        <c:axId val="546946432"/>
        <c:scaling>
          <c:orientation val="minMax"/>
        </c:scaling>
        <c:delete val="0"/>
        <c:axPos val="b"/>
        <c:numFmt formatCode="General" sourceLinked="1"/>
        <c:majorTickMark val="out"/>
        <c:minorTickMark val="none"/>
        <c:tickLblPos val="nextTo"/>
        <c:txPr>
          <a:bodyPr/>
          <a:lstStyle/>
          <a:p>
            <a:pPr>
              <a:defRPr sz="1100"/>
            </a:pPr>
            <a:endParaRPr lang="en-US"/>
          </a:p>
        </c:txPr>
        <c:crossAx val="546960512"/>
        <c:crosses val="autoZero"/>
        <c:auto val="1"/>
        <c:lblAlgn val="ctr"/>
        <c:lblOffset val="100"/>
        <c:noMultiLvlLbl val="0"/>
      </c:catAx>
      <c:valAx>
        <c:axId val="546960512"/>
        <c:scaling>
          <c:orientation val="minMax"/>
          <c:max val="1.7400000000000002"/>
          <c:min val="0"/>
        </c:scaling>
        <c:delete val="0"/>
        <c:axPos val="l"/>
        <c:majorGridlines/>
        <c:numFmt formatCode="0%" sourceLinked="1"/>
        <c:majorTickMark val="out"/>
        <c:minorTickMark val="none"/>
        <c:tickLblPos val="nextTo"/>
        <c:txPr>
          <a:bodyPr/>
          <a:lstStyle/>
          <a:p>
            <a:pPr>
              <a:defRPr sz="1100"/>
            </a:pPr>
            <a:endParaRPr lang="en-US"/>
          </a:p>
        </c:txPr>
        <c:crossAx val="546946432"/>
        <c:crosses val="autoZero"/>
        <c:crossBetween val="between"/>
        <c:majorUnit val="0.25"/>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All Island Fuel Mix 2024</a:t>
            </a:r>
          </a:p>
        </c:rich>
      </c:tx>
      <c:layout>
        <c:manualLayout>
          <c:xMode val="edge"/>
          <c:yMode val="edge"/>
          <c:x val="0.28062056402241758"/>
          <c:y val="1.8115942028985508E-2"/>
        </c:manualLayout>
      </c:layout>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1433-4743-B883-20912D3E69C3}"/>
              </c:ext>
            </c:extLst>
          </c:dPt>
          <c:dPt>
            <c:idx val="1"/>
            <c:bubble3D val="0"/>
            <c:spPr>
              <a:solidFill>
                <a:schemeClr val="accent2"/>
              </a:solidFill>
            </c:spPr>
            <c:extLst>
              <c:ext xmlns:c16="http://schemas.microsoft.com/office/drawing/2014/chart" uri="{C3380CC4-5D6E-409C-BE32-E72D297353CC}">
                <c16:uniqueId val="{00000003-1433-4743-B883-20912D3E69C3}"/>
              </c:ext>
            </c:extLst>
          </c:dPt>
          <c:dPt>
            <c:idx val="2"/>
            <c:bubble3D val="0"/>
            <c:spPr>
              <a:solidFill>
                <a:schemeClr val="accent4">
                  <a:lumMod val="60000"/>
                  <a:lumOff val="40000"/>
                </a:schemeClr>
              </a:solidFill>
            </c:spPr>
            <c:extLst>
              <c:ext xmlns:c16="http://schemas.microsoft.com/office/drawing/2014/chart" uri="{C3380CC4-5D6E-409C-BE32-E72D297353CC}">
                <c16:uniqueId val="{00000005-1433-4743-B883-20912D3E69C3}"/>
              </c:ext>
            </c:extLst>
          </c:dPt>
          <c:dPt>
            <c:idx val="3"/>
            <c:bubble3D val="0"/>
            <c:spPr>
              <a:solidFill>
                <a:schemeClr val="accent6">
                  <a:lumMod val="60000"/>
                  <a:lumOff val="40000"/>
                </a:schemeClr>
              </a:solidFill>
            </c:spPr>
            <c:extLst>
              <c:ext xmlns:c16="http://schemas.microsoft.com/office/drawing/2014/chart" uri="{C3380CC4-5D6E-409C-BE32-E72D297353CC}">
                <c16:uniqueId val="{00000007-1433-4743-B883-20912D3E69C3}"/>
              </c:ext>
            </c:extLst>
          </c:dPt>
          <c:dPt>
            <c:idx val="4"/>
            <c:bubble3D val="0"/>
            <c:spPr>
              <a:solidFill>
                <a:schemeClr val="accent3"/>
              </a:solidFill>
            </c:spPr>
            <c:extLst>
              <c:ext xmlns:c16="http://schemas.microsoft.com/office/drawing/2014/chart" uri="{C3380CC4-5D6E-409C-BE32-E72D297353CC}">
                <c16:uniqueId val="{00000009-1433-4743-B883-20912D3E69C3}"/>
              </c:ext>
            </c:extLst>
          </c:dPt>
          <c:dPt>
            <c:idx val="6"/>
            <c:bubble3D val="0"/>
            <c:spPr>
              <a:solidFill>
                <a:schemeClr val="accent5">
                  <a:lumMod val="60000"/>
                  <a:lumOff val="40000"/>
                </a:schemeClr>
              </a:solidFill>
            </c:spPr>
            <c:extLst>
              <c:ext xmlns:c16="http://schemas.microsoft.com/office/drawing/2014/chart" uri="{C3380CC4-5D6E-409C-BE32-E72D297353CC}">
                <c16:uniqueId val="{0000000B-1433-4743-B883-20912D3E69C3}"/>
              </c:ext>
            </c:extLst>
          </c:dPt>
          <c:dPt>
            <c:idx val="7"/>
            <c:bubble3D val="0"/>
            <c:spPr>
              <a:solidFill>
                <a:schemeClr val="accent2">
                  <a:lumMod val="40000"/>
                  <a:lumOff val="60000"/>
                </a:schemeClr>
              </a:solidFill>
            </c:spPr>
            <c:extLst>
              <c:ext xmlns:c16="http://schemas.microsoft.com/office/drawing/2014/chart" uri="{C3380CC4-5D6E-409C-BE32-E72D297353CC}">
                <c16:uniqueId val="{0000000D-1433-4743-B883-20912D3E69C3}"/>
              </c:ext>
            </c:extLst>
          </c:dPt>
          <c:dPt>
            <c:idx val="8"/>
            <c:bubble3D val="0"/>
            <c:spPr>
              <a:solidFill>
                <a:schemeClr val="accent2">
                  <a:lumMod val="75000"/>
                </a:schemeClr>
              </a:solidFill>
            </c:spPr>
            <c:extLst>
              <c:ext xmlns:c16="http://schemas.microsoft.com/office/drawing/2014/chart" uri="{C3380CC4-5D6E-409C-BE32-E72D297353CC}">
                <c16:uniqueId val="{0000000F-1433-4743-B883-20912D3E69C3}"/>
              </c:ext>
            </c:extLst>
          </c:dPt>
          <c:dPt>
            <c:idx val="9"/>
            <c:bubble3D val="0"/>
            <c:spPr>
              <a:solidFill>
                <a:schemeClr val="tx1">
                  <a:lumMod val="50000"/>
                  <a:lumOff val="50000"/>
                </a:schemeClr>
              </a:solidFill>
            </c:spPr>
            <c:extLst>
              <c:ext xmlns:c16="http://schemas.microsoft.com/office/drawing/2014/chart" uri="{C3380CC4-5D6E-409C-BE32-E72D297353CC}">
                <c16:uniqueId val="{00000011-1433-4743-B883-20912D3E69C3}"/>
              </c:ext>
            </c:extLst>
          </c:dPt>
          <c:dPt>
            <c:idx val="10"/>
            <c:bubble3D val="0"/>
            <c:spPr>
              <a:solidFill>
                <a:schemeClr val="accent3">
                  <a:lumMod val="60000"/>
                  <a:lumOff val="40000"/>
                </a:schemeClr>
              </a:solidFill>
            </c:spPr>
            <c:extLst>
              <c:ext xmlns:c16="http://schemas.microsoft.com/office/drawing/2014/chart" uri="{C3380CC4-5D6E-409C-BE32-E72D297353CC}">
                <c16:uniqueId val="{00000013-1433-4743-B883-20912D3E69C3}"/>
              </c:ext>
            </c:extLst>
          </c:dPt>
          <c:dLbls>
            <c:dLbl>
              <c:idx val="0"/>
              <c:layout>
                <c:manualLayout>
                  <c:x val="7.9000988020573565E-2"/>
                  <c:y val="5.7003309368936512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1433-4743-B883-20912D3E69C3}"/>
                </c:ext>
              </c:extLst>
            </c:dLbl>
            <c:dLbl>
              <c:idx val="1"/>
              <c:layout>
                <c:manualLayout>
                  <c:x val="2.3490071283515709E-2"/>
                  <c:y val="3.019277762693445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1433-4743-B883-20912D3E69C3}"/>
                </c:ext>
              </c:extLst>
            </c:dLbl>
            <c:dLbl>
              <c:idx val="2"/>
              <c:layout>
                <c:manualLayout>
                  <c:x val="-6.1034001862336949E-2"/>
                  <c:y val="2.7069268515348729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1433-4743-B883-20912D3E69C3}"/>
                </c:ext>
              </c:extLst>
            </c:dLbl>
            <c:dLbl>
              <c:idx val="3"/>
              <c:layout>
                <c:manualLayout>
                  <c:x val="0.13766519823788545"/>
                  <c:y val="3.925120772946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1433-4743-B883-20912D3E69C3}"/>
                </c:ext>
              </c:extLst>
            </c:dLbl>
            <c:dLbl>
              <c:idx val="4"/>
              <c:layout>
                <c:manualLayout>
                  <c:x val="-1.1013215859030838E-2"/>
                  <c:y val="-1.811594202898545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1433-4743-B883-20912D3E69C3}"/>
                </c:ext>
              </c:extLst>
            </c:dLbl>
            <c:dLbl>
              <c:idx val="5"/>
              <c:layout>
                <c:manualLayout>
                  <c:x val="-1.1827780377010396E-2"/>
                  <c:y val="-2.113526570048309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1433-4743-B883-20912D3E69C3}"/>
                </c:ext>
              </c:extLst>
            </c:dLbl>
            <c:dLbl>
              <c:idx val="6"/>
              <c:layout>
                <c:manualLayout>
                  <c:x val="-1.3391799476392885E-2"/>
                  <c:y val="1.8115942028985508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1433-4743-B883-20912D3E69C3}"/>
                </c:ext>
              </c:extLst>
            </c:dLbl>
            <c:dLbl>
              <c:idx val="7"/>
              <c:layout>
                <c:manualLayout>
                  <c:x val="-9.8912470012044951E-2"/>
                  <c:y val="9.3599033816425231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1433-4743-B883-20912D3E69C3}"/>
                </c:ext>
              </c:extLst>
            </c:dLbl>
            <c:dLbl>
              <c:idx val="8"/>
              <c:layout>
                <c:manualLayout>
                  <c:x val="-0.16293084005844227"/>
                  <c:y val="-1.2881748102326789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1433-4743-B883-20912D3E69C3}"/>
                </c:ext>
              </c:extLst>
            </c:dLbl>
            <c:dLbl>
              <c:idx val="9"/>
              <c:layout>
                <c:manualLayout>
                  <c:x val="5.49363557976651E-2"/>
                  <c:y val="-2.108638594088783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1433-4743-B883-20912D3E69C3}"/>
                </c:ext>
              </c:extLst>
            </c:dLbl>
            <c:dLbl>
              <c:idx val="10"/>
              <c:layout>
                <c:manualLayout>
                  <c:x val="-0.154043521108534"/>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1433-4743-B883-20912D3E69C3}"/>
                </c:ext>
              </c:extLst>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'Fuel Mix &amp; CO2'!$A$57:$A$66</c:f>
              <c:strCache>
                <c:ptCount val="10"/>
                <c:pt idx="0">
                  <c:v>Coal</c:v>
                </c:pt>
                <c:pt idx="1">
                  <c:v>Oil</c:v>
                </c:pt>
                <c:pt idx="2">
                  <c:v>Peat</c:v>
                </c:pt>
                <c:pt idx="3">
                  <c:v>Gas</c:v>
                </c:pt>
                <c:pt idx="4">
                  <c:v>Wind</c:v>
                </c:pt>
                <c:pt idx="5">
                  <c:v>Solar</c:v>
                </c:pt>
                <c:pt idx="6">
                  <c:v>Hydro</c:v>
                </c:pt>
                <c:pt idx="7">
                  <c:v>Other Renewables</c:v>
                </c:pt>
                <c:pt idx="8">
                  <c:v>Other Non-Renewables</c:v>
                </c:pt>
                <c:pt idx="9">
                  <c:v>Net Imports</c:v>
                </c:pt>
              </c:strCache>
            </c:strRef>
          </c:cat>
          <c:val>
            <c:numRef>
              <c:f>'Fuel Mix &amp; CO2'!$BO$57:$BO$66</c:f>
              <c:numCache>
                <c:formatCode>0.0%</c:formatCode>
                <c:ptCount val="10"/>
                <c:pt idx="0">
                  <c:v>2.2393912531133004E-2</c:v>
                </c:pt>
                <c:pt idx="1">
                  <c:v>4.9874658409688726E-3</c:v>
                </c:pt>
                <c:pt idx="2" formatCode="0%">
                  <c:v>0</c:v>
                </c:pt>
                <c:pt idx="3">
                  <c:v>0.44325212743163606</c:v>
                </c:pt>
                <c:pt idx="4">
                  <c:v>0.33045087090899045</c:v>
                </c:pt>
                <c:pt idx="5">
                  <c:v>1.9555535971976547E-2</c:v>
                </c:pt>
                <c:pt idx="6">
                  <c:v>1.8288604387073932E-2</c:v>
                </c:pt>
                <c:pt idx="7">
                  <c:v>3.1399976047653259E-2</c:v>
                </c:pt>
                <c:pt idx="8">
                  <c:v>7.7305181643648737E-3</c:v>
                </c:pt>
                <c:pt idx="9">
                  <c:v>0.12194098871620304</c:v>
                </c:pt>
              </c:numCache>
            </c:numRef>
          </c:val>
          <c:extLst>
            <c:ext xmlns:c16="http://schemas.microsoft.com/office/drawing/2014/chart" uri="{C3380CC4-5D6E-409C-BE32-E72D297353CC}">
              <c16:uniqueId val="{00000015-1433-4743-B883-20912D3E69C3}"/>
            </c:ext>
          </c:extLst>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Maximum Wind Penetration as % of Demand</a:t>
            </a:r>
          </a:p>
        </c:rich>
      </c:tx>
      <c:overlay val="0"/>
    </c:title>
    <c:autoTitleDeleted val="0"/>
    <c:plotArea>
      <c:layout/>
      <c:barChart>
        <c:barDir val="col"/>
        <c:grouping val="clustered"/>
        <c:varyColors val="0"/>
        <c:ser>
          <c:idx val="0"/>
          <c:order val="0"/>
          <c:tx>
            <c:strRef>
              <c:f>KPI!$D$49</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KPI!$A$50:$A$61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KPI!$D$50:$D$61</c:f>
              <c:numCache>
                <c:formatCode>0%</c:formatCode>
                <c:ptCount val="12"/>
                <c:pt idx="0">
                  <c:v>0.68689999999999996</c:v>
                </c:pt>
                <c:pt idx="1">
                  <c:v>0.7268</c:v>
                </c:pt>
                <c:pt idx="2">
                  <c:v>0.77869999999999995</c:v>
                </c:pt>
                <c:pt idx="3">
                  <c:v>0.78659999999999997</c:v>
                </c:pt>
                <c:pt idx="4">
                  <c:v>0.84680252819479573</c:v>
                </c:pt>
                <c:pt idx="5">
                  <c:v>0.84263060969731418</c:v>
                </c:pt>
                <c:pt idx="6">
                  <c:v>0.88970684474900463</c:v>
                </c:pt>
                <c:pt idx="7">
                  <c:v>0.96479182942939545</c:v>
                </c:pt>
                <c:pt idx="8">
                  <c:v>0.99531699913859006</c:v>
                </c:pt>
                <c:pt idx="9">
                  <c:v>1.0299207744790955</c:v>
                </c:pt>
                <c:pt idx="10">
                  <c:v>0.98148284193880009</c:v>
                </c:pt>
                <c:pt idx="11">
                  <c:v>1.0381487333459951</c:v>
                </c:pt>
              </c:numCache>
            </c:numRef>
          </c:val>
          <c:extLst>
            <c:ext xmlns:c16="http://schemas.microsoft.com/office/drawing/2014/chart" uri="{C3380CC4-5D6E-409C-BE32-E72D297353CC}">
              <c16:uniqueId val="{00000000-677A-4430-B910-6349D7623AB2}"/>
            </c:ext>
          </c:extLst>
        </c:ser>
        <c:dLbls>
          <c:showLegendKey val="0"/>
          <c:showVal val="0"/>
          <c:showCatName val="0"/>
          <c:showSerName val="0"/>
          <c:showPercent val="0"/>
          <c:showBubbleSize val="0"/>
        </c:dLbls>
        <c:gapWidth val="80"/>
        <c:axId val="549807616"/>
        <c:axId val="549809152"/>
      </c:barChart>
      <c:catAx>
        <c:axId val="549807616"/>
        <c:scaling>
          <c:orientation val="minMax"/>
        </c:scaling>
        <c:delete val="0"/>
        <c:axPos val="b"/>
        <c:numFmt formatCode="General" sourceLinked="1"/>
        <c:majorTickMark val="out"/>
        <c:minorTickMark val="none"/>
        <c:tickLblPos val="nextTo"/>
        <c:txPr>
          <a:bodyPr/>
          <a:lstStyle/>
          <a:p>
            <a:pPr>
              <a:defRPr sz="1100"/>
            </a:pPr>
            <a:endParaRPr lang="en-US"/>
          </a:p>
        </c:txPr>
        <c:crossAx val="549809152"/>
        <c:crosses val="autoZero"/>
        <c:auto val="1"/>
        <c:lblAlgn val="ctr"/>
        <c:lblOffset val="100"/>
        <c:noMultiLvlLbl val="0"/>
      </c:catAx>
      <c:valAx>
        <c:axId val="549809152"/>
        <c:scaling>
          <c:orientation val="minMax"/>
          <c:max val="1.7400000000000002"/>
          <c:min val="0"/>
        </c:scaling>
        <c:delete val="0"/>
        <c:axPos val="l"/>
        <c:majorGridlines/>
        <c:numFmt formatCode="0%" sourceLinked="1"/>
        <c:majorTickMark val="out"/>
        <c:minorTickMark val="none"/>
        <c:tickLblPos val="nextTo"/>
        <c:txPr>
          <a:bodyPr/>
          <a:lstStyle/>
          <a:p>
            <a:pPr>
              <a:defRPr sz="1100"/>
            </a:pPr>
            <a:endParaRPr lang="en-US"/>
          </a:p>
        </c:txPr>
        <c:crossAx val="549807616"/>
        <c:crosses val="autoZero"/>
        <c:crossBetween val="between"/>
        <c:majorUnit val="0.25"/>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Percentage of Year with Wind at 50% of Demand or Higher</a:t>
            </a:r>
          </a:p>
        </c:rich>
      </c:tx>
      <c:overlay val="0"/>
    </c:title>
    <c:autoTitleDeleted val="0"/>
    <c:plotArea>
      <c:layout/>
      <c:barChart>
        <c:barDir val="col"/>
        <c:grouping val="clustered"/>
        <c:varyColors val="0"/>
        <c:ser>
          <c:idx val="0"/>
          <c:order val="0"/>
          <c:tx>
            <c:strRef>
              <c:f>KPI!$B$71</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KPI!$A$72:$A$83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KPI!$B$72:$B$83</c:f>
              <c:numCache>
                <c:formatCode>0%</c:formatCode>
                <c:ptCount val="12"/>
                <c:pt idx="0">
                  <c:v>3.7199999999999997E-2</c:v>
                </c:pt>
                <c:pt idx="1">
                  <c:v>6.6400000000000001E-2</c:v>
                </c:pt>
                <c:pt idx="2">
                  <c:v>6.4699999999999994E-2</c:v>
                </c:pt>
                <c:pt idx="3">
                  <c:v>0.16320000000000001</c:v>
                </c:pt>
                <c:pt idx="4">
                  <c:v>0.22939497716894977</c:v>
                </c:pt>
                <c:pt idx="5">
                  <c:v>0.27351598173515984</c:v>
                </c:pt>
                <c:pt idx="6">
                  <c:v>0.32428278688524592</c:v>
                </c:pt>
                <c:pt idx="7">
                  <c:v>0.2285958904109589</c:v>
                </c:pt>
                <c:pt idx="8">
                  <c:v>0.3422374429223744</c:v>
                </c:pt>
                <c:pt idx="9">
                  <c:v>0.24991438356164383</c:v>
                </c:pt>
                <c:pt idx="10">
                  <c:v>0.19313524590163936</c:v>
                </c:pt>
                <c:pt idx="11">
                  <c:v>0.2666724557137895</c:v>
                </c:pt>
              </c:numCache>
            </c:numRef>
          </c:val>
          <c:extLst>
            <c:ext xmlns:c16="http://schemas.microsoft.com/office/drawing/2014/chart" uri="{C3380CC4-5D6E-409C-BE32-E72D297353CC}">
              <c16:uniqueId val="{00000000-B8CE-4420-82A9-126905F88F49}"/>
            </c:ext>
          </c:extLst>
        </c:ser>
        <c:ser>
          <c:idx val="1"/>
          <c:order val="1"/>
          <c:tx>
            <c:strRef>
              <c:f>KPI!$C$71</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KPI!$A$72:$A$83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KPI!$C$72:$C$83</c:f>
              <c:numCache>
                <c:formatCode>0%</c:formatCode>
                <c:ptCount val="12"/>
                <c:pt idx="0">
                  <c:v>4.9700000000000001E-2</c:v>
                </c:pt>
                <c:pt idx="1">
                  <c:v>0.1067</c:v>
                </c:pt>
                <c:pt idx="2">
                  <c:v>0.10059999999999999</c:v>
                </c:pt>
                <c:pt idx="3">
                  <c:v>0.1547</c:v>
                </c:pt>
                <c:pt idx="4">
                  <c:v>0.23761415525114155</c:v>
                </c:pt>
                <c:pt idx="5">
                  <c:v>0.27491438356164383</c:v>
                </c:pt>
                <c:pt idx="6">
                  <c:v>0.36455487249544627</c:v>
                </c:pt>
                <c:pt idx="7">
                  <c:v>0.24172374429223745</c:v>
                </c:pt>
                <c:pt idx="8">
                  <c:v>0.31307077625570778</c:v>
                </c:pt>
                <c:pt idx="9">
                  <c:v>0.30993150684931509</c:v>
                </c:pt>
                <c:pt idx="10">
                  <c:v>0.24612932604735882</c:v>
                </c:pt>
                <c:pt idx="11">
                  <c:v>0.30852726641194861</c:v>
                </c:pt>
              </c:numCache>
            </c:numRef>
          </c:val>
          <c:extLst>
            <c:ext xmlns:c16="http://schemas.microsoft.com/office/drawing/2014/chart" uri="{C3380CC4-5D6E-409C-BE32-E72D297353CC}">
              <c16:uniqueId val="{00000001-B8CE-4420-82A9-126905F88F49}"/>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44000000000000006"/>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Percentage of Year with Wind at 50% of Demand or Higher</a:t>
            </a:r>
            <a:endParaRPr lang="en-IE" sz="1400">
              <a:effectLst/>
            </a:endParaRPr>
          </a:p>
        </c:rich>
      </c:tx>
      <c:overlay val="0"/>
    </c:title>
    <c:autoTitleDeleted val="0"/>
    <c:plotArea>
      <c:layout/>
      <c:barChart>
        <c:barDir val="col"/>
        <c:grouping val="clustered"/>
        <c:varyColors val="0"/>
        <c:ser>
          <c:idx val="0"/>
          <c:order val="0"/>
          <c:tx>
            <c:strRef>
              <c:f>KPI!$D$71</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KPI!$A$72:$A$83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KPI!$D$72:$D$83</c:f>
              <c:numCache>
                <c:formatCode>0%</c:formatCode>
                <c:ptCount val="12"/>
                <c:pt idx="0">
                  <c:v>4.2000000000000003E-2</c:v>
                </c:pt>
                <c:pt idx="1">
                  <c:v>8.7300000000000003E-2</c:v>
                </c:pt>
                <c:pt idx="2">
                  <c:v>7.9899999999999999E-2</c:v>
                </c:pt>
                <c:pt idx="3">
                  <c:v>0.14710000000000001</c:v>
                </c:pt>
                <c:pt idx="4">
                  <c:v>0.23176369863013699</c:v>
                </c:pt>
                <c:pt idx="5">
                  <c:v>0.26241438356164382</c:v>
                </c:pt>
                <c:pt idx="6">
                  <c:v>0.35365437158469948</c:v>
                </c:pt>
                <c:pt idx="7">
                  <c:v>0.23130707762557079</c:v>
                </c:pt>
                <c:pt idx="8">
                  <c:v>0.32014840182648402</c:v>
                </c:pt>
                <c:pt idx="9">
                  <c:v>0.29534817351598175</c:v>
                </c:pt>
                <c:pt idx="10">
                  <c:v>0.22987818761384335</c:v>
                </c:pt>
                <c:pt idx="11">
                  <c:v>0.29055227509551929</c:v>
                </c:pt>
              </c:numCache>
            </c:numRef>
          </c:val>
          <c:extLst>
            <c:ext xmlns:c16="http://schemas.microsoft.com/office/drawing/2014/chart" uri="{C3380CC4-5D6E-409C-BE32-E72D297353CC}">
              <c16:uniqueId val="{00000000-8E7C-4801-8E3B-322670709213}"/>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44000000000000006"/>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Total Wind Generation GWh</a:t>
            </a:r>
            <a:endParaRPr lang="en-IE" sz="1800">
              <a:effectLst/>
            </a:endParaRPr>
          </a:p>
        </c:rich>
      </c:tx>
      <c:overlay val="0"/>
    </c:title>
    <c:autoTitleDeleted val="0"/>
    <c:plotArea>
      <c:layout/>
      <c:barChart>
        <c:barDir val="col"/>
        <c:grouping val="clustered"/>
        <c:varyColors val="0"/>
        <c:ser>
          <c:idx val="0"/>
          <c:order val="0"/>
          <c:tx>
            <c:strRef>
              <c:f>KPI!$D$93</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KPI!$A$94:$A$105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KPI!$D$94:$D$105</c:f>
              <c:numCache>
                <c:formatCode>#,##0</c:formatCode>
                <c:ptCount val="12"/>
                <c:pt idx="0">
                  <c:v>6401.15</c:v>
                </c:pt>
                <c:pt idx="1">
                  <c:v>8232.3799999999992</c:v>
                </c:pt>
                <c:pt idx="2">
                  <c:v>7560.43</c:v>
                </c:pt>
                <c:pt idx="3">
                  <c:v>9261.8700000000008</c:v>
                </c:pt>
                <c:pt idx="4">
                  <c:v>11068.25802174998</c:v>
                </c:pt>
                <c:pt idx="5">
                  <c:v>11958.220191000011</c:v>
                </c:pt>
                <c:pt idx="6">
                  <c:v>13699.404645749983</c:v>
                </c:pt>
                <c:pt idx="7">
                  <c:v>11671.192693750007</c:v>
                </c:pt>
                <c:pt idx="8">
                  <c:v>13658.790888249996</c:v>
                </c:pt>
                <c:pt idx="9">
                  <c:v>13729.924484499939</c:v>
                </c:pt>
                <c:pt idx="10">
                  <c:v>13269.014722250104</c:v>
                </c:pt>
                <c:pt idx="11">
                  <c:v>5083.6786595000076</c:v>
                </c:pt>
              </c:numCache>
            </c:numRef>
          </c:val>
          <c:extLst>
            <c:ext xmlns:c16="http://schemas.microsoft.com/office/drawing/2014/chart" uri="{C3380CC4-5D6E-409C-BE32-E72D297353CC}">
              <c16:uniqueId val="{00000000-32CF-4456-A5AD-1747480901AC}"/>
            </c:ext>
          </c:extLst>
        </c:ser>
        <c:dLbls>
          <c:showLegendKey val="0"/>
          <c:showVal val="0"/>
          <c:showCatName val="0"/>
          <c:showSerName val="0"/>
          <c:showPercent val="0"/>
          <c:showBubbleSize val="0"/>
        </c:dLbls>
        <c:gapWidth val="80"/>
        <c:axId val="549913344"/>
        <c:axId val="549914880"/>
      </c:barChart>
      <c:catAx>
        <c:axId val="549913344"/>
        <c:scaling>
          <c:orientation val="minMax"/>
        </c:scaling>
        <c:delete val="0"/>
        <c:axPos val="b"/>
        <c:numFmt formatCode="General" sourceLinked="1"/>
        <c:majorTickMark val="out"/>
        <c:minorTickMark val="none"/>
        <c:tickLblPos val="nextTo"/>
        <c:txPr>
          <a:bodyPr/>
          <a:lstStyle/>
          <a:p>
            <a:pPr>
              <a:defRPr sz="1100"/>
            </a:pPr>
            <a:endParaRPr lang="en-US"/>
          </a:p>
        </c:txPr>
        <c:crossAx val="549914880"/>
        <c:crosses val="autoZero"/>
        <c:auto val="1"/>
        <c:lblAlgn val="ctr"/>
        <c:lblOffset val="100"/>
        <c:noMultiLvlLbl val="0"/>
      </c:catAx>
      <c:valAx>
        <c:axId val="549914880"/>
        <c:scaling>
          <c:orientation val="minMax"/>
          <c:max val="14900"/>
          <c:min val="0"/>
        </c:scaling>
        <c:delete val="0"/>
        <c:axPos val="l"/>
        <c:majorGridlines/>
        <c:numFmt formatCode="#,##0" sourceLinked="1"/>
        <c:majorTickMark val="out"/>
        <c:minorTickMark val="none"/>
        <c:tickLblPos val="nextTo"/>
        <c:txPr>
          <a:bodyPr/>
          <a:lstStyle/>
          <a:p>
            <a:pPr>
              <a:defRPr sz="1100"/>
            </a:pPr>
            <a:endParaRPr lang="en-US"/>
          </a:p>
        </c:txPr>
        <c:crossAx val="549913344"/>
        <c:crosses val="autoZero"/>
        <c:crossBetween val="between"/>
        <c:majorUnit val="25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Total Wind Generation GWh</a:t>
            </a:r>
            <a:endParaRPr lang="en-IE" sz="1400">
              <a:effectLst/>
            </a:endParaRPr>
          </a:p>
        </c:rich>
      </c:tx>
      <c:overlay val="0"/>
    </c:title>
    <c:autoTitleDeleted val="0"/>
    <c:plotArea>
      <c:layout/>
      <c:barChart>
        <c:barDir val="col"/>
        <c:grouping val="clustered"/>
        <c:varyColors val="0"/>
        <c:ser>
          <c:idx val="0"/>
          <c:order val="0"/>
          <c:tx>
            <c:strRef>
              <c:f>KPI!$B$93</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KPI!$A$94:$A$105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KPI!$B$94:$B$105</c:f>
              <c:numCache>
                <c:formatCode>#,##0</c:formatCode>
                <c:ptCount val="12"/>
                <c:pt idx="0">
                  <c:v>1342.83</c:v>
                </c:pt>
                <c:pt idx="1">
                  <c:v>1696.17</c:v>
                </c:pt>
                <c:pt idx="2">
                  <c:v>1498.95</c:v>
                </c:pt>
                <c:pt idx="3">
                  <c:v>2033.89</c:v>
                </c:pt>
                <c:pt idx="4">
                  <c:v>2384.6691267500128</c:v>
                </c:pt>
                <c:pt idx="5">
                  <c:v>2461.7070309999881</c:v>
                </c:pt>
                <c:pt idx="6">
                  <c:v>2629.0251332500015</c:v>
                </c:pt>
                <c:pt idx="7">
                  <c:v>2164.4984487500024</c:v>
                </c:pt>
                <c:pt idx="8">
                  <c:v>2779.3366782500048</c:v>
                </c:pt>
                <c:pt idx="9">
                  <c:v>2332.2893845000035</c:v>
                </c:pt>
                <c:pt idx="10">
                  <c:v>2140.3884472499885</c:v>
                </c:pt>
                <c:pt idx="11">
                  <c:v>837.31825699999615</c:v>
                </c:pt>
              </c:numCache>
            </c:numRef>
          </c:val>
          <c:extLst>
            <c:ext xmlns:c16="http://schemas.microsoft.com/office/drawing/2014/chart" uri="{C3380CC4-5D6E-409C-BE32-E72D297353CC}">
              <c16:uniqueId val="{00000000-7344-4A1D-9DB1-ACDAEDEA9096}"/>
            </c:ext>
          </c:extLst>
        </c:ser>
        <c:ser>
          <c:idx val="1"/>
          <c:order val="1"/>
          <c:tx>
            <c:strRef>
              <c:f>KPI!$C$93</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KPI!$A$94:$A$105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KPI!$C$94:$C$105</c:f>
              <c:numCache>
                <c:formatCode>#,##0</c:formatCode>
                <c:ptCount val="12"/>
                <c:pt idx="0">
                  <c:v>5058.32</c:v>
                </c:pt>
                <c:pt idx="1">
                  <c:v>6536.21</c:v>
                </c:pt>
                <c:pt idx="2">
                  <c:v>6061.49</c:v>
                </c:pt>
                <c:pt idx="3">
                  <c:v>7227.98</c:v>
                </c:pt>
                <c:pt idx="4">
                  <c:v>8683.5888950000372</c:v>
                </c:pt>
                <c:pt idx="5">
                  <c:v>9496.5131599999186</c:v>
                </c:pt>
                <c:pt idx="6">
                  <c:v>11070.379512499994</c:v>
                </c:pt>
                <c:pt idx="7">
                  <c:v>9506.6942449999842</c:v>
                </c:pt>
                <c:pt idx="8">
                  <c:v>10879.454210000004</c:v>
                </c:pt>
                <c:pt idx="9">
                  <c:v>11397.63510000002</c:v>
                </c:pt>
                <c:pt idx="10">
                  <c:v>11128.626274999944</c:v>
                </c:pt>
                <c:pt idx="11">
                  <c:v>4246.3604024999886</c:v>
                </c:pt>
              </c:numCache>
            </c:numRef>
          </c:val>
          <c:extLst>
            <c:ext xmlns:c16="http://schemas.microsoft.com/office/drawing/2014/chart" uri="{C3380CC4-5D6E-409C-BE32-E72D297353CC}">
              <c16:uniqueId val="{00000001-7344-4A1D-9DB1-ACDAEDEA9096}"/>
            </c:ext>
          </c:extLst>
        </c:ser>
        <c:dLbls>
          <c:showLegendKey val="0"/>
          <c:showVal val="0"/>
          <c:showCatName val="0"/>
          <c:showSerName val="0"/>
          <c:showPercent val="0"/>
          <c:showBubbleSize val="0"/>
        </c:dLbls>
        <c:gapWidth val="30"/>
        <c:axId val="549941248"/>
        <c:axId val="549942784"/>
      </c:barChart>
      <c:catAx>
        <c:axId val="549941248"/>
        <c:scaling>
          <c:orientation val="minMax"/>
        </c:scaling>
        <c:delete val="0"/>
        <c:axPos val="b"/>
        <c:numFmt formatCode="General" sourceLinked="1"/>
        <c:majorTickMark val="out"/>
        <c:minorTickMark val="none"/>
        <c:tickLblPos val="nextTo"/>
        <c:txPr>
          <a:bodyPr/>
          <a:lstStyle/>
          <a:p>
            <a:pPr>
              <a:defRPr sz="1100"/>
            </a:pPr>
            <a:endParaRPr lang="en-US"/>
          </a:p>
        </c:txPr>
        <c:crossAx val="549942784"/>
        <c:crosses val="autoZero"/>
        <c:auto val="1"/>
        <c:lblAlgn val="ctr"/>
        <c:lblOffset val="100"/>
        <c:noMultiLvlLbl val="0"/>
      </c:catAx>
      <c:valAx>
        <c:axId val="549942784"/>
        <c:scaling>
          <c:orientation val="minMax"/>
          <c:max val="14900"/>
          <c:min val="0"/>
        </c:scaling>
        <c:delete val="0"/>
        <c:axPos val="l"/>
        <c:majorGridlines/>
        <c:numFmt formatCode="#,##0" sourceLinked="1"/>
        <c:majorTickMark val="out"/>
        <c:minorTickMark val="none"/>
        <c:tickLblPos val="nextTo"/>
        <c:txPr>
          <a:bodyPr/>
          <a:lstStyle/>
          <a:p>
            <a:pPr>
              <a:defRPr sz="1100"/>
            </a:pPr>
            <a:endParaRPr lang="en-US"/>
          </a:p>
        </c:txPr>
        <c:crossAx val="549941248"/>
        <c:crosses val="autoZero"/>
        <c:crossBetween val="between"/>
        <c:majorUnit val="25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Maximum Wind Generation Level MW</a:t>
            </a:r>
            <a:endParaRPr lang="en-IE" sz="1400">
              <a:effectLst/>
            </a:endParaRPr>
          </a:p>
        </c:rich>
      </c:tx>
      <c:overlay val="0"/>
    </c:title>
    <c:autoTitleDeleted val="0"/>
    <c:plotArea>
      <c:layout/>
      <c:barChart>
        <c:barDir val="col"/>
        <c:grouping val="clustered"/>
        <c:varyColors val="0"/>
        <c:ser>
          <c:idx val="0"/>
          <c:order val="0"/>
          <c:tx>
            <c:strRef>
              <c:f>KPI!$B$115</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KPI!$A$116:$A$127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KPI!$B$116:$B$127</c:f>
              <c:numCache>
                <c:formatCode>#,##0</c:formatCode>
                <c:ptCount val="12"/>
                <c:pt idx="0">
                  <c:v>511.99</c:v>
                </c:pt>
                <c:pt idx="1">
                  <c:v>583.24</c:v>
                </c:pt>
                <c:pt idx="2">
                  <c:v>633.99300000000005</c:v>
                </c:pt>
                <c:pt idx="3">
                  <c:v>831.18499999999995</c:v>
                </c:pt>
                <c:pt idx="4">
                  <c:v>994.04700000000003</c:v>
                </c:pt>
                <c:pt idx="5">
                  <c:v>1007.73</c:v>
                </c:pt>
                <c:pt idx="6">
                  <c:v>1005.3339999999999</c:v>
                </c:pt>
                <c:pt idx="7">
                  <c:v>997.23299999999995</c:v>
                </c:pt>
                <c:pt idx="8">
                  <c:v>1056.739</c:v>
                </c:pt>
                <c:pt idx="9">
                  <c:v>1029.95</c:v>
                </c:pt>
                <c:pt idx="10">
                  <c:v>925.48599999999999</c:v>
                </c:pt>
                <c:pt idx="11">
                  <c:v>838.11099999999999</c:v>
                </c:pt>
              </c:numCache>
            </c:numRef>
          </c:val>
          <c:extLst>
            <c:ext xmlns:c16="http://schemas.microsoft.com/office/drawing/2014/chart" uri="{C3380CC4-5D6E-409C-BE32-E72D297353CC}">
              <c16:uniqueId val="{00000000-1583-42C7-95B6-75DD33EC477D}"/>
            </c:ext>
          </c:extLst>
        </c:ser>
        <c:ser>
          <c:idx val="1"/>
          <c:order val="1"/>
          <c:tx>
            <c:strRef>
              <c:f>KPI!$C$115</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KPI!$A$116:$A$127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KPI!$C$116:$C$127</c:f>
              <c:numCache>
                <c:formatCode>#,##0</c:formatCode>
                <c:ptCount val="12"/>
                <c:pt idx="0">
                  <c:v>1825.51</c:v>
                </c:pt>
                <c:pt idx="1">
                  <c:v>2036.77</c:v>
                </c:pt>
                <c:pt idx="2">
                  <c:v>2230.84</c:v>
                </c:pt>
                <c:pt idx="3">
                  <c:v>2615.61</c:v>
                </c:pt>
                <c:pt idx="4">
                  <c:v>3051.98</c:v>
                </c:pt>
                <c:pt idx="5">
                  <c:v>3135.76</c:v>
                </c:pt>
                <c:pt idx="6">
                  <c:v>3358.57</c:v>
                </c:pt>
                <c:pt idx="7">
                  <c:v>3571.3</c:v>
                </c:pt>
                <c:pt idx="8">
                  <c:v>3606.9</c:v>
                </c:pt>
                <c:pt idx="9">
                  <c:v>3840.2</c:v>
                </c:pt>
                <c:pt idx="10">
                  <c:v>3801.51</c:v>
                </c:pt>
                <c:pt idx="11">
                  <c:v>3865.58</c:v>
                </c:pt>
              </c:numCache>
            </c:numRef>
          </c:val>
          <c:extLst>
            <c:ext xmlns:c16="http://schemas.microsoft.com/office/drawing/2014/chart" uri="{C3380CC4-5D6E-409C-BE32-E72D297353CC}">
              <c16:uniqueId val="{00000001-1583-42C7-95B6-75DD33EC477D}"/>
            </c:ext>
          </c:extLst>
        </c:ser>
        <c:dLbls>
          <c:showLegendKey val="0"/>
          <c:showVal val="0"/>
          <c:showCatName val="0"/>
          <c:showSerName val="0"/>
          <c:showPercent val="0"/>
          <c:showBubbleSize val="0"/>
        </c:dLbls>
        <c:gapWidth val="30"/>
        <c:axId val="550059008"/>
        <c:axId val="550064896"/>
      </c:barChart>
      <c:catAx>
        <c:axId val="550059008"/>
        <c:scaling>
          <c:orientation val="minMax"/>
        </c:scaling>
        <c:delete val="0"/>
        <c:axPos val="b"/>
        <c:numFmt formatCode="General" sourceLinked="1"/>
        <c:majorTickMark val="out"/>
        <c:minorTickMark val="none"/>
        <c:tickLblPos val="nextTo"/>
        <c:txPr>
          <a:bodyPr/>
          <a:lstStyle/>
          <a:p>
            <a:pPr>
              <a:defRPr sz="1100"/>
            </a:pPr>
            <a:endParaRPr lang="en-US"/>
          </a:p>
        </c:txPr>
        <c:crossAx val="550064896"/>
        <c:crosses val="autoZero"/>
        <c:auto val="1"/>
        <c:lblAlgn val="ctr"/>
        <c:lblOffset val="100"/>
        <c:noMultiLvlLbl val="0"/>
      </c:catAx>
      <c:valAx>
        <c:axId val="550064896"/>
        <c:scaling>
          <c:orientation val="minMax"/>
          <c:max val="4900"/>
          <c:min val="0"/>
        </c:scaling>
        <c:delete val="0"/>
        <c:axPos val="l"/>
        <c:majorGridlines/>
        <c:numFmt formatCode="#,##0" sourceLinked="1"/>
        <c:majorTickMark val="out"/>
        <c:minorTickMark val="none"/>
        <c:tickLblPos val="nextTo"/>
        <c:txPr>
          <a:bodyPr/>
          <a:lstStyle/>
          <a:p>
            <a:pPr>
              <a:defRPr sz="1100"/>
            </a:pPr>
            <a:endParaRPr lang="en-US"/>
          </a:p>
        </c:txPr>
        <c:crossAx val="550059008"/>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25</xdr:row>
      <xdr:rowOff>0</xdr:rowOff>
    </xdr:from>
    <xdr:to>
      <xdr:col>15</xdr:col>
      <xdr:colOff>0</xdr:colOff>
      <xdr:row>44</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25</xdr:row>
      <xdr:rowOff>0</xdr:rowOff>
    </xdr:from>
    <xdr:to>
      <xdr:col>26</xdr:col>
      <xdr:colOff>0</xdr:colOff>
      <xdr:row>44</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47</xdr:row>
      <xdr:rowOff>0</xdr:rowOff>
    </xdr:from>
    <xdr:to>
      <xdr:col>15</xdr:col>
      <xdr:colOff>0</xdr:colOff>
      <xdr:row>66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47</xdr:row>
      <xdr:rowOff>0</xdr:rowOff>
    </xdr:from>
    <xdr:to>
      <xdr:col>26</xdr:col>
      <xdr:colOff>0</xdr:colOff>
      <xdr:row>66</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69</xdr:row>
      <xdr:rowOff>0</xdr:rowOff>
    </xdr:from>
    <xdr:to>
      <xdr:col>15</xdr:col>
      <xdr:colOff>0</xdr:colOff>
      <xdr:row>88</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69</xdr:row>
      <xdr:rowOff>0</xdr:rowOff>
    </xdr:from>
    <xdr:to>
      <xdr:col>26</xdr:col>
      <xdr:colOff>0</xdr:colOff>
      <xdr:row>88</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91</xdr:row>
      <xdr:rowOff>0</xdr:rowOff>
    </xdr:from>
    <xdr:to>
      <xdr:col>26</xdr:col>
      <xdr:colOff>0</xdr:colOff>
      <xdr:row>110</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91</xdr:row>
      <xdr:rowOff>0</xdr:rowOff>
    </xdr:from>
    <xdr:to>
      <xdr:col>15</xdr:col>
      <xdr:colOff>0</xdr:colOff>
      <xdr:row>110</xdr:row>
      <xdr:rowOff>0</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113</xdr:row>
      <xdr:rowOff>0</xdr:rowOff>
    </xdr:from>
    <xdr:to>
      <xdr:col>15</xdr:col>
      <xdr:colOff>0</xdr:colOff>
      <xdr:row>132</xdr:row>
      <xdr:rowOff>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113</xdr:row>
      <xdr:rowOff>0</xdr:rowOff>
    </xdr:from>
    <xdr:to>
      <xdr:col>26</xdr:col>
      <xdr:colOff>0</xdr:colOff>
      <xdr:row>132</xdr:row>
      <xdr:rowOff>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xdr:colOff>
      <xdr:row>179</xdr:row>
      <xdr:rowOff>0</xdr:rowOff>
    </xdr:from>
    <xdr:to>
      <xdr:col>19</xdr:col>
      <xdr:colOff>666750</xdr:colOff>
      <xdr:row>198</xdr:row>
      <xdr:rowOff>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201</xdr:row>
      <xdr:rowOff>0</xdr:rowOff>
    </xdr:from>
    <xdr:to>
      <xdr:col>15</xdr:col>
      <xdr:colOff>0</xdr:colOff>
      <xdr:row>220</xdr:row>
      <xdr:rowOff>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201</xdr:row>
      <xdr:rowOff>0</xdr:rowOff>
    </xdr:from>
    <xdr:to>
      <xdr:col>26</xdr:col>
      <xdr:colOff>0</xdr:colOff>
      <xdr:row>220</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223</xdr:row>
      <xdr:rowOff>0</xdr:rowOff>
    </xdr:from>
    <xdr:to>
      <xdr:col>15</xdr:col>
      <xdr:colOff>0</xdr:colOff>
      <xdr:row>242</xdr:row>
      <xdr:rowOff>0</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223</xdr:row>
      <xdr:rowOff>0</xdr:rowOff>
    </xdr:from>
    <xdr:to>
      <xdr:col>26</xdr:col>
      <xdr:colOff>0</xdr:colOff>
      <xdr:row>242</xdr:row>
      <xdr:rowOff>0</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135</xdr:row>
      <xdr:rowOff>0</xdr:rowOff>
    </xdr:from>
    <xdr:to>
      <xdr:col>15</xdr:col>
      <xdr:colOff>0</xdr:colOff>
      <xdr:row>154</xdr:row>
      <xdr:rowOff>0</xdr:rowOff>
    </xdr:to>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0</xdr:colOff>
      <xdr:row>135</xdr:row>
      <xdr:rowOff>0</xdr:rowOff>
    </xdr:from>
    <xdr:to>
      <xdr:col>26</xdr:col>
      <xdr:colOff>0</xdr:colOff>
      <xdr:row>154</xdr:row>
      <xdr:rowOff>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3</xdr:row>
      <xdr:rowOff>0</xdr:rowOff>
    </xdr:from>
    <xdr:to>
      <xdr:col>15</xdr:col>
      <xdr:colOff>0</xdr:colOff>
      <xdr:row>22</xdr:row>
      <xdr:rowOff>0</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0</xdr:colOff>
      <xdr:row>3</xdr:row>
      <xdr:rowOff>0</xdr:rowOff>
    </xdr:from>
    <xdr:to>
      <xdr:col>26</xdr:col>
      <xdr:colOff>0</xdr:colOff>
      <xdr:row>22</xdr:row>
      <xdr:rowOff>0</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157</xdr:row>
      <xdr:rowOff>0</xdr:rowOff>
    </xdr:from>
    <xdr:to>
      <xdr:col>15</xdr:col>
      <xdr:colOff>0</xdr:colOff>
      <xdr:row>176</xdr:row>
      <xdr:rowOff>0</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0</xdr:colOff>
      <xdr:row>157</xdr:row>
      <xdr:rowOff>0</xdr:rowOff>
    </xdr:from>
    <xdr:to>
      <xdr:col>26</xdr:col>
      <xdr:colOff>0</xdr:colOff>
      <xdr:row>176</xdr:row>
      <xdr:rowOff>0</xdr:rowOff>
    </xdr:to>
    <xdr:graphicFrame macro="">
      <xdr:nvGraphicFramePr>
        <xdr:cNvPr id="22" name="Chart 21">
          <a:extLst>
            <a:ext uri="{FF2B5EF4-FFF2-40B4-BE49-F238E27FC236}">
              <a16:creationId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245</xdr:row>
      <xdr:rowOff>0</xdr:rowOff>
    </xdr:from>
    <xdr:to>
      <xdr:col>15</xdr:col>
      <xdr:colOff>0</xdr:colOff>
      <xdr:row>264</xdr:row>
      <xdr:rowOff>0</xdr:rowOff>
    </xdr:to>
    <xdr:graphicFrame macro="">
      <xdr:nvGraphicFramePr>
        <xdr:cNvPr id="23" name="Chart 22">
          <a:extLst>
            <a:ext uri="{FF2B5EF4-FFF2-40B4-BE49-F238E27FC236}">
              <a16:creationId xmlns:a16="http://schemas.microsoft.com/office/drawing/2014/main" id="{0CC4938E-465A-46F3-9403-44A252757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16</xdr:col>
      <xdr:colOff>0</xdr:colOff>
      <xdr:row>245</xdr:row>
      <xdr:rowOff>0</xdr:rowOff>
    </xdr:from>
    <xdr:to>
      <xdr:col>26</xdr:col>
      <xdr:colOff>0</xdr:colOff>
      <xdr:row>264</xdr:row>
      <xdr:rowOff>0</xdr:rowOff>
    </xdr:to>
    <xdr:graphicFrame macro="">
      <xdr:nvGraphicFramePr>
        <xdr:cNvPr id="24" name="Chart 23">
          <a:extLst>
            <a:ext uri="{FF2B5EF4-FFF2-40B4-BE49-F238E27FC236}">
              <a16:creationId xmlns:a16="http://schemas.microsoft.com/office/drawing/2014/main" id="{6C8BEBE4-A3CD-42FE-98F8-6C5CFBF3E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0</xdr:colOff>
      <xdr:row>267</xdr:row>
      <xdr:rowOff>0</xdr:rowOff>
    </xdr:from>
    <xdr:to>
      <xdr:col>15</xdr:col>
      <xdr:colOff>0</xdr:colOff>
      <xdr:row>286</xdr:row>
      <xdr:rowOff>0</xdr:rowOff>
    </xdr:to>
    <xdr:graphicFrame macro="">
      <xdr:nvGraphicFramePr>
        <xdr:cNvPr id="25" name="Chart 24">
          <a:extLst>
            <a:ext uri="{FF2B5EF4-FFF2-40B4-BE49-F238E27FC236}">
              <a16:creationId xmlns:a16="http://schemas.microsoft.com/office/drawing/2014/main" id="{F101F3D3-0A09-4F2C-BD8C-36A1946AC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16</xdr:col>
      <xdr:colOff>0</xdr:colOff>
      <xdr:row>267</xdr:row>
      <xdr:rowOff>0</xdr:rowOff>
    </xdr:from>
    <xdr:to>
      <xdr:col>26</xdr:col>
      <xdr:colOff>0</xdr:colOff>
      <xdr:row>286</xdr:row>
      <xdr:rowOff>0</xdr:rowOff>
    </xdr:to>
    <xdr:graphicFrame macro="">
      <xdr:nvGraphicFramePr>
        <xdr:cNvPr id="26" name="Chart 25">
          <a:extLst>
            <a:ext uri="{FF2B5EF4-FFF2-40B4-BE49-F238E27FC236}">
              <a16:creationId xmlns:a16="http://schemas.microsoft.com/office/drawing/2014/main" id="{21B65ECC-FE31-4D59-9746-728BC477F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0</xdr:colOff>
      <xdr:row>289</xdr:row>
      <xdr:rowOff>0</xdr:rowOff>
    </xdr:from>
    <xdr:to>
      <xdr:col>15</xdr:col>
      <xdr:colOff>0</xdr:colOff>
      <xdr:row>308</xdr:row>
      <xdr:rowOff>0</xdr:rowOff>
    </xdr:to>
    <xdr:graphicFrame macro="">
      <xdr:nvGraphicFramePr>
        <xdr:cNvPr id="27" name="Chart 26">
          <a:extLst>
            <a:ext uri="{FF2B5EF4-FFF2-40B4-BE49-F238E27FC236}">
              <a16:creationId xmlns:a16="http://schemas.microsoft.com/office/drawing/2014/main" id="{E9C663F3-8D98-4DF5-B9C1-E55431342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16</xdr:col>
      <xdr:colOff>0</xdr:colOff>
      <xdr:row>289</xdr:row>
      <xdr:rowOff>0</xdr:rowOff>
    </xdr:from>
    <xdr:to>
      <xdr:col>26</xdr:col>
      <xdr:colOff>0</xdr:colOff>
      <xdr:row>308</xdr:row>
      <xdr:rowOff>0</xdr:rowOff>
    </xdr:to>
    <xdr:graphicFrame macro="">
      <xdr:nvGraphicFramePr>
        <xdr:cNvPr id="28" name="Chart 27">
          <a:extLst>
            <a:ext uri="{FF2B5EF4-FFF2-40B4-BE49-F238E27FC236}">
              <a16:creationId xmlns:a16="http://schemas.microsoft.com/office/drawing/2014/main" id="{B34F5F04-2B8F-41BA-91D0-C687D0BB3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0</xdr:rowOff>
    </xdr:from>
    <xdr:to>
      <xdr:col>7</xdr:col>
      <xdr:colOff>243840</xdr:colOff>
      <xdr:row>49</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26</xdr:row>
      <xdr:rowOff>0</xdr:rowOff>
    </xdr:from>
    <xdr:to>
      <xdr:col>17</xdr:col>
      <xdr:colOff>60960</xdr:colOff>
      <xdr:row>49</xdr:row>
      <xdr:rowOff>0</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26</xdr:row>
      <xdr:rowOff>0</xdr:rowOff>
    </xdr:from>
    <xdr:to>
      <xdr:col>27</xdr:col>
      <xdr:colOff>60960</xdr:colOff>
      <xdr:row>49</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95</xdr:row>
      <xdr:rowOff>0</xdr:rowOff>
    </xdr:from>
    <xdr:to>
      <xdr:col>12</xdr:col>
      <xdr:colOff>0</xdr:colOff>
      <xdr:row>131</xdr:row>
      <xdr:rowOff>0</xdr:rowOff>
    </xdr:to>
    <xdr:pic>
      <xdr:nvPicPr>
        <xdr:cNvPr id="2" name="Picture 1">
          <a:extLst>
            <a:ext uri="{FF2B5EF4-FFF2-40B4-BE49-F238E27FC236}">
              <a16:creationId xmlns:a16="http://schemas.microsoft.com/office/drawing/2014/main" id="{F18A457F-4635-DCCA-41F3-5E35F6BD5E21}"/>
            </a:ext>
          </a:extLst>
        </xdr:cNvPr>
        <xdr:cNvPicPr>
          <a:picLocks noChangeAspect="1"/>
        </xdr:cNvPicPr>
      </xdr:nvPicPr>
      <xdr:blipFill>
        <a:blip xmlns:r="http://schemas.openxmlformats.org/officeDocument/2006/relationships" r:embed="rId4"/>
        <a:stretch>
          <a:fillRect/>
        </a:stretch>
      </xdr:blipFill>
      <xdr:spPr>
        <a:xfrm>
          <a:off x="0" y="18268950"/>
          <a:ext cx="8782050" cy="6858000"/>
        </a:xfrm>
        <a:prstGeom prst="rect">
          <a:avLst/>
        </a:prstGeom>
      </xdr:spPr>
    </xdr:pic>
    <xdr:clientData/>
  </xdr:twoCellAnchor>
  <xdr:twoCellAnchor editAs="oneCell">
    <xdr:from>
      <xdr:col>12</xdr:col>
      <xdr:colOff>0</xdr:colOff>
      <xdr:row>95</xdr:row>
      <xdr:rowOff>0</xdr:rowOff>
    </xdr:from>
    <xdr:to>
      <xdr:col>26</xdr:col>
      <xdr:colOff>0</xdr:colOff>
      <xdr:row>131</xdr:row>
      <xdr:rowOff>0</xdr:rowOff>
    </xdr:to>
    <xdr:pic>
      <xdr:nvPicPr>
        <xdr:cNvPr id="6" name="Picture 5">
          <a:extLst>
            <a:ext uri="{FF2B5EF4-FFF2-40B4-BE49-F238E27FC236}">
              <a16:creationId xmlns:a16="http://schemas.microsoft.com/office/drawing/2014/main" id="{14310CF2-ED74-268A-9DCC-24F67187F42A}"/>
            </a:ext>
          </a:extLst>
        </xdr:cNvPr>
        <xdr:cNvPicPr>
          <a:picLocks noChangeAspect="1"/>
        </xdr:cNvPicPr>
      </xdr:nvPicPr>
      <xdr:blipFill>
        <a:blip xmlns:r="http://schemas.openxmlformats.org/officeDocument/2006/relationships" r:embed="rId5"/>
        <a:stretch>
          <a:fillRect/>
        </a:stretch>
      </xdr:blipFill>
      <xdr:spPr>
        <a:xfrm>
          <a:off x="8782050" y="18268950"/>
          <a:ext cx="8934450" cy="6858000"/>
        </a:xfrm>
        <a:prstGeom prst="rect">
          <a:avLst/>
        </a:prstGeom>
      </xdr:spPr>
    </xdr:pic>
    <xdr:clientData/>
  </xdr:twoCellAnchor>
  <xdr:twoCellAnchor editAs="oneCell">
    <xdr:from>
      <xdr:col>0</xdr:col>
      <xdr:colOff>0</xdr:colOff>
      <xdr:row>187</xdr:row>
      <xdr:rowOff>0</xdr:rowOff>
    </xdr:from>
    <xdr:to>
      <xdr:col>10</xdr:col>
      <xdr:colOff>0</xdr:colOff>
      <xdr:row>211</xdr:row>
      <xdr:rowOff>396</xdr:rowOff>
    </xdr:to>
    <xdr:pic>
      <xdr:nvPicPr>
        <xdr:cNvPr id="10" name="Picture 9">
          <a:extLst>
            <a:ext uri="{FF2B5EF4-FFF2-40B4-BE49-F238E27FC236}">
              <a16:creationId xmlns:a16="http://schemas.microsoft.com/office/drawing/2014/main" id="{186C84DE-3C10-DFA9-A337-9F2A7F1FC3EA}"/>
            </a:ext>
          </a:extLst>
        </xdr:cNvPr>
        <xdr:cNvPicPr>
          <a:picLocks noChangeAspect="1"/>
        </xdr:cNvPicPr>
      </xdr:nvPicPr>
      <xdr:blipFill>
        <a:blip xmlns:r="http://schemas.openxmlformats.org/officeDocument/2006/relationships" r:embed="rId6"/>
        <a:stretch>
          <a:fillRect/>
        </a:stretch>
      </xdr:blipFill>
      <xdr:spPr>
        <a:xfrm>
          <a:off x="0" y="36014025"/>
          <a:ext cx="7505700" cy="4572396"/>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0.31637</cdr:x>
      <cdr:y>0.44565</cdr:y>
    </cdr:from>
    <cdr:to>
      <cdr:x>0.47535</cdr:x>
      <cdr:y>0.5308</cdr:y>
    </cdr:to>
    <cdr:sp macro="" textlink="">
      <cdr:nvSpPr>
        <cdr:cNvPr id="2" name="TextBox 1"/>
        <cdr:cNvSpPr txBox="1"/>
      </cdr:nvSpPr>
      <cdr:spPr>
        <a:xfrm xmlns:a="http://schemas.openxmlformats.org/drawingml/2006/main">
          <a:off x="1906913" y="1874520"/>
          <a:ext cx="958207" cy="35814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drawings/drawing4.xml><?xml version="1.0" encoding="utf-8"?>
<c:userShapes xmlns:c="http://schemas.openxmlformats.org/drawingml/2006/chart">
  <cdr:relSizeAnchor xmlns:cdr="http://schemas.openxmlformats.org/drawingml/2006/chartDrawing">
    <cdr:from>
      <cdr:x>0.31732</cdr:x>
      <cdr:y>0.4529</cdr:y>
    </cdr:from>
    <cdr:to>
      <cdr:x>0.48279</cdr:x>
      <cdr:y>0.53805</cdr:y>
    </cdr:to>
    <cdr:sp macro="" textlink="">
      <cdr:nvSpPr>
        <cdr:cNvPr id="2" name="TextBox 1"/>
        <cdr:cNvSpPr txBox="1"/>
      </cdr:nvSpPr>
      <cdr:spPr>
        <a:xfrm xmlns:a="http://schemas.openxmlformats.org/drawingml/2006/main">
          <a:off x="1912620" y="1904986"/>
          <a:ext cx="997380" cy="35816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drawings/drawing5.xml><?xml version="1.0" encoding="utf-8"?>
<c:userShapes xmlns:c="http://schemas.openxmlformats.org/drawingml/2006/chart">
  <cdr:relSizeAnchor xmlns:cdr="http://schemas.openxmlformats.org/drawingml/2006/chartDrawing">
    <cdr:from>
      <cdr:x>0.31732</cdr:x>
      <cdr:y>0.4529</cdr:y>
    </cdr:from>
    <cdr:to>
      <cdr:x>0.48279</cdr:x>
      <cdr:y>0.53805</cdr:y>
    </cdr:to>
    <cdr:sp macro="" textlink="">
      <cdr:nvSpPr>
        <cdr:cNvPr id="2" name="TextBox 1"/>
        <cdr:cNvSpPr txBox="1"/>
      </cdr:nvSpPr>
      <cdr:spPr>
        <a:xfrm xmlns:a="http://schemas.openxmlformats.org/drawingml/2006/main">
          <a:off x="1912620" y="1904986"/>
          <a:ext cx="997380" cy="35816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eirgrid.ie/grid/system-and-renewable-data-reports" TargetMode="External"/><Relationship Id="rId7" Type="http://schemas.openxmlformats.org/officeDocument/2006/relationships/printerSettings" Target="../printerSettings/printerSettings1.bin"/><Relationship Id="rId2" Type="http://schemas.openxmlformats.org/officeDocument/2006/relationships/hyperlink" Target="https://www.eirgrid.ie/grid/system-and-renewable-data-reports" TargetMode="External"/><Relationship Id="rId1" Type="http://schemas.openxmlformats.org/officeDocument/2006/relationships/hyperlink" Target="https://www.eirgrid.ie/grid/system-and-renewable-data-reports" TargetMode="External"/><Relationship Id="rId6" Type="http://schemas.openxmlformats.org/officeDocument/2006/relationships/hyperlink" Target="https://www.soni.ltd.uk/grid/system-and-renewable-data-reports" TargetMode="External"/><Relationship Id="rId5" Type="http://schemas.openxmlformats.org/officeDocument/2006/relationships/hyperlink" Target="https://www.soni.ltd.uk/grid/system-and-renewable-data-reports" TargetMode="External"/><Relationship Id="rId4" Type="http://schemas.openxmlformats.org/officeDocument/2006/relationships/hyperlink" Target="https://www.soni.ltd.uk/grid/system-and-renewable-data-report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D306"/>
  <sheetViews>
    <sheetView tabSelected="1" workbookViewId="0">
      <selection activeCell="D3" sqref="D3"/>
    </sheetView>
  </sheetViews>
  <sheetFormatPr defaultRowHeight="14.5"/>
  <cols>
    <col min="1" max="1" width="13.26953125" customWidth="1"/>
    <col min="2" max="4" width="16.54296875" customWidth="1"/>
    <col min="5" max="5" width="2.453125" customWidth="1"/>
    <col min="6" max="15" width="10" customWidth="1"/>
    <col min="16" max="16" width="2.453125" customWidth="1"/>
    <col min="17" max="26" width="10" customWidth="1"/>
  </cols>
  <sheetData>
    <row r="1" spans="1:4" ht="18.5">
      <c r="A1" s="338" t="s">
        <v>1506</v>
      </c>
      <c r="D1" s="466" t="s">
        <v>1857</v>
      </c>
    </row>
    <row r="2" spans="1:4" ht="18.5">
      <c r="A2" s="338" t="s">
        <v>1507</v>
      </c>
      <c r="D2" t="s">
        <v>1690</v>
      </c>
    </row>
    <row r="4" spans="1:4">
      <c r="A4" s="468" t="s">
        <v>88</v>
      </c>
      <c r="B4" s="468"/>
      <c r="C4" s="468"/>
      <c r="D4" s="468"/>
    </row>
    <row r="5" spans="1:4">
      <c r="A5" s="130"/>
      <c r="B5" s="130" t="s">
        <v>0</v>
      </c>
      <c r="C5" s="130" t="s">
        <v>12</v>
      </c>
      <c r="D5" s="130" t="s">
        <v>13</v>
      </c>
    </row>
    <row r="6" spans="1:4">
      <c r="A6" s="130">
        <v>2014</v>
      </c>
      <c r="B6" s="131">
        <v>0.17902380172301829</v>
      </c>
      <c r="C6" s="131">
        <v>0.22862761728770323</v>
      </c>
      <c r="D6" s="131">
        <v>0.21678678055987941</v>
      </c>
    </row>
    <row r="7" spans="1:4">
      <c r="A7" s="130">
        <v>2015</v>
      </c>
      <c r="B7" s="131">
        <v>0.22767576514869675</v>
      </c>
      <c r="C7" s="131">
        <v>0.27319040837426939</v>
      </c>
      <c r="D7" s="131">
        <v>0.26255255015085482</v>
      </c>
    </row>
    <row r="8" spans="1:4">
      <c r="A8" s="130">
        <v>2016</v>
      </c>
      <c r="B8" s="131">
        <v>0.23467215761878027</v>
      </c>
      <c r="C8" s="131">
        <v>0.25458381224738347</v>
      </c>
      <c r="D8" s="131">
        <v>0.25003967516649717</v>
      </c>
    </row>
    <row r="9" spans="1:4">
      <c r="A9" s="130">
        <v>2017</v>
      </c>
      <c r="B9" s="131">
        <v>0.31146690096715773</v>
      </c>
      <c r="C9" s="131">
        <v>0.29610032749865439</v>
      </c>
      <c r="D9" s="131">
        <v>0.29946659082421451</v>
      </c>
    </row>
    <row r="10" spans="1:4">
      <c r="A10" s="130">
        <v>2018</v>
      </c>
      <c r="B10" s="131">
        <v>0.36116356763894975</v>
      </c>
      <c r="C10" s="131">
        <v>0.3304309883637277</v>
      </c>
      <c r="D10" s="131">
        <v>0.33700666609092156</v>
      </c>
    </row>
    <row r="11" spans="1:4">
      <c r="A11" s="130">
        <v>2019</v>
      </c>
      <c r="B11" s="131">
        <v>0.39130291805319506</v>
      </c>
      <c r="C11" s="131">
        <v>0.37615934590709343</v>
      </c>
      <c r="D11" s="131">
        <v>0.37934328409796325</v>
      </c>
    </row>
    <row r="12" spans="1:4">
      <c r="A12" s="130">
        <v>2020</v>
      </c>
      <c r="B12" s="131">
        <v>0.43845371294688884</v>
      </c>
      <c r="C12" s="131">
        <v>0.42293282746108607</v>
      </c>
      <c r="D12" s="131">
        <v>0.42604661491461021</v>
      </c>
    </row>
    <row r="13" spans="1:4">
      <c r="A13" s="130">
        <v>2021</v>
      </c>
      <c r="B13" s="131">
        <v>0.36723317089727753</v>
      </c>
      <c r="C13" s="131">
        <v>0.349809361723045</v>
      </c>
      <c r="D13" s="131">
        <v>0.35323659314863393</v>
      </c>
    </row>
    <row r="14" spans="1:4">
      <c r="A14" s="130">
        <v>2022</v>
      </c>
      <c r="B14" s="131">
        <v>0.43694413653668973</v>
      </c>
      <c r="C14" s="131">
        <v>0.38611515343326624</v>
      </c>
      <c r="D14" s="131">
        <v>0.39538909916575876</v>
      </c>
    </row>
    <row r="15" spans="1:4">
      <c r="A15" s="130">
        <v>2023</v>
      </c>
      <c r="B15" s="131">
        <v>0.36100165889491626</v>
      </c>
      <c r="C15" s="131">
        <v>0.40701746693379687</v>
      </c>
      <c r="D15" s="131">
        <v>0.39859868943392945</v>
      </c>
    </row>
    <row r="16" spans="1:4">
      <c r="A16" s="130">
        <v>2024</v>
      </c>
      <c r="B16" s="131">
        <v>0.39549168131946849</v>
      </c>
      <c r="C16" s="131">
        <v>0.40067304836964335</v>
      </c>
      <c r="D16" s="131">
        <v>0.39969498731569419</v>
      </c>
    </row>
    <row r="17" spans="1:4">
      <c r="A17" s="130" t="s">
        <v>1866</v>
      </c>
      <c r="B17" s="131">
        <v>0.39340847628050679</v>
      </c>
      <c r="C17" s="131">
        <v>0.38910375527602453</v>
      </c>
      <c r="D17" s="131">
        <v>0.38990472556143058</v>
      </c>
    </row>
    <row r="18" spans="1:4">
      <c r="A18" t="s">
        <v>56</v>
      </c>
    </row>
    <row r="19" spans="1:4">
      <c r="A19" t="s">
        <v>1686</v>
      </c>
    </row>
    <row r="20" spans="1:4">
      <c r="A20" t="s">
        <v>1687</v>
      </c>
    </row>
    <row r="21" spans="1:4">
      <c r="A21" t="s">
        <v>814</v>
      </c>
    </row>
    <row r="22" spans="1:4">
      <c r="A22" t="s">
        <v>867</v>
      </c>
    </row>
    <row r="26" spans="1:4">
      <c r="A26" s="468" t="s">
        <v>792</v>
      </c>
      <c r="B26" s="468"/>
      <c r="C26" s="468"/>
      <c r="D26" s="468"/>
    </row>
    <row r="27" spans="1:4">
      <c r="A27" s="130"/>
      <c r="B27" s="130" t="s">
        <v>0</v>
      </c>
      <c r="C27" s="130" t="s">
        <v>12</v>
      </c>
      <c r="D27" s="130" t="s">
        <v>13</v>
      </c>
    </row>
    <row r="28" spans="1:4">
      <c r="A28" s="130">
        <v>2014</v>
      </c>
      <c r="B28" s="131">
        <v>0.16571184372965012</v>
      </c>
      <c r="C28" s="131">
        <v>0.18385894534218317</v>
      </c>
      <c r="D28" s="131">
        <v>0.17952708367325518</v>
      </c>
    </row>
    <row r="29" spans="1:4">
      <c r="A29" s="130">
        <v>2015</v>
      </c>
      <c r="B29" s="131">
        <v>0.20539456976870279</v>
      </c>
      <c r="C29" s="131">
        <v>0.22842230479137504</v>
      </c>
      <c r="D29" s="131">
        <v>0.22304017361298736</v>
      </c>
    </row>
    <row r="30" spans="1:4">
      <c r="A30" s="130">
        <v>2016</v>
      </c>
      <c r="B30" s="131">
        <v>0.1965369436639533</v>
      </c>
      <c r="C30" s="131">
        <v>0.20831710617873717</v>
      </c>
      <c r="D30" s="131">
        <v>0.20562869708864581</v>
      </c>
    </row>
    <row r="31" spans="1:4">
      <c r="A31" s="130">
        <v>2017</v>
      </c>
      <c r="B31" s="131">
        <v>0.26985974951474107</v>
      </c>
      <c r="C31" s="131">
        <v>0.2481994822397596</v>
      </c>
      <c r="D31" s="131">
        <v>0.25294446741807891</v>
      </c>
    </row>
    <row r="32" spans="1:4">
      <c r="A32" s="130">
        <v>2018</v>
      </c>
      <c r="B32" s="131">
        <v>0.30677603650312107</v>
      </c>
      <c r="C32" s="131">
        <v>0.27987530654640891</v>
      </c>
      <c r="D32" s="131">
        <v>0.28563110495296262</v>
      </c>
    </row>
    <row r="33" spans="1:4">
      <c r="A33" s="130">
        <v>2019</v>
      </c>
      <c r="B33" s="131">
        <v>0.33094522194826925</v>
      </c>
      <c r="C33" s="131">
        <v>0.31954779148376611</v>
      </c>
      <c r="D33" s="131">
        <v>0.32194410285492797</v>
      </c>
    </row>
    <row r="34" spans="1:4">
      <c r="A34" s="130">
        <v>2020</v>
      </c>
      <c r="B34" s="131">
        <v>0.37072922902324545</v>
      </c>
      <c r="C34" s="131">
        <v>0.36291539321330651</v>
      </c>
      <c r="D34" s="131">
        <v>0.36448299861385802</v>
      </c>
    </row>
    <row r="35" spans="1:4">
      <c r="A35" s="130">
        <v>2021</v>
      </c>
      <c r="B35" s="131">
        <v>0.30048195974454278</v>
      </c>
      <c r="C35" s="131">
        <v>0.29480491318327073</v>
      </c>
      <c r="D35" s="131">
        <v>0.29592157786805712</v>
      </c>
    </row>
    <row r="36" spans="1:4">
      <c r="A36" s="130">
        <v>2022</v>
      </c>
      <c r="B36" s="131">
        <v>0.3833141427317372</v>
      </c>
      <c r="C36" s="131">
        <v>0.33215667268304405</v>
      </c>
      <c r="D36" s="131">
        <v>0.3414905521367772</v>
      </c>
    </row>
    <row r="37" spans="1:4">
      <c r="A37" s="130">
        <v>2023</v>
      </c>
      <c r="B37" s="131">
        <v>0.29735528923044929</v>
      </c>
      <c r="C37" s="131">
        <v>0.33676163826249456</v>
      </c>
      <c r="D37" s="131">
        <v>0.32955208792052099</v>
      </c>
    </row>
    <row r="38" spans="1:4">
      <c r="A38" s="130">
        <v>2024</v>
      </c>
      <c r="B38" s="131">
        <v>0.32542360046828261</v>
      </c>
      <c r="C38" s="131">
        <v>0.33162065903056454</v>
      </c>
      <c r="D38" s="131">
        <v>0.33045087090899045</v>
      </c>
    </row>
    <row r="39" spans="1:4">
      <c r="A39" s="130" t="s">
        <v>1866</v>
      </c>
      <c r="B39" s="131">
        <v>0.32327458913839507</v>
      </c>
      <c r="C39" s="131">
        <v>0.32266568750282892</v>
      </c>
      <c r="D39" s="131">
        <v>0.3227789845356252</v>
      </c>
    </row>
    <row r="40" spans="1:4">
      <c r="A40" t="s">
        <v>56</v>
      </c>
    </row>
    <row r="41" spans="1:4">
      <c r="A41" t="s">
        <v>1686</v>
      </c>
    </row>
    <row r="42" spans="1:4">
      <c r="A42" t="s">
        <v>1687</v>
      </c>
    </row>
    <row r="43" spans="1:4">
      <c r="A43" t="s">
        <v>814</v>
      </c>
    </row>
    <row r="44" spans="1:4">
      <c r="A44" t="s">
        <v>867</v>
      </c>
    </row>
    <row r="48" spans="1:4">
      <c r="A48" s="468" t="s">
        <v>78</v>
      </c>
      <c r="B48" s="468"/>
      <c r="C48" s="468"/>
      <c r="D48" s="468"/>
    </row>
    <row r="49" spans="1:4">
      <c r="A49" s="130"/>
      <c r="B49" s="130" t="s">
        <v>0</v>
      </c>
      <c r="C49" s="130" t="s">
        <v>12</v>
      </c>
      <c r="D49" s="130" t="s">
        <v>13</v>
      </c>
    </row>
    <row r="50" spans="1:4">
      <c r="A50" s="130">
        <v>2014</v>
      </c>
      <c r="B50" s="131">
        <v>0.79669999999999996</v>
      </c>
      <c r="C50" s="131">
        <v>0.70489999999999997</v>
      </c>
      <c r="D50" s="131">
        <v>0.68689999999999996</v>
      </c>
    </row>
    <row r="51" spans="1:4">
      <c r="A51" s="130">
        <v>2015</v>
      </c>
      <c r="B51" s="131">
        <v>0.83089999999999997</v>
      </c>
      <c r="C51" s="131">
        <v>0.74739999999999995</v>
      </c>
      <c r="D51" s="131">
        <v>0.7268</v>
      </c>
    </row>
    <row r="52" spans="1:4">
      <c r="A52" s="130">
        <v>2016</v>
      </c>
      <c r="B52" s="131">
        <v>1.0136000000000001</v>
      </c>
      <c r="C52" s="131">
        <v>0.77929999999999999</v>
      </c>
      <c r="D52" s="131">
        <v>0.77869999999999995</v>
      </c>
    </row>
    <row r="53" spans="1:4">
      <c r="A53" s="130">
        <v>2017</v>
      </c>
      <c r="B53" s="131">
        <v>1.1964999999999999</v>
      </c>
      <c r="C53" s="131">
        <v>0.82130000000000003</v>
      </c>
      <c r="D53" s="131">
        <v>0.78659999999999997</v>
      </c>
    </row>
    <row r="54" spans="1:4">
      <c r="A54" s="130">
        <v>2018</v>
      </c>
      <c r="B54" s="131">
        <v>1.2897677079564862</v>
      </c>
      <c r="C54" s="131">
        <v>0.86546439791362917</v>
      </c>
      <c r="D54" s="131">
        <v>0.84680252819479573</v>
      </c>
    </row>
    <row r="55" spans="1:4">
      <c r="A55" s="130">
        <v>2019</v>
      </c>
      <c r="B55" s="131">
        <v>1.1948430789076356</v>
      </c>
      <c r="C55" s="131">
        <v>0.93027579413937456</v>
      </c>
      <c r="D55" s="131">
        <v>0.84263060969731418</v>
      </c>
    </row>
    <row r="56" spans="1:4">
      <c r="A56" s="130">
        <v>2020</v>
      </c>
      <c r="B56" s="131">
        <v>1.324335851131887</v>
      </c>
      <c r="C56" s="131">
        <v>0.96258316805221467</v>
      </c>
      <c r="D56" s="131">
        <v>0.88970684474900463</v>
      </c>
    </row>
    <row r="57" spans="1:4">
      <c r="A57" s="130">
        <v>2021</v>
      </c>
      <c r="B57" s="131">
        <v>1.473738802655016</v>
      </c>
      <c r="C57" s="131">
        <v>0.93859008940943489</v>
      </c>
      <c r="D57" s="131">
        <v>0.96479182942939545</v>
      </c>
    </row>
    <row r="58" spans="1:4">
      <c r="A58" s="130">
        <v>2022</v>
      </c>
      <c r="B58" s="131">
        <v>1.5407749264631301</v>
      </c>
      <c r="C58" s="131">
        <v>0.97899775358562291</v>
      </c>
      <c r="D58" s="131">
        <v>0.99531699913859006</v>
      </c>
    </row>
    <row r="59" spans="1:4">
      <c r="A59" s="130">
        <v>2023</v>
      </c>
      <c r="B59" s="131">
        <v>1.6196988835169939</v>
      </c>
      <c r="C59" s="131">
        <v>0.97014772835916352</v>
      </c>
      <c r="D59" s="131">
        <v>1.0299207744790955</v>
      </c>
    </row>
    <row r="60" spans="1:4">
      <c r="A60" s="130">
        <v>2024</v>
      </c>
      <c r="B60" s="131">
        <v>1.4078059358606425</v>
      </c>
      <c r="C60" s="131">
        <v>0.95133617397116388</v>
      </c>
      <c r="D60" s="131">
        <v>0.98148284193880009</v>
      </c>
    </row>
    <row r="61" spans="1:4">
      <c r="A61" s="130" t="s">
        <v>1863</v>
      </c>
      <c r="B61" s="131">
        <v>1.4148884742920593</v>
      </c>
      <c r="C61" s="131">
        <v>1.0138089556428971</v>
      </c>
      <c r="D61" s="131">
        <v>1.0381487333459951</v>
      </c>
    </row>
    <row r="62" spans="1:4">
      <c r="A62" t="s">
        <v>801</v>
      </c>
    </row>
    <row r="63" spans="1:4">
      <c r="A63" t="s">
        <v>804</v>
      </c>
    </row>
    <row r="70" spans="1:4">
      <c r="A70" s="468" t="s">
        <v>79</v>
      </c>
      <c r="B70" s="468"/>
      <c r="C70" s="468"/>
      <c r="D70" s="468"/>
    </row>
    <row r="71" spans="1:4">
      <c r="A71" s="130"/>
      <c r="B71" s="130" t="s">
        <v>0</v>
      </c>
      <c r="C71" s="130" t="s">
        <v>12</v>
      </c>
      <c r="D71" s="130" t="s">
        <v>13</v>
      </c>
    </row>
    <row r="72" spans="1:4">
      <c r="A72" s="130">
        <v>2014</v>
      </c>
      <c r="B72" s="131">
        <v>3.7199999999999997E-2</v>
      </c>
      <c r="C72" s="131">
        <v>4.9700000000000001E-2</v>
      </c>
      <c r="D72" s="131">
        <v>4.2000000000000003E-2</v>
      </c>
    </row>
    <row r="73" spans="1:4">
      <c r="A73" s="130">
        <v>2015</v>
      </c>
      <c r="B73" s="131">
        <v>6.6400000000000001E-2</v>
      </c>
      <c r="C73" s="131">
        <v>0.1067</v>
      </c>
      <c r="D73" s="131">
        <v>8.7300000000000003E-2</v>
      </c>
    </row>
    <row r="74" spans="1:4">
      <c r="A74" s="130">
        <v>2016</v>
      </c>
      <c r="B74" s="131">
        <v>6.4699999999999994E-2</v>
      </c>
      <c r="C74" s="131">
        <v>0.10059999999999999</v>
      </c>
      <c r="D74" s="131">
        <v>7.9899999999999999E-2</v>
      </c>
    </row>
    <row r="75" spans="1:4">
      <c r="A75" s="130">
        <v>2017</v>
      </c>
      <c r="B75" s="131">
        <v>0.16320000000000001</v>
      </c>
      <c r="C75" s="131">
        <v>0.1547</v>
      </c>
      <c r="D75" s="131">
        <v>0.14710000000000001</v>
      </c>
    </row>
    <row r="76" spans="1:4">
      <c r="A76" s="130">
        <v>2018</v>
      </c>
      <c r="B76" s="131">
        <v>0.22939497716894977</v>
      </c>
      <c r="C76" s="131">
        <v>0.23761415525114155</v>
      </c>
      <c r="D76" s="131">
        <v>0.23176369863013699</v>
      </c>
    </row>
    <row r="77" spans="1:4">
      <c r="A77" s="130">
        <v>2019</v>
      </c>
      <c r="B77" s="131">
        <v>0.27351598173515984</v>
      </c>
      <c r="C77" s="131">
        <v>0.27491438356164383</v>
      </c>
      <c r="D77" s="131">
        <v>0.26241438356164382</v>
      </c>
    </row>
    <row r="78" spans="1:4">
      <c r="A78" s="130">
        <v>2020</v>
      </c>
      <c r="B78" s="131">
        <v>0.32428278688524592</v>
      </c>
      <c r="C78" s="131">
        <v>0.36455487249544627</v>
      </c>
      <c r="D78" s="131">
        <v>0.35365437158469948</v>
      </c>
    </row>
    <row r="79" spans="1:4">
      <c r="A79" s="130">
        <v>2021</v>
      </c>
      <c r="B79" s="131">
        <v>0.2285958904109589</v>
      </c>
      <c r="C79" s="131">
        <v>0.24172374429223745</v>
      </c>
      <c r="D79" s="131">
        <v>0.23130707762557079</v>
      </c>
    </row>
    <row r="80" spans="1:4">
      <c r="A80" s="130">
        <v>2022</v>
      </c>
      <c r="B80" s="131">
        <v>0.3422374429223744</v>
      </c>
      <c r="C80" s="131">
        <v>0.31307077625570778</v>
      </c>
      <c r="D80" s="131">
        <v>0.32014840182648402</v>
      </c>
    </row>
    <row r="81" spans="1:4">
      <c r="A81" s="130">
        <v>2023</v>
      </c>
      <c r="B81" s="131">
        <v>0.24991438356164383</v>
      </c>
      <c r="C81" s="131">
        <v>0.30993150684931509</v>
      </c>
      <c r="D81" s="131">
        <v>0.29534817351598175</v>
      </c>
    </row>
    <row r="82" spans="1:4">
      <c r="A82" s="130">
        <v>2024</v>
      </c>
      <c r="B82" s="131">
        <v>0.19313524590163936</v>
      </c>
      <c r="C82" s="131">
        <v>0.24612932604735882</v>
      </c>
      <c r="D82" s="131">
        <v>0.22987818761384335</v>
      </c>
    </row>
    <row r="83" spans="1:4">
      <c r="A83" s="130" t="s">
        <v>1863</v>
      </c>
      <c r="B83" s="131">
        <v>0.2666724557137895</v>
      </c>
      <c r="C83" s="131">
        <v>0.30852726641194861</v>
      </c>
      <c r="D83" s="131">
        <v>0.29055227509551929</v>
      </c>
    </row>
    <row r="84" spans="1:4">
      <c r="A84" t="s">
        <v>801</v>
      </c>
    </row>
    <row r="92" spans="1:4">
      <c r="A92" s="468" t="s">
        <v>80</v>
      </c>
      <c r="B92" s="468"/>
      <c r="C92" s="468"/>
      <c r="D92" s="468"/>
    </row>
    <row r="93" spans="1:4">
      <c r="A93" s="130"/>
      <c r="B93" s="130" t="s">
        <v>0</v>
      </c>
      <c r="C93" s="130" t="s">
        <v>12</v>
      </c>
      <c r="D93" s="130" t="s">
        <v>13</v>
      </c>
    </row>
    <row r="94" spans="1:4">
      <c r="A94" s="130">
        <v>2014</v>
      </c>
      <c r="B94" s="132">
        <v>1342.83</v>
      </c>
      <c r="C94" s="132">
        <v>5058.32</v>
      </c>
      <c r="D94" s="132">
        <v>6401.15</v>
      </c>
    </row>
    <row r="95" spans="1:4">
      <c r="A95" s="130">
        <v>2015</v>
      </c>
      <c r="B95" s="132">
        <v>1696.17</v>
      </c>
      <c r="C95" s="132">
        <v>6536.21</v>
      </c>
      <c r="D95" s="132">
        <v>8232.3799999999992</v>
      </c>
    </row>
    <row r="96" spans="1:4">
      <c r="A96" s="130">
        <v>2016</v>
      </c>
      <c r="B96" s="132">
        <v>1498.95</v>
      </c>
      <c r="C96" s="132">
        <v>6061.49</v>
      </c>
      <c r="D96" s="132">
        <v>7560.43</v>
      </c>
    </row>
    <row r="97" spans="1:4">
      <c r="A97" s="130">
        <v>2017</v>
      </c>
      <c r="B97" s="132">
        <v>2033.89</v>
      </c>
      <c r="C97" s="132">
        <v>7227.98</v>
      </c>
      <c r="D97" s="132">
        <v>9261.8700000000008</v>
      </c>
    </row>
    <row r="98" spans="1:4">
      <c r="A98" s="130">
        <v>2018</v>
      </c>
      <c r="B98" s="132">
        <v>2384.6691267500128</v>
      </c>
      <c r="C98" s="132">
        <v>8683.5888950000372</v>
      </c>
      <c r="D98" s="132">
        <v>11068.25802174998</v>
      </c>
    </row>
    <row r="99" spans="1:4">
      <c r="A99" s="130">
        <v>2019</v>
      </c>
      <c r="B99" s="132">
        <v>2461.7070309999881</v>
      </c>
      <c r="C99" s="132">
        <v>9496.5131599999186</v>
      </c>
      <c r="D99" s="132">
        <v>11958.220191000011</v>
      </c>
    </row>
    <row r="100" spans="1:4">
      <c r="A100" s="130">
        <v>2020</v>
      </c>
      <c r="B100" s="132">
        <v>2629.0251332500015</v>
      </c>
      <c r="C100" s="132">
        <v>11070.379512499994</v>
      </c>
      <c r="D100" s="132">
        <v>13699.404645749983</v>
      </c>
    </row>
    <row r="101" spans="1:4">
      <c r="A101" s="130">
        <v>2021</v>
      </c>
      <c r="B101" s="132">
        <v>2164.4984487500024</v>
      </c>
      <c r="C101" s="132">
        <v>9506.6942449999842</v>
      </c>
      <c r="D101" s="132">
        <v>11671.192693750007</v>
      </c>
    </row>
    <row r="102" spans="1:4">
      <c r="A102" s="130">
        <v>2022</v>
      </c>
      <c r="B102" s="132">
        <v>2779.3366782500048</v>
      </c>
      <c r="C102" s="132">
        <v>10879.454210000004</v>
      </c>
      <c r="D102" s="132">
        <v>13658.790888249996</v>
      </c>
    </row>
    <row r="103" spans="1:4">
      <c r="A103" s="130">
        <v>2023</v>
      </c>
      <c r="B103" s="132">
        <v>2332.2893845000035</v>
      </c>
      <c r="C103" s="132">
        <v>11397.63510000002</v>
      </c>
      <c r="D103" s="132">
        <v>13729.924484499939</v>
      </c>
    </row>
    <row r="104" spans="1:4">
      <c r="A104" s="130">
        <v>2024</v>
      </c>
      <c r="B104" s="132">
        <v>2140.3884472499885</v>
      </c>
      <c r="C104" s="132">
        <v>11128.626274999944</v>
      </c>
      <c r="D104" s="132">
        <v>13269.014722250104</v>
      </c>
    </row>
    <row r="105" spans="1:4">
      <c r="A105" s="130" t="s">
        <v>1863</v>
      </c>
      <c r="B105" s="132">
        <v>837.31825699999615</v>
      </c>
      <c r="C105" s="132">
        <v>4246.3604024999886</v>
      </c>
      <c r="D105" s="132">
        <v>5083.6786595000076</v>
      </c>
    </row>
    <row r="106" spans="1:4">
      <c r="A106" t="s">
        <v>801</v>
      </c>
    </row>
    <row r="114" spans="1:4">
      <c r="A114" s="468" t="s">
        <v>81</v>
      </c>
      <c r="B114" s="468"/>
      <c r="C114" s="468"/>
      <c r="D114" s="468"/>
    </row>
    <row r="115" spans="1:4">
      <c r="A115" s="130"/>
      <c r="B115" s="130" t="s">
        <v>0</v>
      </c>
      <c r="C115" s="130" t="s">
        <v>12</v>
      </c>
      <c r="D115" s="130" t="s">
        <v>13</v>
      </c>
    </row>
    <row r="116" spans="1:4">
      <c r="A116" s="130">
        <v>2014</v>
      </c>
      <c r="B116" s="132">
        <v>511.99</v>
      </c>
      <c r="C116" s="132">
        <v>1825.51</v>
      </c>
      <c r="D116" s="132">
        <v>2317.54</v>
      </c>
    </row>
    <row r="117" spans="1:4">
      <c r="A117" s="130">
        <v>2015</v>
      </c>
      <c r="B117" s="132">
        <v>583.24</v>
      </c>
      <c r="C117" s="132">
        <v>2036.77</v>
      </c>
      <c r="D117" s="132">
        <v>2606.8900000000003</v>
      </c>
    </row>
    <row r="118" spans="1:4">
      <c r="A118" s="130">
        <v>2016</v>
      </c>
      <c r="B118" s="132">
        <v>633.99300000000005</v>
      </c>
      <c r="C118" s="132">
        <v>2230.84</v>
      </c>
      <c r="D118" s="132">
        <v>2811.5740000000001</v>
      </c>
    </row>
    <row r="119" spans="1:4">
      <c r="A119" s="130">
        <v>2017</v>
      </c>
      <c r="B119" s="132">
        <v>831.18499999999995</v>
      </c>
      <c r="C119" s="132">
        <v>2615.61</v>
      </c>
      <c r="D119" s="132">
        <v>3280.7939999999999</v>
      </c>
    </row>
    <row r="120" spans="1:4">
      <c r="A120" s="130">
        <v>2018</v>
      </c>
      <c r="B120" s="132">
        <v>994.04700000000003</v>
      </c>
      <c r="C120" s="132">
        <v>3051.98</v>
      </c>
      <c r="D120" s="132">
        <v>3938.7719999999999</v>
      </c>
    </row>
    <row r="121" spans="1:4">
      <c r="A121" s="130">
        <v>2019</v>
      </c>
      <c r="B121" s="132">
        <v>1007.73</v>
      </c>
      <c r="C121" s="132">
        <v>3135.76</v>
      </c>
      <c r="D121" s="132">
        <v>3995.9659999999999</v>
      </c>
    </row>
    <row r="122" spans="1:4">
      <c r="A122" s="130">
        <v>2020</v>
      </c>
      <c r="B122" s="132">
        <v>1005.3339999999999</v>
      </c>
      <c r="C122" s="132">
        <v>3358.57</v>
      </c>
      <c r="D122" s="132">
        <v>4231.9459999999999</v>
      </c>
    </row>
    <row r="123" spans="1:4">
      <c r="A123" s="130">
        <v>2021</v>
      </c>
      <c r="B123" s="132">
        <v>997.23299999999995</v>
      </c>
      <c r="C123" s="132">
        <v>3571.3</v>
      </c>
      <c r="D123" s="132">
        <v>4472.2280000000001</v>
      </c>
    </row>
    <row r="124" spans="1:4">
      <c r="A124" s="130">
        <v>2022</v>
      </c>
      <c r="B124" s="132">
        <v>1056.739</v>
      </c>
      <c r="C124" s="132">
        <v>3606.9</v>
      </c>
      <c r="D124" s="132">
        <v>4583.558</v>
      </c>
    </row>
    <row r="125" spans="1:4">
      <c r="A125" s="130">
        <v>2023</v>
      </c>
      <c r="B125" s="132">
        <v>1029.95</v>
      </c>
      <c r="C125" s="132">
        <v>3840.2</v>
      </c>
      <c r="D125" s="132">
        <v>4629.9129999999996</v>
      </c>
    </row>
    <row r="126" spans="1:4">
      <c r="A126" s="130">
        <v>2024</v>
      </c>
      <c r="B126" s="132">
        <v>925.48599999999999</v>
      </c>
      <c r="C126" s="132">
        <v>3801.51</v>
      </c>
      <c r="D126" s="132">
        <v>4617.8990000000003</v>
      </c>
    </row>
    <row r="127" spans="1:4">
      <c r="A127" s="130" t="s">
        <v>1863</v>
      </c>
      <c r="B127" s="132">
        <v>838.11099999999999</v>
      </c>
      <c r="C127" s="132">
        <v>3865.58</v>
      </c>
      <c r="D127" s="132">
        <v>4568.6369999999997</v>
      </c>
    </row>
    <row r="128" spans="1:4">
      <c r="A128" t="s">
        <v>1612</v>
      </c>
    </row>
    <row r="129" spans="1:4">
      <c r="A129" t="s">
        <v>804</v>
      </c>
    </row>
    <row r="135" spans="1:4">
      <c r="A135" s="312" t="s">
        <v>1613</v>
      </c>
      <c r="B135" s="313"/>
      <c r="C135" s="313"/>
    </row>
    <row r="136" spans="1:4">
      <c r="A136" s="468" t="s">
        <v>82</v>
      </c>
      <c r="B136" s="468"/>
      <c r="C136" s="468"/>
      <c r="D136" s="468"/>
    </row>
    <row r="137" spans="1:4">
      <c r="A137" s="130"/>
      <c r="B137" s="130" t="s">
        <v>0</v>
      </c>
      <c r="C137" s="130" t="s">
        <v>12</v>
      </c>
      <c r="D137" s="130" t="s">
        <v>13</v>
      </c>
    </row>
    <row r="138" spans="1:4">
      <c r="A138" s="130">
        <v>2014</v>
      </c>
      <c r="B138" s="132"/>
      <c r="C138" s="132">
        <v>2267.5569999999993</v>
      </c>
      <c r="D138" s="132"/>
    </row>
    <row r="139" spans="1:4">
      <c r="A139" s="130">
        <v>2015</v>
      </c>
      <c r="B139" s="132"/>
      <c r="C139" s="132">
        <v>2447.4569999999994</v>
      </c>
      <c r="D139" s="132"/>
    </row>
    <row r="140" spans="1:4">
      <c r="A140" s="130">
        <v>2016</v>
      </c>
      <c r="B140" s="132"/>
      <c r="C140" s="132">
        <v>2795.1059999999989</v>
      </c>
      <c r="D140" s="132"/>
    </row>
    <row r="141" spans="1:4">
      <c r="A141" s="130">
        <v>2017</v>
      </c>
      <c r="B141" s="132"/>
      <c r="C141" s="132">
        <v>3302.773999999999</v>
      </c>
      <c r="D141" s="132"/>
    </row>
    <row r="142" spans="1:4">
      <c r="A142" s="130">
        <v>2018</v>
      </c>
      <c r="B142" s="132"/>
      <c r="C142" s="132">
        <v>3667.5379999999991</v>
      </c>
      <c r="D142" s="132"/>
    </row>
    <row r="143" spans="1:4">
      <c r="A143" s="130">
        <v>2019</v>
      </c>
      <c r="B143" s="132"/>
      <c r="C143" s="132">
        <v>4113.2929999999997</v>
      </c>
      <c r="D143" s="132"/>
    </row>
    <row r="144" spans="1:4">
      <c r="A144" s="130">
        <v>2020</v>
      </c>
      <c r="B144" s="132"/>
      <c r="C144" s="132">
        <v>4323.3909999999996</v>
      </c>
      <c r="D144" s="132"/>
    </row>
    <row r="145" spans="1:4">
      <c r="A145" s="130">
        <v>2021</v>
      </c>
      <c r="B145" s="132"/>
      <c r="C145" s="132">
        <v>4332.8109999999988</v>
      </c>
      <c r="D145" s="132"/>
    </row>
    <row r="146" spans="1:4">
      <c r="A146" s="130">
        <v>2022</v>
      </c>
      <c r="B146" s="132"/>
      <c r="C146" s="132">
        <v>4527.900999999998</v>
      </c>
      <c r="D146" s="132"/>
    </row>
    <row r="147" spans="1:4">
      <c r="A147" s="130">
        <v>2023</v>
      </c>
      <c r="B147" s="132"/>
      <c r="C147" s="132">
        <v>4731.3909999999978</v>
      </c>
      <c r="D147" s="132"/>
    </row>
    <row r="148" spans="1:4">
      <c r="A148" s="130">
        <v>2024</v>
      </c>
      <c r="B148" s="132">
        <v>1386.96</v>
      </c>
      <c r="C148" s="132">
        <v>4934.0909999999985</v>
      </c>
      <c r="D148" s="132">
        <v>6321.0509999999986</v>
      </c>
    </row>
    <row r="149" spans="1:4">
      <c r="A149" s="65" t="s">
        <v>56</v>
      </c>
    </row>
    <row r="150" spans="1:4">
      <c r="A150" t="s">
        <v>803</v>
      </c>
    </row>
    <row r="151" spans="1:4">
      <c r="A151" t="s">
        <v>805</v>
      </c>
    </row>
    <row r="152" spans="1:4">
      <c r="A152" t="s">
        <v>806</v>
      </c>
    </row>
    <row r="153" spans="1:4">
      <c r="A153" t="s">
        <v>807</v>
      </c>
    </row>
    <row r="154" spans="1:4">
      <c r="A154" t="s">
        <v>839</v>
      </c>
    </row>
    <row r="157" spans="1:4">
      <c r="A157" s="312" t="s">
        <v>1613</v>
      </c>
      <c r="B157" s="313"/>
      <c r="C157" s="313"/>
    </row>
    <row r="158" spans="1:4">
      <c r="A158" s="468" t="s">
        <v>790</v>
      </c>
      <c r="B158" s="468"/>
      <c r="C158" s="468"/>
      <c r="D158" s="468"/>
    </row>
    <row r="159" spans="1:4">
      <c r="A159" s="130"/>
      <c r="B159" s="130" t="s">
        <v>0</v>
      </c>
      <c r="C159" s="130" t="s">
        <v>12</v>
      </c>
      <c r="D159" s="130" t="s">
        <v>13</v>
      </c>
    </row>
    <row r="160" spans="1:4">
      <c r="A160" s="130">
        <v>2014</v>
      </c>
      <c r="B160" s="132"/>
      <c r="C160" s="132">
        <v>343.15999999999963</v>
      </c>
      <c r="D160" s="132"/>
    </row>
    <row r="161" spans="1:4">
      <c r="A161" s="130">
        <v>2015</v>
      </c>
      <c r="B161" s="132"/>
      <c r="C161" s="132">
        <v>179.90000000000009</v>
      </c>
      <c r="D161" s="132"/>
    </row>
    <row r="162" spans="1:4">
      <c r="A162" s="130">
        <v>2016</v>
      </c>
      <c r="B162" s="132"/>
      <c r="C162" s="132">
        <v>347.64899999999943</v>
      </c>
      <c r="D162" s="132"/>
    </row>
    <row r="163" spans="1:4">
      <c r="A163" s="130">
        <v>2017</v>
      </c>
      <c r="B163" s="132"/>
      <c r="C163" s="132">
        <v>507.66800000000012</v>
      </c>
      <c r="D163" s="132"/>
    </row>
    <row r="164" spans="1:4">
      <c r="A164" s="130">
        <v>2018</v>
      </c>
      <c r="B164" s="132"/>
      <c r="C164" s="132">
        <v>364.76400000000012</v>
      </c>
      <c r="D164" s="132"/>
    </row>
    <row r="165" spans="1:4">
      <c r="A165" s="130">
        <v>2019</v>
      </c>
      <c r="B165" s="132"/>
      <c r="C165" s="132">
        <v>445.75500000000056</v>
      </c>
      <c r="D165" s="132"/>
    </row>
    <row r="166" spans="1:4">
      <c r="A166" s="130">
        <v>2020</v>
      </c>
      <c r="B166" s="132"/>
      <c r="C166" s="132">
        <v>210.09799999999996</v>
      </c>
      <c r="D166" s="132"/>
    </row>
    <row r="167" spans="1:4">
      <c r="A167" s="130">
        <v>2021</v>
      </c>
      <c r="B167" s="132"/>
      <c r="C167" s="132">
        <v>9.4199999999991633</v>
      </c>
      <c r="D167" s="132"/>
    </row>
    <row r="168" spans="1:4">
      <c r="A168" s="130">
        <v>2022</v>
      </c>
      <c r="B168" s="132"/>
      <c r="C168" s="132">
        <v>195.08999999999924</v>
      </c>
      <c r="D168" s="132"/>
    </row>
    <row r="169" spans="1:4">
      <c r="A169" s="130">
        <v>2023</v>
      </c>
      <c r="B169" s="132"/>
      <c r="C169" s="132">
        <v>203.48999999999978</v>
      </c>
      <c r="D169" s="132"/>
    </row>
    <row r="170" spans="1:4">
      <c r="A170" s="130">
        <v>2024</v>
      </c>
      <c r="B170" s="132"/>
      <c r="C170" s="132">
        <v>202.70000000000073</v>
      </c>
      <c r="D170" s="132"/>
    </row>
    <row r="171" spans="1:4">
      <c r="A171" s="65" t="s">
        <v>56</v>
      </c>
    </row>
    <row r="172" spans="1:4">
      <c r="A172" t="s">
        <v>803</v>
      </c>
    </row>
    <row r="173" spans="1:4">
      <c r="A173" t="s">
        <v>805</v>
      </c>
    </row>
    <row r="174" spans="1:4">
      <c r="A174" t="s">
        <v>806</v>
      </c>
    </row>
    <row r="175" spans="1:4">
      <c r="A175" t="s">
        <v>807</v>
      </c>
    </row>
    <row r="176" spans="1:4">
      <c r="A176" t="s">
        <v>839</v>
      </c>
    </row>
    <row r="180" spans="1:4">
      <c r="A180" s="468" t="s">
        <v>83</v>
      </c>
      <c r="B180" s="468"/>
      <c r="C180" s="468"/>
      <c r="D180" s="468"/>
    </row>
    <row r="181" spans="1:4">
      <c r="A181" s="130"/>
      <c r="B181" s="133"/>
      <c r="C181" s="133"/>
      <c r="D181" s="130" t="s">
        <v>13</v>
      </c>
    </row>
    <row r="182" spans="1:4">
      <c r="A182" s="130">
        <v>2014</v>
      </c>
      <c r="B182" s="134"/>
      <c r="C182" s="134"/>
      <c r="D182" s="131">
        <v>7.1000000000000004E-3</v>
      </c>
    </row>
    <row r="183" spans="1:4">
      <c r="A183" s="130">
        <v>2015</v>
      </c>
      <c r="B183" s="134"/>
      <c r="C183" s="134"/>
      <c r="D183" s="131">
        <v>2.63E-2</v>
      </c>
    </row>
    <row r="184" spans="1:4">
      <c r="A184" s="130">
        <v>2016</v>
      </c>
      <c r="B184" s="134"/>
      <c r="C184" s="134"/>
      <c r="D184" s="131">
        <v>3.9800000000000002E-2</v>
      </c>
    </row>
    <row r="185" spans="1:4">
      <c r="A185" s="130">
        <v>2017</v>
      </c>
      <c r="B185" s="134"/>
      <c r="C185" s="134"/>
      <c r="D185" s="131">
        <v>9.8000000000000004E-2</v>
      </c>
    </row>
    <row r="186" spans="1:4">
      <c r="A186" s="130">
        <v>2018</v>
      </c>
      <c r="B186" s="134"/>
      <c r="C186" s="134"/>
      <c r="D186" s="131">
        <v>0.20918949771689499</v>
      </c>
    </row>
    <row r="187" spans="1:4">
      <c r="A187" s="130">
        <v>2019</v>
      </c>
      <c r="B187" s="134"/>
      <c r="C187" s="134"/>
      <c r="D187" s="131">
        <v>0.22908105022831049</v>
      </c>
    </row>
    <row r="188" spans="1:4">
      <c r="A188" s="130">
        <v>2020</v>
      </c>
      <c r="B188" s="134"/>
      <c r="C188" s="134"/>
      <c r="D188" s="131">
        <v>0.32192053734061932</v>
      </c>
    </row>
    <row r="189" spans="1:4">
      <c r="A189" s="130">
        <v>2021</v>
      </c>
      <c r="B189" s="134"/>
      <c r="C189" s="134"/>
      <c r="D189" s="131">
        <v>0.21832191780821919</v>
      </c>
    </row>
    <row r="190" spans="1:4">
      <c r="A190" s="130">
        <v>2022</v>
      </c>
      <c r="B190" s="134"/>
      <c r="C190" s="134"/>
      <c r="D190" s="131">
        <v>0.30148401826484017</v>
      </c>
    </row>
    <row r="191" spans="1:4">
      <c r="A191" s="130">
        <v>2023</v>
      </c>
      <c r="B191" s="134"/>
      <c r="C191" s="134"/>
      <c r="D191" s="131">
        <v>0.40262557077625571</v>
      </c>
    </row>
    <row r="192" spans="1:4">
      <c r="A192" s="130">
        <v>2024</v>
      </c>
      <c r="B192" s="134"/>
      <c r="C192" s="134"/>
      <c r="D192" s="131">
        <v>0.4085837887067395</v>
      </c>
    </row>
    <row r="193" spans="1:4">
      <c r="A193" s="130" t="s">
        <v>1863</v>
      </c>
      <c r="B193" s="134"/>
      <c r="C193" s="134"/>
      <c r="D193" s="131">
        <v>0.4771622091003821</v>
      </c>
    </row>
    <row r="194" spans="1:4">
      <c r="A194" t="s">
        <v>801</v>
      </c>
    </row>
    <row r="202" spans="1:4">
      <c r="A202" s="468" t="s">
        <v>84</v>
      </c>
      <c r="B202" s="468"/>
      <c r="C202" s="468"/>
      <c r="D202" s="468"/>
    </row>
    <row r="203" spans="1:4">
      <c r="A203" s="130"/>
      <c r="B203" s="130" t="s">
        <v>0</v>
      </c>
      <c r="C203" s="130" t="s">
        <v>12</v>
      </c>
      <c r="D203" s="130" t="s">
        <v>13</v>
      </c>
    </row>
    <row r="204" spans="1:4">
      <c r="A204" s="130">
        <v>2014</v>
      </c>
      <c r="B204" s="132">
        <v>8587.8909999999996</v>
      </c>
      <c r="C204" s="132">
        <v>25770.690999999999</v>
      </c>
      <c r="D204" s="132">
        <v>34358.582000000002</v>
      </c>
    </row>
    <row r="205" spans="1:4">
      <c r="A205" s="130">
        <v>2015</v>
      </c>
      <c r="B205" s="132">
        <v>8524.8970000000008</v>
      </c>
      <c r="C205" s="132">
        <v>26575.624</v>
      </c>
      <c r="D205" s="132">
        <v>35100.519999999997</v>
      </c>
    </row>
    <row r="206" spans="1:4">
      <c r="A206" s="130">
        <v>2016</v>
      </c>
      <c r="B206" s="132">
        <v>8314.402</v>
      </c>
      <c r="C206" s="132">
        <v>27155.16</v>
      </c>
      <c r="D206" s="132">
        <v>35469.561999999998</v>
      </c>
    </row>
    <row r="207" spans="1:4">
      <c r="A207" s="130">
        <v>2017</v>
      </c>
      <c r="B207" s="132">
        <v>8119.9539999999997</v>
      </c>
      <c r="C207" s="132">
        <v>27742.043000000001</v>
      </c>
      <c r="D207" s="132">
        <v>35861.998</v>
      </c>
    </row>
    <row r="208" spans="1:4">
      <c r="A208" s="130">
        <v>2018</v>
      </c>
      <c r="B208" s="132">
        <v>8100.4786385000316</v>
      </c>
      <c r="C208" s="132">
        <v>28900.083982500084</v>
      </c>
      <c r="D208" s="132">
        <v>37000.562620999823</v>
      </c>
    </row>
    <row r="209" spans="1:4">
      <c r="A209" s="130">
        <v>2019</v>
      </c>
      <c r="B209" s="132">
        <v>7895.444343499983</v>
      </c>
      <c r="C209" s="132">
        <v>29082.881674999971</v>
      </c>
      <c r="D209" s="132">
        <v>36978.326018500127</v>
      </c>
    </row>
    <row r="210" spans="1:4">
      <c r="A210" s="130">
        <v>2020</v>
      </c>
      <c r="B210" s="132">
        <v>7504.8551529999604</v>
      </c>
      <c r="C210" s="132">
        <v>29330.523377500234</v>
      </c>
      <c r="D210" s="132">
        <v>36835.378530499882</v>
      </c>
    </row>
    <row r="211" spans="1:4">
      <c r="A211" s="130">
        <v>2021</v>
      </c>
      <c r="B211" s="132">
        <v>7678.0698582499608</v>
      </c>
      <c r="C211" s="132">
        <v>30920.627307500097</v>
      </c>
      <c r="D211" s="132">
        <v>38598.697165750324</v>
      </c>
    </row>
    <row r="212" spans="1:4">
      <c r="A212" s="130">
        <v>2022</v>
      </c>
      <c r="B212" s="132">
        <v>7401.6415770000249</v>
      </c>
      <c r="C212" s="132">
        <v>31621.507602500045</v>
      </c>
      <c r="D212" s="132">
        <v>39023.149179500368</v>
      </c>
    </row>
    <row r="213" spans="1:4">
      <c r="A213" s="130">
        <v>2023</v>
      </c>
      <c r="B213" s="132">
        <v>7186.6141672500116</v>
      </c>
      <c r="C213" s="132">
        <v>32500.608409999953</v>
      </c>
      <c r="D213" s="132">
        <v>39687.222577250053</v>
      </c>
    </row>
    <row r="214" spans="1:4">
      <c r="A214" s="130">
        <v>2024</v>
      </c>
      <c r="B214" s="132">
        <v>7219.7308144999452</v>
      </c>
      <c r="C214" s="132">
        <v>33718.716535000174</v>
      </c>
      <c r="D214" s="132">
        <v>40938.447349500129</v>
      </c>
    </row>
    <row r="215" spans="1:4">
      <c r="A215" s="130" t="s">
        <v>1863</v>
      </c>
      <c r="B215" s="132">
        <v>2483.9712147500099</v>
      </c>
      <c r="C215" s="132">
        <v>11907.060667499973</v>
      </c>
      <c r="D215" s="132">
        <v>14391.031882250007</v>
      </c>
    </row>
    <row r="216" spans="1:4">
      <c r="A216" t="s">
        <v>801</v>
      </c>
    </row>
    <row r="224" spans="1:4">
      <c r="A224" s="468" t="s">
        <v>85</v>
      </c>
      <c r="B224" s="468"/>
      <c r="C224" s="468"/>
      <c r="D224" s="468"/>
    </row>
    <row r="225" spans="1:4">
      <c r="A225" s="130"/>
      <c r="B225" s="130" t="s">
        <v>0</v>
      </c>
      <c r="C225" s="130" t="s">
        <v>12</v>
      </c>
      <c r="D225" s="130" t="s">
        <v>13</v>
      </c>
    </row>
    <row r="226" spans="1:4">
      <c r="A226" s="130">
        <v>2014</v>
      </c>
      <c r="B226" s="132">
        <v>1683.64</v>
      </c>
      <c r="C226" s="132">
        <v>4613.2700000000004</v>
      </c>
      <c r="D226" s="132">
        <v>6269.63</v>
      </c>
    </row>
    <row r="227" spans="1:4">
      <c r="A227" s="130">
        <v>2015</v>
      </c>
      <c r="B227" s="132">
        <v>1709.22</v>
      </c>
      <c r="C227" s="132">
        <v>4703.96</v>
      </c>
      <c r="D227" s="132">
        <v>6396.95</v>
      </c>
    </row>
    <row r="228" spans="1:4">
      <c r="A228" s="130">
        <v>2016</v>
      </c>
      <c r="B228" s="132">
        <v>1649.16</v>
      </c>
      <c r="C228" s="132">
        <v>4760.51</v>
      </c>
      <c r="D228" s="132">
        <v>6375.0210000000006</v>
      </c>
    </row>
    <row r="229" spans="1:4">
      <c r="A229" s="130">
        <v>2017</v>
      </c>
      <c r="B229" s="132">
        <v>1627.5250000000001</v>
      </c>
      <c r="C229" s="132">
        <v>4939.6099999999997</v>
      </c>
      <c r="D229" s="132">
        <v>6531.683</v>
      </c>
    </row>
    <row r="230" spans="1:4">
      <c r="A230" s="130">
        <v>2018</v>
      </c>
      <c r="B230" s="132">
        <v>1651.98</v>
      </c>
      <c r="C230" s="132">
        <v>4913.6899999999996</v>
      </c>
      <c r="D230" s="132">
        <v>6504.0079999999998</v>
      </c>
    </row>
    <row r="231" spans="1:4">
      <c r="A231" s="130">
        <v>2019</v>
      </c>
      <c r="B231" s="132">
        <v>1590.2139999999999</v>
      </c>
      <c r="C231" s="132">
        <v>5014.05</v>
      </c>
      <c r="D231" s="132">
        <v>6547.5140000000001</v>
      </c>
    </row>
    <row r="232" spans="1:4">
      <c r="A232" s="130">
        <v>2020</v>
      </c>
      <c r="B232" s="132">
        <v>1550.681</v>
      </c>
      <c r="C232" s="132">
        <v>5348.48</v>
      </c>
      <c r="D232" s="132">
        <v>6894.4310000000005</v>
      </c>
    </row>
    <row r="233" spans="1:4">
      <c r="A233" s="130">
        <v>2021</v>
      </c>
      <c r="B233" s="132">
        <v>1561.846</v>
      </c>
      <c r="C233" s="132">
        <v>5366.84</v>
      </c>
      <c r="D233" s="132">
        <v>6804.3780000000006</v>
      </c>
    </row>
    <row r="234" spans="1:4">
      <c r="A234" s="130">
        <v>2022</v>
      </c>
      <c r="B234" s="132">
        <v>1523.7940000000001</v>
      </c>
      <c r="C234" s="132">
        <v>5522.68</v>
      </c>
      <c r="D234" s="132">
        <v>7014.8469999999998</v>
      </c>
    </row>
    <row r="235" spans="1:4">
      <c r="A235" s="130">
        <v>2023</v>
      </c>
      <c r="B235" s="132">
        <v>1470.1310000000001</v>
      </c>
      <c r="C235" s="132">
        <v>5441.99</v>
      </c>
      <c r="D235" s="132">
        <v>6827.643</v>
      </c>
    </row>
    <row r="236" spans="1:4">
      <c r="A236" s="130">
        <v>2024</v>
      </c>
      <c r="B236" s="132">
        <v>1452.952</v>
      </c>
      <c r="C236" s="132">
        <v>5690.9</v>
      </c>
      <c r="D236" s="132">
        <v>7130.8130000000001</v>
      </c>
    </row>
    <row r="237" spans="1:4">
      <c r="A237" s="130" t="s">
        <v>1863</v>
      </c>
      <c r="B237" s="132">
        <v>1488.0989999999999</v>
      </c>
      <c r="C237" s="132">
        <v>6011.61</v>
      </c>
      <c r="D237" s="132">
        <v>7492.6869999999999</v>
      </c>
    </row>
    <row r="238" spans="1:4">
      <c r="A238" t="s">
        <v>801</v>
      </c>
    </row>
    <row r="239" spans="1:4">
      <c r="A239" t="s">
        <v>86</v>
      </c>
    </row>
    <row r="246" spans="1:4">
      <c r="A246" s="468" t="s">
        <v>1501</v>
      </c>
      <c r="B246" s="468"/>
      <c r="C246" s="468"/>
      <c r="D246" s="468"/>
    </row>
    <row r="247" spans="1:4">
      <c r="A247" s="130"/>
      <c r="B247" s="130" t="s">
        <v>0</v>
      </c>
      <c r="C247" s="130" t="s">
        <v>12</v>
      </c>
      <c r="D247" s="130" t="s">
        <v>13</v>
      </c>
    </row>
    <row r="248" spans="1:4">
      <c r="A248" s="130">
        <v>2014</v>
      </c>
      <c r="B248" s="131">
        <v>2.8233651293603387E-2</v>
      </c>
      <c r="C248" s="131">
        <v>4.4113219379781805E-2</v>
      </c>
      <c r="D248" s="131">
        <v>4.0745689027589564E-2</v>
      </c>
    </row>
    <row r="249" spans="1:4">
      <c r="A249" s="130">
        <v>2015</v>
      </c>
      <c r="B249" s="131">
        <v>5.2877799737018227E-2</v>
      </c>
      <c r="C249" s="131">
        <v>5.054948021954344E-2</v>
      </c>
      <c r="D249" s="131">
        <v>5.1030536829122793E-2</v>
      </c>
    </row>
    <row r="250" spans="1:4">
      <c r="A250" s="130">
        <v>2016</v>
      </c>
      <c r="B250" s="131">
        <v>3.2140387646345775E-2</v>
      </c>
      <c r="C250" s="131">
        <v>2.8025668520227889E-2</v>
      </c>
      <c r="D250" s="131">
        <v>2.8850823093424485E-2</v>
      </c>
    </row>
    <row r="251" spans="1:4">
      <c r="A251" s="130">
        <v>2017</v>
      </c>
      <c r="B251" s="131">
        <v>5.0305590891362308E-2</v>
      </c>
      <c r="C251" s="131">
        <v>3.67442311989261E-2</v>
      </c>
      <c r="D251" s="131">
        <v>3.9775632422488404E-2</v>
      </c>
    </row>
    <row r="252" spans="1:4">
      <c r="A252" s="130">
        <v>2018</v>
      </c>
      <c r="B252" s="131">
        <v>9.4136404781507366E-2</v>
      </c>
      <c r="C252" s="131">
        <v>4.9737729708882523E-2</v>
      </c>
      <c r="D252" s="131">
        <v>5.9696791285204068E-2</v>
      </c>
    </row>
    <row r="253" spans="1:4">
      <c r="A253" s="130">
        <v>2019</v>
      </c>
      <c r="B253" s="131">
        <v>0.10682983491223583</v>
      </c>
      <c r="C253" s="131">
        <v>6.9034437514725155E-2</v>
      </c>
      <c r="D253" s="131">
        <v>7.7081488762254943E-2</v>
      </c>
    </row>
    <row r="254" spans="1:4">
      <c r="A254" s="130">
        <v>2020</v>
      </c>
      <c r="B254" s="131">
        <v>0.14802986885361905</v>
      </c>
      <c r="C254" s="131">
        <v>0.11439318541738507</v>
      </c>
      <c r="D254" s="131">
        <v>0.12103322072362727</v>
      </c>
    </row>
    <row r="255" spans="1:4">
      <c r="A255" s="130">
        <v>2021</v>
      </c>
      <c r="B255" s="131">
        <v>7.8184650650139298E-2</v>
      </c>
      <c r="C255" s="131">
        <v>7.286022458914572E-2</v>
      </c>
      <c r="D255" s="131">
        <v>7.3853899572282292E-2</v>
      </c>
    </row>
    <row r="256" spans="1:4">
      <c r="A256" s="130">
        <v>2022</v>
      </c>
      <c r="B256" s="131">
        <v>9.4242927339160121E-2</v>
      </c>
      <c r="C256" s="131">
        <v>8.282537987040467E-2</v>
      </c>
      <c r="D256" s="131">
        <v>8.5175113319916423E-2</v>
      </c>
    </row>
    <row r="257" spans="1:4">
      <c r="A257" s="130">
        <v>2023</v>
      </c>
      <c r="B257" s="131">
        <v>0.18575065196601678</v>
      </c>
      <c r="C257" s="131">
        <v>8.9159025280294305E-2</v>
      </c>
      <c r="D257" s="131">
        <v>0.10724028487784248</v>
      </c>
    </row>
    <row r="258" spans="1:4">
      <c r="A258" s="130">
        <v>2024</v>
      </c>
      <c r="B258" s="131">
        <v>0.29600565608165746</v>
      </c>
      <c r="C258" s="131">
        <v>0.10147708699750577</v>
      </c>
      <c r="D258" s="131">
        <v>0.14010523915389991</v>
      </c>
    </row>
    <row r="259" spans="1:4">
      <c r="A259" s="130" t="s">
        <v>1863</v>
      </c>
      <c r="B259" s="131">
        <v>0.18332631012599276</v>
      </c>
      <c r="C259" s="131">
        <v>6.3613015797592043E-2</v>
      </c>
      <c r="D259" s="131">
        <v>8.585435713667279E-2</v>
      </c>
    </row>
    <row r="260" spans="1:4">
      <c r="A260" t="s">
        <v>1505</v>
      </c>
    </row>
    <row r="261" spans="1:4">
      <c r="A261" s="337" t="s">
        <v>1685</v>
      </c>
    </row>
    <row r="262" spans="1:4">
      <c r="A262" s="337" t="s">
        <v>1695</v>
      </c>
    </row>
    <row r="268" spans="1:4">
      <c r="A268" s="469" t="s">
        <v>1502</v>
      </c>
      <c r="B268" s="470"/>
      <c r="C268" s="470"/>
      <c r="D268" s="471"/>
    </row>
    <row r="269" spans="1:4">
      <c r="A269" s="130"/>
      <c r="B269" s="130" t="s">
        <v>0</v>
      </c>
      <c r="C269" s="130" t="s">
        <v>12</v>
      </c>
      <c r="D269" s="130" t="s">
        <v>13</v>
      </c>
    </row>
    <row r="270" spans="1:4">
      <c r="A270" s="130">
        <v>2014</v>
      </c>
      <c r="B270" s="131"/>
      <c r="C270" s="131"/>
      <c r="D270" s="131"/>
    </row>
    <row r="271" spans="1:4">
      <c r="A271" s="130">
        <v>2015</v>
      </c>
      <c r="B271" s="131"/>
      <c r="C271" s="131"/>
      <c r="D271" s="131"/>
    </row>
    <row r="272" spans="1:4">
      <c r="A272" s="130">
        <v>2016</v>
      </c>
      <c r="B272" s="131"/>
      <c r="C272" s="131"/>
      <c r="D272" s="131"/>
    </row>
    <row r="273" spans="1:4">
      <c r="A273" s="130">
        <v>2017</v>
      </c>
      <c r="B273" s="131"/>
      <c r="C273" s="131"/>
      <c r="D273" s="131"/>
    </row>
    <row r="274" spans="1:4">
      <c r="A274" s="130">
        <v>2018</v>
      </c>
      <c r="B274" s="131"/>
      <c r="C274" s="131"/>
      <c r="D274" s="131"/>
    </row>
    <row r="275" spans="1:4">
      <c r="A275" s="130">
        <v>2019</v>
      </c>
      <c r="B275" s="131">
        <v>4.1726056065922251E-2</v>
      </c>
      <c r="C275" s="131"/>
      <c r="D275" s="131">
        <v>4.1726056065922251E-2</v>
      </c>
    </row>
    <row r="276" spans="1:4">
      <c r="A276" s="130">
        <v>2020</v>
      </c>
      <c r="B276" s="131">
        <v>6.2848195816426186E-2</v>
      </c>
      <c r="C276" s="131"/>
      <c r="D276" s="131">
        <v>6.2848195816426186E-2</v>
      </c>
    </row>
    <row r="277" spans="1:4">
      <c r="A277" s="130">
        <v>2021</v>
      </c>
      <c r="B277" s="131">
        <v>2.8553731375028403E-2</v>
      </c>
      <c r="C277" s="131"/>
      <c r="D277" s="131">
        <v>2.8553731375028403E-2</v>
      </c>
    </row>
    <row r="278" spans="1:4">
      <c r="A278" s="130">
        <v>2022</v>
      </c>
      <c r="B278" s="131">
        <v>4.6466570983498358E-2</v>
      </c>
      <c r="C278" s="131"/>
      <c r="D278" s="131">
        <v>4.6466570983498358E-2</v>
      </c>
    </row>
    <row r="279" spans="1:4">
      <c r="A279" s="130">
        <v>2023</v>
      </c>
      <c r="B279" s="131">
        <v>7.8549870035912794E-2</v>
      </c>
      <c r="C279" s="131">
        <v>9.4554867431354786E-2</v>
      </c>
      <c r="D279" s="131">
        <v>9.116762621539895E-2</v>
      </c>
    </row>
    <row r="280" spans="1:4">
      <c r="A280" s="130">
        <v>2024</v>
      </c>
      <c r="B280" s="131">
        <v>0.16910422684444884</v>
      </c>
      <c r="C280" s="131">
        <v>5.3412628488359024E-2</v>
      </c>
      <c r="D280" s="131">
        <v>7.0826617295756122E-2</v>
      </c>
    </row>
    <row r="281" spans="1:4">
      <c r="A281" s="130" t="s">
        <v>1863</v>
      </c>
      <c r="B281" s="131">
        <v>0.11788865512901529</v>
      </c>
      <c r="C281" s="131">
        <v>0.10334094706782723</v>
      </c>
      <c r="D281" s="131">
        <v>0.10499181095765964</v>
      </c>
    </row>
    <row r="282" spans="1:4">
      <c r="A282" t="s">
        <v>1505</v>
      </c>
    </row>
    <row r="283" spans="1:4">
      <c r="A283" s="337" t="s">
        <v>1685</v>
      </c>
    </row>
    <row r="284" spans="1:4">
      <c r="A284" s="337" t="s">
        <v>1695</v>
      </c>
    </row>
    <row r="285" spans="1:4">
      <c r="A285" s="65" t="s">
        <v>1504</v>
      </c>
    </row>
    <row r="286" spans="1:4">
      <c r="A286" t="s">
        <v>1696</v>
      </c>
    </row>
    <row r="290" spans="1:4">
      <c r="A290" s="469" t="s">
        <v>1503</v>
      </c>
      <c r="B290" s="470"/>
      <c r="C290" s="470"/>
      <c r="D290" s="471"/>
    </row>
    <row r="291" spans="1:4">
      <c r="A291" s="130"/>
      <c r="B291" s="130" t="s">
        <v>0</v>
      </c>
      <c r="C291" s="130" t="s">
        <v>12</v>
      </c>
      <c r="D291" s="130" t="s">
        <v>13</v>
      </c>
    </row>
    <row r="292" spans="1:4">
      <c r="A292" s="130">
        <v>2014</v>
      </c>
      <c r="B292" s="131"/>
      <c r="C292" s="131"/>
      <c r="D292" s="131"/>
    </row>
    <row r="293" spans="1:4">
      <c r="A293" s="130">
        <v>2015</v>
      </c>
      <c r="B293" s="131"/>
      <c r="C293" s="131"/>
      <c r="D293" s="131"/>
    </row>
    <row r="294" spans="1:4">
      <c r="A294" s="130">
        <v>2016</v>
      </c>
      <c r="B294" s="131">
        <v>2.6551029727131633E-2</v>
      </c>
      <c r="C294" s="131">
        <v>2.1624913914160701E-2</v>
      </c>
      <c r="D294" s="131">
        <v>2.2559997232513663E-2</v>
      </c>
    </row>
    <row r="295" spans="1:4">
      <c r="A295" s="130">
        <v>2017</v>
      </c>
      <c r="B295" s="131">
        <v>4.3313504505922786E-2</v>
      </c>
      <c r="C295" s="131">
        <v>2.9649424694525296E-2</v>
      </c>
      <c r="D295" s="131">
        <v>3.2552664838398561E-2</v>
      </c>
    </row>
    <row r="296" spans="1:4">
      <c r="A296" s="130">
        <v>2018</v>
      </c>
      <c r="B296" s="131">
        <v>8.0316545394446798E-2</v>
      </c>
      <c r="C296" s="131">
        <v>4.2369846315258933E-2</v>
      </c>
      <c r="D296" s="131">
        <v>5.0746332246605304E-2</v>
      </c>
    </row>
    <row r="297" spans="1:4">
      <c r="A297" s="130">
        <v>2019</v>
      </c>
      <c r="B297" s="131">
        <v>9.2590491959407092E-2</v>
      </c>
      <c r="C297" s="131">
        <v>5.8061017461287959E-2</v>
      </c>
      <c r="D297" s="131">
        <v>6.5140584542081881E-2</v>
      </c>
    </row>
    <row r="298" spans="1:4">
      <c r="A298" s="130">
        <v>2020</v>
      </c>
      <c r="B298" s="131">
        <v>0.12946078598614649</v>
      </c>
      <c r="C298" s="131">
        <v>0.10007414952898494</v>
      </c>
      <c r="D298" s="131">
        <v>0.10586461503873888</v>
      </c>
    </row>
    <row r="299" spans="1:4">
      <c r="A299" s="130">
        <v>2021</v>
      </c>
      <c r="B299" s="131">
        <v>6.5531889976034027E-2</v>
      </c>
      <c r="C299" s="131">
        <v>6.437128142251021E-2</v>
      </c>
      <c r="D299" s="131">
        <v>6.4597537892479351E-2</v>
      </c>
    </row>
    <row r="300" spans="1:4">
      <c r="A300" s="130">
        <v>2022</v>
      </c>
      <c r="B300" s="131">
        <v>8.4270440960204029E-2</v>
      </c>
      <c r="C300" s="131">
        <v>7.3934982642047078E-2</v>
      </c>
      <c r="D300" s="131">
        <v>7.6067404192796478E-2</v>
      </c>
    </row>
    <row r="301" spans="1:4">
      <c r="A301" s="130">
        <v>2023</v>
      </c>
      <c r="B301" s="131">
        <v>0.16047264907996797</v>
      </c>
      <c r="C301" s="131">
        <v>7.9586411381243546E-2</v>
      </c>
      <c r="D301" s="131">
        <v>9.4825516224897627E-2</v>
      </c>
    </row>
    <row r="302" spans="1:4">
      <c r="A302" s="130">
        <v>2024</v>
      </c>
      <c r="B302" s="131">
        <v>0.25548753846256583</v>
      </c>
      <c r="C302" s="131">
        <v>8.8342843588909967E-2</v>
      </c>
      <c r="D302" s="131">
        <v>0.1214040589254364</v>
      </c>
    </row>
    <row r="303" spans="1:4">
      <c r="A303" s="130" t="s">
        <v>1863</v>
      </c>
      <c r="B303" s="131">
        <v>0.16005811830804381</v>
      </c>
      <c r="C303" s="131">
        <v>5.9894794254224032E-2</v>
      </c>
      <c r="D303" s="131">
        <v>7.825103307347607E-2</v>
      </c>
    </row>
    <row r="304" spans="1:4">
      <c r="A304" t="s">
        <v>1505</v>
      </c>
    </row>
    <row r="305" spans="1:1">
      <c r="A305" s="337" t="s">
        <v>1685</v>
      </c>
    </row>
    <row r="306" spans="1:1">
      <c r="A306" s="337" t="s">
        <v>1695</v>
      </c>
    </row>
  </sheetData>
  <mergeCells count="14">
    <mergeCell ref="A246:D246"/>
    <mergeCell ref="A268:D268"/>
    <mergeCell ref="A290:D290"/>
    <mergeCell ref="A4:D4"/>
    <mergeCell ref="A180:D180"/>
    <mergeCell ref="A202:D202"/>
    <mergeCell ref="A224:D224"/>
    <mergeCell ref="A26:D26"/>
    <mergeCell ref="A48:D48"/>
    <mergeCell ref="A70:D70"/>
    <mergeCell ref="A92:D92"/>
    <mergeCell ref="A114:D114"/>
    <mergeCell ref="A136:D136"/>
    <mergeCell ref="A158:D158"/>
  </mergeCells>
  <phoneticPr fontId="70" type="noConversion"/>
  <hyperlinks>
    <hyperlink ref="A261" r:id="rId1" display="https://www.eirgrid.ie/grid/system-and-renewable-data-reports" xr:uid="{4BEBD4A9-1E87-44B6-B176-A25323ABA83D}"/>
    <hyperlink ref="A283" r:id="rId2" display="https://www.eirgrid.ie/grid/system-and-renewable-data-reports" xr:uid="{A8B9ECCD-22A9-4D5E-B682-B7210F291740}"/>
    <hyperlink ref="A305" r:id="rId3" display="https://www.eirgrid.ie/grid/system-and-renewable-data-reports" xr:uid="{9B77AFE9-48B9-4118-A0F6-53B21301D3D0}"/>
    <hyperlink ref="A262" r:id="rId4" display="https://www.soni.ltd.uk/grid/system-and-renewable-data-reports" xr:uid="{F061EC7D-14EB-4384-B50D-691584E5C65F}"/>
    <hyperlink ref="A284" r:id="rId5" display="https://www.soni.ltd.uk/grid/system-and-renewable-data-reports" xr:uid="{12DCA33E-5FB4-4F01-943A-A35CDB6E0EBB}"/>
    <hyperlink ref="A306" r:id="rId6" display="https://www.soni.ltd.uk/grid/system-and-renewable-data-reports" xr:uid="{E5134CAE-3A47-4245-BE11-433AA3DB94AB}"/>
  </hyperlinks>
  <pageMargins left="0.25" right="0.25" top="0.75" bottom="0.75" header="0.3" footer="0.3"/>
  <pageSetup paperSize="9" scale="35" fitToHeight="0"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EX74"/>
  <sheetViews>
    <sheetView showGridLines="0" zoomScaleNormal="100" workbookViewId="0">
      <pane xSplit="3" ySplit="2" topLeftCell="EN3" activePane="bottomRight" state="frozen"/>
      <selection pane="topRight" activeCell="D1" sqref="D1"/>
      <selection pane="bottomLeft" activeCell="A3" sqref="A3"/>
      <selection pane="bottomRight" activeCell="EX3" sqref="EX3:EX31"/>
    </sheetView>
  </sheetViews>
  <sheetFormatPr defaultRowHeight="14.5"/>
  <cols>
    <col min="1" max="1" width="7.453125" bestFit="1" customWidth="1"/>
    <col min="2" max="2" width="21" bestFit="1" customWidth="1"/>
    <col min="3" max="3" width="21.453125" bestFit="1" customWidth="1"/>
    <col min="4" max="151" width="6.453125" customWidth="1"/>
    <col min="152" max="153" width="2.453125" customWidth="1"/>
    <col min="154" max="154" width="76.54296875" customWidth="1"/>
  </cols>
  <sheetData>
    <row r="1" spans="1:154" ht="57.5" thickTop="1" thickBot="1">
      <c r="D1" s="68">
        <v>2014</v>
      </c>
      <c r="E1" s="68"/>
      <c r="F1" s="68"/>
      <c r="G1" s="68"/>
      <c r="H1" s="68"/>
      <c r="I1" s="68"/>
      <c r="J1" s="68"/>
      <c r="K1" s="68"/>
      <c r="L1" s="68"/>
      <c r="M1" s="68"/>
      <c r="N1" s="68"/>
      <c r="O1" s="68"/>
      <c r="P1" s="69" t="s">
        <v>51</v>
      </c>
      <c r="Q1" s="68">
        <v>2015</v>
      </c>
      <c r="R1" s="68"/>
      <c r="S1" s="68"/>
      <c r="T1" s="68"/>
      <c r="U1" s="68"/>
      <c r="V1" s="68"/>
      <c r="W1" s="68"/>
      <c r="X1" s="68"/>
      <c r="Y1" s="68"/>
      <c r="Z1" s="68"/>
      <c r="AA1" s="68"/>
      <c r="AB1" s="68"/>
      <c r="AC1" s="69" t="s">
        <v>52</v>
      </c>
      <c r="AD1" s="68">
        <v>2016</v>
      </c>
      <c r="AE1" s="68"/>
      <c r="AF1" s="68"/>
      <c r="AG1" s="68"/>
      <c r="AH1" s="68"/>
      <c r="AI1" s="68"/>
      <c r="AJ1" s="68"/>
      <c r="AK1" s="68"/>
      <c r="AL1" s="68"/>
      <c r="AM1" s="68"/>
      <c r="AN1" s="68"/>
      <c r="AO1" s="68"/>
      <c r="AP1" s="69" t="s">
        <v>53</v>
      </c>
      <c r="AQ1" s="68">
        <v>2017</v>
      </c>
      <c r="AR1" s="68"/>
      <c r="AS1" s="68"/>
      <c r="AT1" s="68"/>
      <c r="AU1" s="68"/>
      <c r="AV1" s="68"/>
      <c r="AW1" s="68"/>
      <c r="AX1" s="68"/>
      <c r="AY1" s="68"/>
      <c r="AZ1" s="68"/>
      <c r="BA1" s="68"/>
      <c r="BB1" s="68"/>
      <c r="BC1" s="69" t="s">
        <v>54</v>
      </c>
      <c r="BD1" s="68">
        <v>2018</v>
      </c>
      <c r="BE1" s="68"/>
      <c r="BF1" s="68"/>
      <c r="BG1" s="68"/>
      <c r="BH1" s="68"/>
      <c r="BI1" s="68"/>
      <c r="BJ1" s="68"/>
      <c r="BK1" s="68"/>
      <c r="BL1" s="68"/>
      <c r="BM1" s="68"/>
      <c r="BN1" s="68"/>
      <c r="BO1" s="68"/>
      <c r="BP1" s="69" t="s">
        <v>55</v>
      </c>
      <c r="BQ1" s="68">
        <v>2019</v>
      </c>
      <c r="BR1" s="68"/>
      <c r="BS1" s="68"/>
      <c r="BT1" s="68"/>
      <c r="BU1" s="68"/>
      <c r="BV1" s="68"/>
      <c r="BW1" s="68"/>
      <c r="BX1" s="68"/>
      <c r="BY1" s="68"/>
      <c r="BZ1" s="68"/>
      <c r="CA1" s="68"/>
      <c r="CB1" s="68"/>
      <c r="CC1" s="69" t="s">
        <v>89</v>
      </c>
      <c r="CD1" s="68">
        <v>2020</v>
      </c>
      <c r="CE1" s="68"/>
      <c r="CF1" s="68"/>
      <c r="CG1" s="68"/>
      <c r="CH1" s="68"/>
      <c r="CI1" s="68"/>
      <c r="CJ1" s="68"/>
      <c r="CK1" s="68"/>
      <c r="CL1" s="68"/>
      <c r="CM1" s="68"/>
      <c r="CN1" s="68"/>
      <c r="CO1" s="68"/>
      <c r="CP1" s="69" t="s">
        <v>857</v>
      </c>
      <c r="CQ1" s="68">
        <v>2021</v>
      </c>
      <c r="CR1" s="68"/>
      <c r="CS1" s="68"/>
      <c r="CT1" s="68"/>
      <c r="CU1" s="68"/>
      <c r="CV1" s="68"/>
      <c r="CW1" s="68"/>
      <c r="CX1" s="68"/>
      <c r="CY1" s="68"/>
      <c r="CZ1" s="68"/>
      <c r="DA1" s="68"/>
      <c r="DB1" s="68"/>
      <c r="DC1" s="69" t="s">
        <v>883</v>
      </c>
      <c r="DD1" s="68">
        <v>2022</v>
      </c>
      <c r="DE1" s="68"/>
      <c r="DF1" s="68"/>
      <c r="DG1" s="68"/>
      <c r="DH1" s="68"/>
      <c r="DI1" s="68"/>
      <c r="DJ1" s="68"/>
      <c r="DK1" s="68"/>
      <c r="DL1" s="68"/>
      <c r="DM1" s="68"/>
      <c r="DN1" s="68"/>
      <c r="DO1" s="68"/>
      <c r="DP1" s="69" t="s">
        <v>891</v>
      </c>
      <c r="DQ1" s="68">
        <v>2023</v>
      </c>
      <c r="DR1" s="68"/>
      <c r="DS1" s="68"/>
      <c r="DT1" s="68"/>
      <c r="DU1" s="68"/>
      <c r="DV1" s="68"/>
      <c r="DW1" s="68"/>
      <c r="DX1" s="68"/>
      <c r="DY1" s="68"/>
      <c r="DZ1" s="68"/>
      <c r="EA1" s="68"/>
      <c r="EB1" s="68"/>
      <c r="EC1" s="69" t="s">
        <v>1468</v>
      </c>
      <c r="ED1" s="68">
        <v>2024</v>
      </c>
      <c r="EE1" s="68"/>
      <c r="EF1" s="68"/>
      <c r="EG1" s="68"/>
      <c r="EH1" s="68"/>
      <c r="EI1" s="68"/>
      <c r="EJ1" s="68"/>
      <c r="EK1" s="68"/>
      <c r="EL1" s="68"/>
      <c r="EM1" s="68"/>
      <c r="EN1" s="68"/>
      <c r="EO1" s="68"/>
      <c r="EP1" s="69" t="s">
        <v>1614</v>
      </c>
      <c r="EQ1" s="68"/>
      <c r="ER1" s="68"/>
      <c r="ES1" s="68"/>
      <c r="ET1" s="68"/>
      <c r="EU1" s="69" t="s">
        <v>1712</v>
      </c>
      <c r="EX1" s="466" t="s">
        <v>1857</v>
      </c>
    </row>
    <row r="2" spans="1:154" ht="61.5" customHeight="1" thickBot="1">
      <c r="A2" s="1"/>
      <c r="B2" s="1"/>
      <c r="D2" s="382">
        <v>41640</v>
      </c>
      <c r="E2" s="383">
        <v>41671</v>
      </c>
      <c r="F2" s="383">
        <v>41699</v>
      </c>
      <c r="G2" s="383">
        <v>41730</v>
      </c>
      <c r="H2" s="383">
        <v>41760</v>
      </c>
      <c r="I2" s="383">
        <v>41791</v>
      </c>
      <c r="J2" s="383">
        <v>41821</v>
      </c>
      <c r="K2" s="383">
        <v>41852</v>
      </c>
      <c r="L2" s="383">
        <v>41883</v>
      </c>
      <c r="M2" s="383">
        <v>41913</v>
      </c>
      <c r="N2" s="383">
        <v>41944</v>
      </c>
      <c r="O2" s="384">
        <v>41974</v>
      </c>
      <c r="P2" s="385"/>
      <c r="Q2" s="386">
        <v>42005</v>
      </c>
      <c r="R2" s="383">
        <v>42036</v>
      </c>
      <c r="S2" s="383">
        <v>42064</v>
      </c>
      <c r="T2" s="383">
        <v>42095</v>
      </c>
      <c r="U2" s="383">
        <v>42125</v>
      </c>
      <c r="V2" s="383">
        <v>42156</v>
      </c>
      <c r="W2" s="383">
        <v>42186</v>
      </c>
      <c r="X2" s="383">
        <v>42217</v>
      </c>
      <c r="Y2" s="383">
        <v>42248</v>
      </c>
      <c r="Z2" s="383">
        <v>42278</v>
      </c>
      <c r="AA2" s="383">
        <v>42309</v>
      </c>
      <c r="AB2" s="383">
        <v>42339</v>
      </c>
      <c r="AC2" s="385"/>
      <c r="AD2" s="383">
        <v>42370</v>
      </c>
      <c r="AE2" s="383">
        <v>42401</v>
      </c>
      <c r="AF2" s="383">
        <v>42430</v>
      </c>
      <c r="AG2" s="383">
        <v>42461</v>
      </c>
      <c r="AH2" s="383">
        <v>42491</v>
      </c>
      <c r="AI2" s="383">
        <v>42522</v>
      </c>
      <c r="AJ2" s="383">
        <v>42552</v>
      </c>
      <c r="AK2" s="383">
        <v>42583</v>
      </c>
      <c r="AL2" s="383">
        <v>42614</v>
      </c>
      <c r="AM2" s="383">
        <v>42644</v>
      </c>
      <c r="AN2" s="383">
        <v>42675</v>
      </c>
      <c r="AO2" s="383">
        <v>42705</v>
      </c>
      <c r="AP2" s="385"/>
      <c r="AQ2" s="383">
        <v>42736</v>
      </c>
      <c r="AR2" s="383">
        <v>42767</v>
      </c>
      <c r="AS2" s="383">
        <v>42795</v>
      </c>
      <c r="AT2" s="383">
        <v>42826</v>
      </c>
      <c r="AU2" s="383">
        <v>42856</v>
      </c>
      <c r="AV2" s="383">
        <v>42887</v>
      </c>
      <c r="AW2" s="383">
        <v>42917</v>
      </c>
      <c r="AX2" s="383">
        <v>42948</v>
      </c>
      <c r="AY2" s="383">
        <v>42979</v>
      </c>
      <c r="AZ2" s="383">
        <v>43009</v>
      </c>
      <c r="BA2" s="383">
        <v>43040</v>
      </c>
      <c r="BB2" s="383">
        <v>43070</v>
      </c>
      <c r="BC2" s="385"/>
      <c r="BD2" s="383">
        <v>43101</v>
      </c>
      <c r="BE2" s="383">
        <v>43132</v>
      </c>
      <c r="BF2" s="383">
        <v>43160</v>
      </c>
      <c r="BG2" s="383">
        <v>43191</v>
      </c>
      <c r="BH2" s="383">
        <v>43221</v>
      </c>
      <c r="BI2" s="383">
        <v>43252</v>
      </c>
      <c r="BJ2" s="383">
        <v>43282</v>
      </c>
      <c r="BK2" s="383">
        <v>43313</v>
      </c>
      <c r="BL2" s="383">
        <v>43344</v>
      </c>
      <c r="BM2" s="383">
        <v>43374</v>
      </c>
      <c r="BN2" s="383">
        <v>43405</v>
      </c>
      <c r="BO2" s="383">
        <v>43435</v>
      </c>
      <c r="BP2" s="385"/>
      <c r="BQ2" s="383">
        <v>43466</v>
      </c>
      <c r="BR2" s="383">
        <v>43497</v>
      </c>
      <c r="BS2" s="383">
        <v>43525</v>
      </c>
      <c r="BT2" s="383">
        <v>43556</v>
      </c>
      <c r="BU2" s="383">
        <v>43586</v>
      </c>
      <c r="BV2" s="383">
        <v>43617</v>
      </c>
      <c r="BW2" s="383">
        <v>43647</v>
      </c>
      <c r="BX2" s="383">
        <v>43678</v>
      </c>
      <c r="BY2" s="383">
        <v>43709</v>
      </c>
      <c r="BZ2" s="383">
        <v>43739</v>
      </c>
      <c r="CA2" s="383">
        <v>43770</v>
      </c>
      <c r="CB2" s="383">
        <v>43800</v>
      </c>
      <c r="CC2" s="385"/>
      <c r="CD2" s="383">
        <v>43831</v>
      </c>
      <c r="CE2" s="383">
        <v>43862</v>
      </c>
      <c r="CF2" s="383">
        <v>43891</v>
      </c>
      <c r="CG2" s="383">
        <v>43922</v>
      </c>
      <c r="CH2" s="383">
        <v>43952</v>
      </c>
      <c r="CI2" s="383">
        <v>43983</v>
      </c>
      <c r="CJ2" s="383">
        <v>44013</v>
      </c>
      <c r="CK2" s="383">
        <v>44044</v>
      </c>
      <c r="CL2" s="383">
        <v>44075</v>
      </c>
      <c r="CM2" s="383">
        <v>44105</v>
      </c>
      <c r="CN2" s="383">
        <v>44136</v>
      </c>
      <c r="CO2" s="383">
        <v>44166</v>
      </c>
      <c r="CP2" s="385"/>
      <c r="CQ2" s="383">
        <v>44197</v>
      </c>
      <c r="CR2" s="383">
        <v>44228</v>
      </c>
      <c r="CS2" s="383">
        <v>44256</v>
      </c>
      <c r="CT2" s="383">
        <v>44287</v>
      </c>
      <c r="CU2" s="383">
        <v>44317</v>
      </c>
      <c r="CV2" s="383">
        <v>44348</v>
      </c>
      <c r="CW2" s="383">
        <v>44378</v>
      </c>
      <c r="CX2" s="383">
        <v>44409</v>
      </c>
      <c r="CY2" s="383">
        <v>44440</v>
      </c>
      <c r="CZ2" s="383">
        <v>44470</v>
      </c>
      <c r="DA2" s="383">
        <v>44501</v>
      </c>
      <c r="DB2" s="383">
        <v>44531</v>
      </c>
      <c r="DC2" s="385"/>
      <c r="DD2" s="387">
        <v>44562</v>
      </c>
      <c r="DE2" s="383">
        <v>44593</v>
      </c>
      <c r="DF2" s="384">
        <v>44621</v>
      </c>
      <c r="DG2" s="384">
        <v>44652</v>
      </c>
      <c r="DH2" s="384">
        <v>44682</v>
      </c>
      <c r="DI2" s="384">
        <v>44713</v>
      </c>
      <c r="DJ2" s="384">
        <v>44743</v>
      </c>
      <c r="DK2" s="384">
        <v>44774</v>
      </c>
      <c r="DL2" s="384">
        <v>44805</v>
      </c>
      <c r="DM2" s="384">
        <v>44835</v>
      </c>
      <c r="DN2" s="384">
        <v>44866</v>
      </c>
      <c r="DO2" s="388">
        <v>44896</v>
      </c>
      <c r="DP2" s="385"/>
      <c r="DQ2" s="387">
        <v>44927</v>
      </c>
      <c r="DR2" s="383">
        <v>44958</v>
      </c>
      <c r="DS2" s="383">
        <v>44986</v>
      </c>
      <c r="DT2" s="384">
        <v>45017</v>
      </c>
      <c r="DU2" s="384">
        <v>45047</v>
      </c>
      <c r="DV2" s="384">
        <v>45078</v>
      </c>
      <c r="DW2" s="384">
        <v>45108</v>
      </c>
      <c r="DX2" s="384">
        <v>45139</v>
      </c>
      <c r="DY2" s="384">
        <v>45170</v>
      </c>
      <c r="DZ2" s="384">
        <v>45200</v>
      </c>
      <c r="EA2" s="384">
        <v>45231</v>
      </c>
      <c r="EB2" s="388">
        <v>45261</v>
      </c>
      <c r="EC2" s="385"/>
      <c r="ED2" s="384">
        <v>45292</v>
      </c>
      <c r="EE2" s="384">
        <v>45323</v>
      </c>
      <c r="EF2" s="384">
        <v>45352</v>
      </c>
      <c r="EG2" s="384">
        <v>45383</v>
      </c>
      <c r="EH2" s="384">
        <v>45413</v>
      </c>
      <c r="EI2" s="384">
        <v>45444</v>
      </c>
      <c r="EJ2" s="384">
        <v>45474</v>
      </c>
      <c r="EK2" s="384">
        <v>45505</v>
      </c>
      <c r="EL2" s="384">
        <v>45536</v>
      </c>
      <c r="EM2" s="384">
        <v>45566</v>
      </c>
      <c r="EN2" s="384">
        <v>45597</v>
      </c>
      <c r="EO2" s="384">
        <v>45627</v>
      </c>
      <c r="EP2" s="385"/>
      <c r="EQ2" s="384">
        <v>45658</v>
      </c>
      <c r="ER2" s="384">
        <v>45689</v>
      </c>
      <c r="ES2" s="384">
        <v>45717</v>
      </c>
      <c r="ET2" s="388">
        <v>45748</v>
      </c>
      <c r="EU2" s="385"/>
      <c r="EX2" s="467" t="s">
        <v>1858</v>
      </c>
    </row>
    <row r="3" spans="1:154" ht="18.75" customHeight="1">
      <c r="A3" s="480" t="s">
        <v>0</v>
      </c>
      <c r="B3" s="475" t="s">
        <v>1</v>
      </c>
      <c r="C3" s="2" t="s">
        <v>2</v>
      </c>
      <c r="D3" s="3">
        <v>375.91</v>
      </c>
      <c r="E3" s="4">
        <v>538.29</v>
      </c>
      <c r="F3" s="4">
        <v>460.44</v>
      </c>
      <c r="G3" s="4">
        <v>414.73</v>
      </c>
      <c r="H3" s="4">
        <v>452.98</v>
      </c>
      <c r="I3" s="4">
        <v>435.71</v>
      </c>
      <c r="J3" s="4">
        <v>417.27</v>
      </c>
      <c r="K3" s="4">
        <v>511.89</v>
      </c>
      <c r="L3" s="4">
        <v>413.13</v>
      </c>
      <c r="M3" s="4">
        <v>438.58</v>
      </c>
      <c r="N3" s="4">
        <v>483.43</v>
      </c>
      <c r="O3" s="5">
        <v>421.88</v>
      </c>
      <c r="P3" s="21">
        <v>375.91</v>
      </c>
      <c r="Q3" s="3">
        <v>543.1</v>
      </c>
      <c r="R3" s="4">
        <v>545.15</v>
      </c>
      <c r="S3" s="4">
        <v>435.87</v>
      </c>
      <c r="T3" s="4">
        <v>515.6</v>
      </c>
      <c r="U3" s="4">
        <v>523.4</v>
      </c>
      <c r="V3" s="4">
        <v>489.99</v>
      </c>
      <c r="W3" s="4">
        <v>485.52</v>
      </c>
      <c r="X3" s="4">
        <v>600.99</v>
      </c>
      <c r="Y3" s="4">
        <v>496.59</v>
      </c>
      <c r="Z3" s="4">
        <v>608.33000000000004</v>
      </c>
      <c r="AA3" s="4">
        <v>530.5</v>
      </c>
      <c r="AB3" s="4">
        <v>488.04</v>
      </c>
      <c r="AC3" s="21">
        <v>435.87</v>
      </c>
      <c r="AD3" s="4">
        <v>564.4</v>
      </c>
      <c r="AE3" s="4">
        <v>660.57</v>
      </c>
      <c r="AF3" s="4">
        <v>528.66999999999996</v>
      </c>
      <c r="AG3" s="4">
        <v>527.99</v>
      </c>
      <c r="AH3" s="4">
        <v>574.01</v>
      </c>
      <c r="AI3" s="4">
        <v>387.95</v>
      </c>
      <c r="AJ3" s="4">
        <v>475.05200000000002</v>
      </c>
      <c r="AK3" s="4">
        <v>465.50400000000002</v>
      </c>
      <c r="AL3" s="4">
        <v>407.40199999999999</v>
      </c>
      <c r="AM3" s="4">
        <v>333.88299999999998</v>
      </c>
      <c r="AN3" s="4">
        <v>564.27300000000002</v>
      </c>
      <c r="AO3" s="4">
        <v>564.11</v>
      </c>
      <c r="AP3" s="21">
        <v>333.88299999999998</v>
      </c>
      <c r="AQ3" s="4">
        <v>523.33000000000004</v>
      </c>
      <c r="AR3" s="4">
        <v>615.84</v>
      </c>
      <c r="AS3" s="4">
        <v>618.56500000000005</v>
      </c>
      <c r="AT3" s="4">
        <v>632.44000000000005</v>
      </c>
      <c r="AU3" s="4">
        <v>635.70299999999997</v>
      </c>
      <c r="AV3" s="4">
        <v>484.19400000000002</v>
      </c>
      <c r="AW3" s="4">
        <v>628.351</v>
      </c>
      <c r="AX3" s="4">
        <v>573.51400000000001</v>
      </c>
      <c r="AY3" s="4">
        <v>561.77</v>
      </c>
      <c r="AZ3" s="4">
        <v>505.78699999999998</v>
      </c>
      <c r="BA3" s="4">
        <v>532.88499999999999</v>
      </c>
      <c r="BB3" s="4">
        <v>375.94200000000001</v>
      </c>
      <c r="BC3" s="21">
        <v>375.94200000000001</v>
      </c>
      <c r="BD3" s="4">
        <v>491.00700000000001</v>
      </c>
      <c r="BE3" s="4">
        <v>541.84500000000003</v>
      </c>
      <c r="BF3" s="4">
        <v>570.84799999999996</v>
      </c>
      <c r="BG3" s="4">
        <v>340.28800000000001</v>
      </c>
      <c r="BH3" s="4">
        <v>395.137</v>
      </c>
      <c r="BI3" s="4">
        <v>429.57600000000002</v>
      </c>
      <c r="BJ3" s="4">
        <v>485.43</v>
      </c>
      <c r="BK3" s="4">
        <v>453.43599999999998</v>
      </c>
      <c r="BL3" s="4">
        <v>473.71300000000002</v>
      </c>
      <c r="BM3" s="4">
        <v>308.30500000000001</v>
      </c>
      <c r="BN3" s="4">
        <v>333.44</v>
      </c>
      <c r="BO3" s="4">
        <v>327.27100000000002</v>
      </c>
      <c r="BP3" s="21">
        <v>308.30500000000001</v>
      </c>
      <c r="BQ3" s="4">
        <v>363.06599999999997</v>
      </c>
      <c r="BR3" s="4">
        <v>364.73500000000001</v>
      </c>
      <c r="BS3" s="4">
        <v>356.83499999999998</v>
      </c>
      <c r="BT3" s="4">
        <v>359.58</v>
      </c>
      <c r="BU3" s="4">
        <v>320.19600000000003</v>
      </c>
      <c r="BV3" s="4">
        <v>482.459</v>
      </c>
      <c r="BW3" s="4">
        <v>317.39999999999998</v>
      </c>
      <c r="BX3" s="4">
        <v>308.05700000000002</v>
      </c>
      <c r="BY3" s="4">
        <v>304.90699999999998</v>
      </c>
      <c r="BZ3" s="4">
        <v>325.93099999999998</v>
      </c>
      <c r="CA3" s="4">
        <v>304.75099999999998</v>
      </c>
      <c r="CB3" s="4">
        <v>356.09399999999999</v>
      </c>
      <c r="CC3" s="21">
        <v>304.75099999999998</v>
      </c>
      <c r="CD3" s="4">
        <v>425.11399999999998</v>
      </c>
      <c r="CE3" s="4">
        <v>382.44099999999997</v>
      </c>
      <c r="CF3" s="4">
        <v>383.51299999999998</v>
      </c>
      <c r="CG3" s="4">
        <v>299.863</v>
      </c>
      <c r="CH3" s="4">
        <v>325.49700000000001</v>
      </c>
      <c r="CI3" s="4">
        <v>369.44299999999998</v>
      </c>
      <c r="CJ3" s="4">
        <v>311.75799999999998</v>
      </c>
      <c r="CK3" s="4">
        <v>349.35</v>
      </c>
      <c r="CL3" s="4">
        <v>338.35</v>
      </c>
      <c r="CM3" s="4">
        <v>397.452</v>
      </c>
      <c r="CN3" s="4">
        <v>437.66899999999998</v>
      </c>
      <c r="CO3" s="4">
        <v>422.41699999999997</v>
      </c>
      <c r="CP3" s="21">
        <v>299.863</v>
      </c>
      <c r="CQ3" s="4">
        <v>305.48599999999999</v>
      </c>
      <c r="CR3" s="4">
        <v>326.51600000000002</v>
      </c>
      <c r="CS3" s="4">
        <v>361.42899999999997</v>
      </c>
      <c r="CT3" s="4">
        <v>349.661</v>
      </c>
      <c r="CU3" s="4">
        <v>305.18900000000002</v>
      </c>
      <c r="CV3" s="4">
        <v>326.97699999999998</v>
      </c>
      <c r="CW3" s="4">
        <v>364.625</v>
      </c>
      <c r="CX3" s="4">
        <v>374.83199999999999</v>
      </c>
      <c r="CY3" s="4">
        <v>280.92099999999999</v>
      </c>
      <c r="CZ3" s="4">
        <v>321.83300000000003</v>
      </c>
      <c r="DA3" s="4">
        <v>365.04</v>
      </c>
      <c r="DB3" s="4">
        <v>390.38200000000001</v>
      </c>
      <c r="DC3" s="21">
        <v>280.92099999999999</v>
      </c>
      <c r="DD3" s="299">
        <v>514.202</v>
      </c>
      <c r="DE3" s="4">
        <v>431.67500000000001</v>
      </c>
      <c r="DF3" s="5">
        <v>450.92500000000001</v>
      </c>
      <c r="DG3" s="5">
        <v>526.17899999999997</v>
      </c>
      <c r="DH3" s="5">
        <v>536.447</v>
      </c>
      <c r="DI3" s="5">
        <v>536.05499999999995</v>
      </c>
      <c r="DJ3" s="5">
        <v>472.27199999999999</v>
      </c>
      <c r="DK3" s="5">
        <v>444.24299999999999</v>
      </c>
      <c r="DL3" s="5">
        <v>372.13200000000001</v>
      </c>
      <c r="DM3" s="5">
        <v>402.83499999999998</v>
      </c>
      <c r="DN3" s="5">
        <v>467.1</v>
      </c>
      <c r="DO3" s="300">
        <v>372.6</v>
      </c>
      <c r="DP3" s="21">
        <v>372.13200000000001</v>
      </c>
      <c r="DQ3" s="299">
        <v>420.762</v>
      </c>
      <c r="DR3" s="4">
        <v>413.55399999999997</v>
      </c>
      <c r="DS3" s="4">
        <v>409.19200000000001</v>
      </c>
      <c r="DT3" s="5">
        <v>419.76799999999997</v>
      </c>
      <c r="DU3" s="5">
        <v>322.05200000000002</v>
      </c>
      <c r="DV3" s="5">
        <v>343.17099999999999</v>
      </c>
      <c r="DW3" s="5">
        <v>360.40600000000001</v>
      </c>
      <c r="DX3" s="5">
        <v>321.62200000000001</v>
      </c>
      <c r="DY3" s="5">
        <v>351.56200000000001</v>
      </c>
      <c r="DZ3" s="5">
        <v>335.32799999999997</v>
      </c>
      <c r="EA3" s="5">
        <v>366.93</v>
      </c>
      <c r="EB3" s="300">
        <v>473.13600000000002</v>
      </c>
      <c r="EC3" s="21">
        <v>321.62200000000001</v>
      </c>
      <c r="ED3" s="5">
        <v>496.517</v>
      </c>
      <c r="EE3" s="5">
        <v>418.60399999999998</v>
      </c>
      <c r="EF3" s="5">
        <v>475.47399999999999</v>
      </c>
      <c r="EG3" s="5">
        <v>375.11700000000002</v>
      </c>
      <c r="EH3" s="5">
        <v>411.96100000000001</v>
      </c>
      <c r="EI3" s="5">
        <v>521.64700000000005</v>
      </c>
      <c r="EJ3" s="5">
        <v>456.5</v>
      </c>
      <c r="EK3" s="5">
        <v>370.91</v>
      </c>
      <c r="EL3" s="5">
        <v>439.18</v>
      </c>
      <c r="EM3" s="5">
        <v>525.24099999999999</v>
      </c>
      <c r="EN3" s="5">
        <v>398.846</v>
      </c>
      <c r="EO3" s="5">
        <v>528.375</v>
      </c>
      <c r="EP3" s="21">
        <v>370.91</v>
      </c>
      <c r="EQ3" s="5">
        <v>483.93900000000002</v>
      </c>
      <c r="ER3" s="5">
        <v>480.50799999999998</v>
      </c>
      <c r="ES3" s="5">
        <v>437.35500000000002</v>
      </c>
      <c r="ET3" s="300">
        <v>440.613</v>
      </c>
      <c r="EU3" s="21">
        <v>437.35500000000002</v>
      </c>
      <c r="EX3" s="472" t="s">
        <v>1679</v>
      </c>
    </row>
    <row r="4" spans="1:154" ht="18.75" customHeight="1">
      <c r="A4" s="481"/>
      <c r="B4" s="476"/>
      <c r="C4" s="6" t="s">
        <v>3</v>
      </c>
      <c r="D4" s="7">
        <v>945.92707997311913</v>
      </c>
      <c r="E4" s="8">
        <v>984.74764508928479</v>
      </c>
      <c r="F4" s="8">
        <v>829.34317967698587</v>
      </c>
      <c r="G4" s="8">
        <v>759.76311805555611</v>
      </c>
      <c r="H4" s="8">
        <v>798.54285282258149</v>
      </c>
      <c r="I4" s="8">
        <v>712.21203819444452</v>
      </c>
      <c r="J4" s="8">
        <v>775.94767809139898</v>
      </c>
      <c r="K4" s="8">
        <v>830.64247311827955</v>
      </c>
      <c r="L4" s="8">
        <v>720.27985069444435</v>
      </c>
      <c r="M4" s="8">
        <v>857.00962416107336</v>
      </c>
      <c r="N4" s="8">
        <v>882.81300694444349</v>
      </c>
      <c r="O4" s="9">
        <v>921.05516129032424</v>
      </c>
      <c r="P4" s="10">
        <v>834.35242950913357</v>
      </c>
      <c r="Q4" s="7">
        <v>989.00649865591333</v>
      </c>
      <c r="R4" s="8">
        <v>961.86928571428598</v>
      </c>
      <c r="S4" s="8">
        <v>912.6706729475103</v>
      </c>
      <c r="T4" s="8">
        <v>839.50813541666753</v>
      </c>
      <c r="U4" s="8">
        <v>846.47994959677453</v>
      </c>
      <c r="V4" s="8">
        <v>832.46254861110879</v>
      </c>
      <c r="W4" s="8">
        <v>810.01410954300877</v>
      </c>
      <c r="X4" s="8">
        <v>883.60468749999973</v>
      </c>
      <c r="Y4" s="8">
        <v>882.31090972222023</v>
      </c>
      <c r="Z4" s="8">
        <v>926.84169463087096</v>
      </c>
      <c r="AA4" s="8">
        <v>977.92030208333176</v>
      </c>
      <c r="AB4" s="8">
        <v>1008.3049428763463</v>
      </c>
      <c r="AC4" s="10">
        <v>905.70845633562328</v>
      </c>
      <c r="AD4" s="8">
        <v>1044.9560987903239</v>
      </c>
      <c r="AE4" s="8">
        <v>1033.7538757183891</v>
      </c>
      <c r="AF4" s="8">
        <v>921.25574024226239</v>
      </c>
      <c r="AG4" s="8">
        <v>963.67105555555565</v>
      </c>
      <c r="AH4" s="8">
        <v>873.99145497311792</v>
      </c>
      <c r="AI4" s="8">
        <v>813.45878819443999</v>
      </c>
      <c r="AJ4" s="8">
        <v>769.70317708333425</v>
      </c>
      <c r="AK4" s="8">
        <v>806.85434778225761</v>
      </c>
      <c r="AL4" s="8">
        <v>819.89452013889013</v>
      </c>
      <c r="AM4" s="8">
        <v>872.72684664429482</v>
      </c>
      <c r="AN4" s="8">
        <v>1049.1450579861119</v>
      </c>
      <c r="AO4" s="8">
        <v>1012.4350336021514</v>
      </c>
      <c r="AP4" s="10">
        <v>914.53969040300524</v>
      </c>
      <c r="AQ4" s="8">
        <v>986.7261915322598</v>
      </c>
      <c r="AR4" s="8">
        <v>1000.3471718749987</v>
      </c>
      <c r="AS4" s="8">
        <v>940.00906897711889</v>
      </c>
      <c r="AT4" s="8">
        <v>925.50459687499892</v>
      </c>
      <c r="AU4" s="8">
        <v>922.83828326613093</v>
      </c>
      <c r="AV4" s="8">
        <v>913.66532430555606</v>
      </c>
      <c r="AW4" s="8">
        <v>936.45675403225857</v>
      </c>
      <c r="AX4" s="8">
        <v>938.74101982526884</v>
      </c>
      <c r="AY4" s="8">
        <v>928.30506979166512</v>
      </c>
      <c r="AZ4" s="8">
        <v>928.99455604027014</v>
      </c>
      <c r="BA4" s="8">
        <v>960.80681527777972</v>
      </c>
      <c r="BB4" s="8">
        <v>932.8447600806428</v>
      </c>
      <c r="BC4" s="10">
        <v>942.58259098173346</v>
      </c>
      <c r="BD4" s="8">
        <v>1036.7168286290339</v>
      </c>
      <c r="BE4" s="8">
        <v>1020.9425885416682</v>
      </c>
      <c r="BF4" s="8">
        <v>984.14420726783487</v>
      </c>
      <c r="BG4" s="8">
        <v>804.73889131944532</v>
      </c>
      <c r="BH4" s="8">
        <v>812.20512701612779</v>
      </c>
      <c r="BI4" s="8">
        <v>715.25987986111022</v>
      </c>
      <c r="BJ4" s="8">
        <v>723.21111559139695</v>
      </c>
      <c r="BK4" s="8">
        <v>801.62696538978525</v>
      </c>
      <c r="BL4" s="8">
        <v>778.3158649305559</v>
      </c>
      <c r="BM4" s="8">
        <v>850.58419865771577</v>
      </c>
      <c r="BN4" s="8">
        <v>1006.84702013889</v>
      </c>
      <c r="BO4" s="8">
        <v>880.0168860887095</v>
      </c>
      <c r="BP4" s="10">
        <v>867.06669138127882</v>
      </c>
      <c r="BQ4" s="8">
        <v>924.03991901881773</v>
      </c>
      <c r="BR4" s="8">
        <v>972.77445386904651</v>
      </c>
      <c r="BS4" s="8">
        <v>915.83915376850871</v>
      </c>
      <c r="BT4" s="8">
        <v>883.60158020833364</v>
      </c>
      <c r="BU4" s="8">
        <v>800.89776108870979</v>
      </c>
      <c r="BV4" s="8">
        <v>812.74690347222008</v>
      </c>
      <c r="BW4" s="8">
        <v>671.43173891129027</v>
      </c>
      <c r="BX4" s="8">
        <v>724.4459448924722</v>
      </c>
      <c r="BY4" s="8">
        <v>768.8298291666672</v>
      </c>
      <c r="BZ4" s="8">
        <v>892.51990234899461</v>
      </c>
      <c r="CA4" s="8">
        <v>925.58353541666713</v>
      </c>
      <c r="CB4" s="8">
        <v>927.01557694892551</v>
      </c>
      <c r="CC4" s="10">
        <v>850.68892719748624</v>
      </c>
      <c r="CD4" s="8">
        <v>956.57532022849387</v>
      </c>
      <c r="CE4" s="8">
        <v>999.79668749999973</v>
      </c>
      <c r="CF4" s="8">
        <v>902.35038358007898</v>
      </c>
      <c r="CG4" s="8">
        <v>674.41130034722289</v>
      </c>
      <c r="CH4" s="8">
        <v>794.27599092742048</v>
      </c>
      <c r="CI4" s="8">
        <v>809.51526874999979</v>
      </c>
      <c r="CJ4" s="8">
        <v>865.55851075268959</v>
      </c>
      <c r="CK4" s="8">
        <v>782.03429166666479</v>
      </c>
      <c r="CL4" s="8">
        <v>877.96061666666662</v>
      </c>
      <c r="CM4" s="8">
        <v>860.78703288590702</v>
      </c>
      <c r="CN4" s="8">
        <v>922.43300520833384</v>
      </c>
      <c r="CO4" s="8">
        <v>1028.2440557795692</v>
      </c>
      <c r="CP4" s="10">
        <v>872.69554923725366</v>
      </c>
      <c r="CQ4" s="8">
        <v>1014.5362614247327</v>
      </c>
      <c r="CR4" s="8">
        <v>1040.4014136904739</v>
      </c>
      <c r="CS4" s="8">
        <v>874.27341386271792</v>
      </c>
      <c r="CT4" s="8">
        <v>772.92832499999952</v>
      </c>
      <c r="CU4" s="8">
        <v>789.28525201612865</v>
      </c>
      <c r="CV4" s="8">
        <v>796.79799027777835</v>
      </c>
      <c r="CW4" s="8">
        <v>707.7712056451611</v>
      </c>
      <c r="CX4" s="8">
        <v>780.27691196236378</v>
      </c>
      <c r="CY4" s="8">
        <v>858.13528819444446</v>
      </c>
      <c r="CZ4" s="8">
        <v>827.50513926174528</v>
      </c>
      <c r="DA4" s="8">
        <v>918.90770694444427</v>
      </c>
      <c r="DB4" s="8">
        <v>1058.4592187499995</v>
      </c>
      <c r="DC4" s="10">
        <v>868.8978074200943</v>
      </c>
      <c r="DD4" s="293">
        <v>1112.4013820564521</v>
      </c>
      <c r="DE4" s="8">
        <v>1123.0721770833318</v>
      </c>
      <c r="DF4" s="9">
        <v>1069.936871803498</v>
      </c>
      <c r="DG4" s="9">
        <v>972.27788854166909</v>
      </c>
      <c r="DH4" s="9">
        <v>1004.9609952956991</v>
      </c>
      <c r="DI4" s="9">
        <v>958.67645243055756</v>
      </c>
      <c r="DJ4" s="9">
        <v>896.23906115591285</v>
      </c>
      <c r="DK4" s="9">
        <v>930.40267170698996</v>
      </c>
      <c r="DL4" s="9">
        <v>922.2447392361114</v>
      </c>
      <c r="DM4" s="9">
        <v>979.90333456376004</v>
      </c>
      <c r="DN4" s="9">
        <v>1056.1025350694447</v>
      </c>
      <c r="DO4" s="294">
        <v>1044.120631720428</v>
      </c>
      <c r="DP4" s="10">
        <v>1005.2006340182647</v>
      </c>
      <c r="DQ4" s="293">
        <v>988.30990994623619</v>
      </c>
      <c r="DR4" s="8">
        <v>999.79412388392609</v>
      </c>
      <c r="DS4" s="8">
        <v>885.26578263795386</v>
      </c>
      <c r="DT4" s="9">
        <v>835.27560833333462</v>
      </c>
      <c r="DU4" s="9">
        <v>642.40607056451643</v>
      </c>
      <c r="DV4" s="9">
        <v>609.4601229166675</v>
      </c>
      <c r="DW4" s="9">
        <v>619.21269858871085</v>
      </c>
      <c r="DX4" s="9">
        <v>732.39182258064318</v>
      </c>
      <c r="DY4" s="9">
        <v>745.23786111111099</v>
      </c>
      <c r="DZ4" s="9">
        <v>772.85595570469786</v>
      </c>
      <c r="EA4" s="9">
        <v>827.67961597222086</v>
      </c>
      <c r="EB4" s="294">
        <v>948.50880342741993</v>
      </c>
      <c r="EC4" s="10">
        <v>799.38802828196333</v>
      </c>
      <c r="ED4" s="9">
        <v>932.09307022849441</v>
      </c>
      <c r="EE4" s="9">
        <v>908.15351652298693</v>
      </c>
      <c r="EF4" s="9">
        <v>882.70331359353929</v>
      </c>
      <c r="EG4" s="9">
        <v>812.34288888888887</v>
      </c>
      <c r="EH4" s="9">
        <v>781.0070302419349</v>
      </c>
      <c r="EI4" s="9">
        <v>779.73195937500111</v>
      </c>
      <c r="EJ4" s="9">
        <v>735.79787130376678</v>
      </c>
      <c r="EK4" s="9">
        <v>794.9401905241931</v>
      </c>
      <c r="EL4" s="9">
        <v>739.68273888888916</v>
      </c>
      <c r="EM4" s="9">
        <v>840.63295302013239</v>
      </c>
      <c r="EN4" s="9">
        <v>829.2176666666669</v>
      </c>
      <c r="EO4" s="9">
        <v>952.40220732527291</v>
      </c>
      <c r="EP4" s="10">
        <v>832.43396826616527</v>
      </c>
      <c r="EQ4" s="9">
        <v>928.49939549731334</v>
      </c>
      <c r="ER4" s="9">
        <v>980.93201153273742</v>
      </c>
      <c r="ES4" s="9">
        <v>791.50575000000083</v>
      </c>
      <c r="ET4" s="294">
        <v>760.11628541666516</v>
      </c>
      <c r="EU4" s="10">
        <v>863.27278907606524</v>
      </c>
      <c r="EX4" s="473"/>
    </row>
    <row r="5" spans="1:154" ht="18.75" customHeight="1">
      <c r="A5" s="481"/>
      <c r="B5" s="476"/>
      <c r="C5" s="11" t="s">
        <v>4</v>
      </c>
      <c r="D5" s="12">
        <v>1606.63</v>
      </c>
      <c r="E5" s="13">
        <v>1580.57</v>
      </c>
      <c r="F5" s="13">
        <v>1242.45</v>
      </c>
      <c r="G5" s="13">
        <v>1227.6500000000001</v>
      </c>
      <c r="H5" s="13">
        <v>1234.0999999999999</v>
      </c>
      <c r="I5" s="13">
        <v>1053.93</v>
      </c>
      <c r="J5" s="13">
        <v>1231.46</v>
      </c>
      <c r="K5" s="13">
        <v>1211.07</v>
      </c>
      <c r="L5" s="13">
        <v>1142.1500000000001</v>
      </c>
      <c r="M5" s="13">
        <v>1320.03</v>
      </c>
      <c r="N5" s="13">
        <v>1526</v>
      </c>
      <c r="O5" s="14">
        <v>1483.75</v>
      </c>
      <c r="P5" s="15">
        <v>1606.63</v>
      </c>
      <c r="Q5" s="12">
        <v>1600.45</v>
      </c>
      <c r="R5" s="13">
        <v>1494.63</v>
      </c>
      <c r="S5" s="13">
        <v>1444.1</v>
      </c>
      <c r="T5" s="13">
        <v>1268.71</v>
      </c>
      <c r="U5" s="13">
        <v>1221.76</v>
      </c>
      <c r="V5" s="13">
        <v>1379.66</v>
      </c>
      <c r="W5" s="13">
        <v>1185.07</v>
      </c>
      <c r="X5" s="13">
        <v>1281.07</v>
      </c>
      <c r="Y5" s="13">
        <v>1326.79</v>
      </c>
      <c r="Z5" s="13">
        <v>1458.92</v>
      </c>
      <c r="AA5" s="13">
        <v>1521.85</v>
      </c>
      <c r="AB5" s="13">
        <v>1570.79</v>
      </c>
      <c r="AC5" s="15">
        <v>1600.45</v>
      </c>
      <c r="AD5" s="13">
        <v>1523.88</v>
      </c>
      <c r="AE5" s="13">
        <v>1506.53</v>
      </c>
      <c r="AF5" s="13">
        <v>1351.24</v>
      </c>
      <c r="AG5" s="13">
        <v>1441.58</v>
      </c>
      <c r="AH5" s="13">
        <v>1373.23</v>
      </c>
      <c r="AI5" s="13">
        <v>1228.55</v>
      </c>
      <c r="AJ5" s="13">
        <v>1219.8009999999999</v>
      </c>
      <c r="AK5" s="13">
        <v>1256.4490000000001</v>
      </c>
      <c r="AL5" s="13">
        <v>1336.6469999999999</v>
      </c>
      <c r="AM5" s="13">
        <v>1524.0640000000001</v>
      </c>
      <c r="AN5" s="13">
        <v>1723.248</v>
      </c>
      <c r="AO5" s="13">
        <v>1804.633</v>
      </c>
      <c r="AP5" s="15">
        <v>1804.633</v>
      </c>
      <c r="AQ5" s="13">
        <v>1457.6569999999999</v>
      </c>
      <c r="AR5" s="13">
        <v>1416.0909999999999</v>
      </c>
      <c r="AS5" s="13">
        <v>1359.88</v>
      </c>
      <c r="AT5" s="13">
        <v>1301.4000000000001</v>
      </c>
      <c r="AU5" s="13">
        <v>1410.3209999999999</v>
      </c>
      <c r="AV5" s="13">
        <v>1347.7809999999999</v>
      </c>
      <c r="AW5" s="13">
        <v>1335.7840000000001</v>
      </c>
      <c r="AX5" s="13">
        <v>1487.829</v>
      </c>
      <c r="AY5" s="13">
        <v>1381.0909999999999</v>
      </c>
      <c r="AZ5" s="13">
        <v>1521.7919999999999</v>
      </c>
      <c r="BA5" s="13">
        <v>1538.461</v>
      </c>
      <c r="BB5" s="13">
        <v>1391.287</v>
      </c>
      <c r="BC5" s="15">
        <v>1538.461</v>
      </c>
      <c r="BD5" s="13">
        <v>1509.123</v>
      </c>
      <c r="BE5" s="13">
        <v>1571.5160000000001</v>
      </c>
      <c r="BF5" s="13">
        <v>1464.6479999999999</v>
      </c>
      <c r="BG5" s="13">
        <v>1206.4829999999999</v>
      </c>
      <c r="BH5" s="13">
        <v>1188.03</v>
      </c>
      <c r="BI5" s="13">
        <v>1156.02</v>
      </c>
      <c r="BJ5" s="13">
        <v>1122.0740000000001</v>
      </c>
      <c r="BK5" s="13">
        <v>1294.1679999999999</v>
      </c>
      <c r="BL5" s="13">
        <v>1220.501</v>
      </c>
      <c r="BM5" s="13">
        <v>1455.2260000000001</v>
      </c>
      <c r="BN5" s="13">
        <v>1514.3389999999999</v>
      </c>
      <c r="BO5" s="13">
        <v>1626.36</v>
      </c>
      <c r="BP5" s="15">
        <v>1626.36</v>
      </c>
      <c r="BQ5" s="13">
        <v>1615.588</v>
      </c>
      <c r="BR5" s="13">
        <v>1494.8510000000001</v>
      </c>
      <c r="BS5" s="13">
        <v>1670.489</v>
      </c>
      <c r="BT5" s="13">
        <v>1634.5129999999999</v>
      </c>
      <c r="BU5" s="13">
        <v>1420.7080000000001</v>
      </c>
      <c r="BV5" s="13">
        <v>1252.4179999999999</v>
      </c>
      <c r="BW5" s="13">
        <v>1247.57</v>
      </c>
      <c r="BX5" s="13">
        <v>1325.7090000000001</v>
      </c>
      <c r="BY5" s="13">
        <v>1485</v>
      </c>
      <c r="BZ5" s="13">
        <v>1525.145</v>
      </c>
      <c r="CA5" s="13">
        <v>1739.7349999999999</v>
      </c>
      <c r="CB5" s="13">
        <v>1543.8579999999999</v>
      </c>
      <c r="CC5" s="15">
        <v>1739.7349999999999</v>
      </c>
      <c r="CD5" s="13">
        <v>1486.645</v>
      </c>
      <c r="CE5" s="13">
        <v>1532.8409999999999</v>
      </c>
      <c r="CF5" s="13">
        <v>1559.66</v>
      </c>
      <c r="CG5" s="13">
        <v>1347.077</v>
      </c>
      <c r="CH5" s="13">
        <v>1252.973</v>
      </c>
      <c r="CI5" s="13">
        <v>1339.1849999999999</v>
      </c>
      <c r="CJ5" s="13">
        <v>1404.0509999999999</v>
      </c>
      <c r="CK5" s="13">
        <v>1338.2090000000001</v>
      </c>
      <c r="CL5" s="13">
        <v>1450.116</v>
      </c>
      <c r="CM5" s="13">
        <v>1482.9970000000001</v>
      </c>
      <c r="CN5" s="13">
        <v>1608.604</v>
      </c>
      <c r="CO5" s="13">
        <v>1961.2059999999999</v>
      </c>
      <c r="CP5" s="15">
        <v>1961.2059999999999</v>
      </c>
      <c r="CQ5" s="13">
        <v>1667.8720000000001</v>
      </c>
      <c r="CR5" s="13">
        <v>1730.5039999999999</v>
      </c>
      <c r="CS5" s="13">
        <v>1629.625</v>
      </c>
      <c r="CT5" s="13">
        <v>1427.895</v>
      </c>
      <c r="CU5" s="13">
        <v>1422.7819999999999</v>
      </c>
      <c r="CV5" s="13">
        <v>1492.19</v>
      </c>
      <c r="CW5" s="13">
        <v>1146.5319999999999</v>
      </c>
      <c r="CX5" s="13">
        <v>1285.4490000000001</v>
      </c>
      <c r="CY5" s="13">
        <v>1474.0250000000001</v>
      </c>
      <c r="CZ5" s="13">
        <v>1478.414</v>
      </c>
      <c r="DA5" s="13">
        <v>1748.587</v>
      </c>
      <c r="DB5" s="13">
        <v>1765.271</v>
      </c>
      <c r="DC5" s="15">
        <v>1765.271</v>
      </c>
      <c r="DD5" s="295">
        <v>1718.54</v>
      </c>
      <c r="DE5" s="13">
        <v>1699.4290000000001</v>
      </c>
      <c r="DF5" s="14">
        <v>1669.652</v>
      </c>
      <c r="DG5" s="14">
        <v>1579.3920000000001</v>
      </c>
      <c r="DH5" s="14">
        <v>1488.4159999999999</v>
      </c>
      <c r="DI5" s="14">
        <v>1435.934</v>
      </c>
      <c r="DJ5" s="14">
        <v>1280.9770000000001</v>
      </c>
      <c r="DK5" s="14">
        <v>1416.163</v>
      </c>
      <c r="DL5" s="14">
        <v>1672.7909999999999</v>
      </c>
      <c r="DM5" s="14">
        <v>1717.076</v>
      </c>
      <c r="DN5" s="14">
        <v>1769.6089999999999</v>
      </c>
      <c r="DO5" s="296">
        <v>1832.88</v>
      </c>
      <c r="DP5" s="15">
        <v>1832.88</v>
      </c>
      <c r="DQ5" s="295">
        <v>1602.7329999999999</v>
      </c>
      <c r="DR5" s="13">
        <v>1574.4</v>
      </c>
      <c r="DS5" s="13">
        <v>1712.932</v>
      </c>
      <c r="DT5" s="14">
        <v>1389.9590000000001</v>
      </c>
      <c r="DU5" s="14">
        <v>1292.421</v>
      </c>
      <c r="DV5" s="14">
        <v>1148.2180000000001</v>
      </c>
      <c r="DW5" s="14">
        <v>1196.085</v>
      </c>
      <c r="DX5" s="14">
        <v>1317.492</v>
      </c>
      <c r="DY5" s="14">
        <v>1288.7619999999999</v>
      </c>
      <c r="DZ5" s="14">
        <v>1387.1890000000001</v>
      </c>
      <c r="EA5" s="14">
        <v>1641.0619999999999</v>
      </c>
      <c r="EB5" s="296">
        <v>1504.854</v>
      </c>
      <c r="EC5" s="15">
        <v>1712.932</v>
      </c>
      <c r="ED5" s="14">
        <v>1573.1479999999999</v>
      </c>
      <c r="EE5" s="14">
        <v>1465.1</v>
      </c>
      <c r="EF5" s="14">
        <v>1516.6369999999999</v>
      </c>
      <c r="EG5" s="14">
        <v>1316.046</v>
      </c>
      <c r="EH5" s="14">
        <v>1323.1949999999999</v>
      </c>
      <c r="EI5" s="14">
        <v>1340.66</v>
      </c>
      <c r="EJ5" s="14">
        <v>1304.6310000000001</v>
      </c>
      <c r="EK5" s="14">
        <v>1302.693</v>
      </c>
      <c r="EL5" s="14">
        <v>1275.425</v>
      </c>
      <c r="EM5" s="14">
        <v>1445.57</v>
      </c>
      <c r="EN5" s="14">
        <v>1563.63</v>
      </c>
      <c r="EO5" s="14">
        <v>1763.83</v>
      </c>
      <c r="EP5" s="15">
        <v>1763.83</v>
      </c>
      <c r="EQ5" s="14">
        <v>1515.8130000000001</v>
      </c>
      <c r="ER5" s="14">
        <v>1455.0440000000001</v>
      </c>
      <c r="ES5" s="14">
        <v>1422.3579999999999</v>
      </c>
      <c r="ET5" s="296">
        <v>1217.8810000000001</v>
      </c>
      <c r="EU5" s="15">
        <v>1515.8130000000001</v>
      </c>
      <c r="EX5" s="473"/>
    </row>
    <row r="6" spans="1:154" ht="18.75" customHeight="1" thickBot="1">
      <c r="A6" s="481"/>
      <c r="B6" s="477"/>
      <c r="C6" s="16" t="s">
        <v>5</v>
      </c>
      <c r="D6" s="17">
        <v>703.76974750000068</v>
      </c>
      <c r="E6" s="18">
        <v>661.75041749999934</v>
      </c>
      <c r="F6" s="18">
        <v>616.20198250000055</v>
      </c>
      <c r="G6" s="18">
        <v>547.02944500000046</v>
      </c>
      <c r="H6" s="18">
        <v>594.11588250000068</v>
      </c>
      <c r="I6" s="18">
        <v>512.79266749999999</v>
      </c>
      <c r="J6" s="18">
        <v>577.30507250000085</v>
      </c>
      <c r="K6" s="18">
        <v>617.99800000000005</v>
      </c>
      <c r="L6" s="18">
        <v>518.60149249999995</v>
      </c>
      <c r="M6" s="18">
        <v>638.47216999999966</v>
      </c>
      <c r="N6" s="18">
        <v>635.62536499999931</v>
      </c>
      <c r="O6" s="19">
        <v>685.26504000000125</v>
      </c>
      <c r="P6" s="20">
        <v>7308.9272825000098</v>
      </c>
      <c r="Q6" s="17">
        <v>735.82083499999953</v>
      </c>
      <c r="R6" s="18">
        <v>646.37616000000014</v>
      </c>
      <c r="S6" s="18">
        <v>678.11431000000016</v>
      </c>
      <c r="T6" s="18">
        <v>604.44585750000067</v>
      </c>
      <c r="U6" s="18">
        <v>629.78108250000025</v>
      </c>
      <c r="V6" s="18">
        <v>599.37303499999825</v>
      </c>
      <c r="W6" s="18">
        <v>602.65049749999855</v>
      </c>
      <c r="X6" s="18">
        <v>657.40188749999982</v>
      </c>
      <c r="Y6" s="18">
        <v>635.26385499999856</v>
      </c>
      <c r="Z6" s="18">
        <v>690.49706249999883</v>
      </c>
      <c r="AA6" s="18">
        <v>704.10261749999893</v>
      </c>
      <c r="AB6" s="18">
        <v>750.1788775000017</v>
      </c>
      <c r="AC6" s="20">
        <v>7934.0060775000602</v>
      </c>
      <c r="AD6" s="18">
        <v>777.44733750000103</v>
      </c>
      <c r="AE6" s="18">
        <v>719.49269749999871</v>
      </c>
      <c r="AF6" s="18">
        <v>684.49301500000092</v>
      </c>
      <c r="AG6" s="18">
        <v>693.84316000000001</v>
      </c>
      <c r="AH6" s="18">
        <v>650.24964249999971</v>
      </c>
      <c r="AI6" s="18">
        <v>585.69032749999678</v>
      </c>
      <c r="AJ6" s="18">
        <v>572.65916375000063</v>
      </c>
      <c r="AK6" s="18">
        <v>600.29963474999965</v>
      </c>
      <c r="AL6" s="18">
        <v>590.3240545000009</v>
      </c>
      <c r="AM6" s="18">
        <v>650.18150074999971</v>
      </c>
      <c r="AN6" s="18">
        <v>755.38444175000063</v>
      </c>
      <c r="AO6" s="18">
        <v>753.25166500000057</v>
      </c>
      <c r="AP6" s="20">
        <v>8033.3166404999974</v>
      </c>
      <c r="AQ6" s="18">
        <v>734.12428650000129</v>
      </c>
      <c r="AR6" s="18">
        <v>672.23329949999913</v>
      </c>
      <c r="AS6" s="18">
        <v>698.4267382499994</v>
      </c>
      <c r="AT6" s="18">
        <v>666.36330974999919</v>
      </c>
      <c r="AU6" s="18">
        <v>686.59168275000138</v>
      </c>
      <c r="AV6" s="18">
        <v>657.83903350000037</v>
      </c>
      <c r="AW6" s="18">
        <v>696.72382500000037</v>
      </c>
      <c r="AX6" s="18">
        <v>698.42331875000002</v>
      </c>
      <c r="AY6" s="18">
        <v>668.37965024999892</v>
      </c>
      <c r="AZ6" s="18">
        <v>692.10094425000125</v>
      </c>
      <c r="BA6" s="18">
        <v>691.78090700000143</v>
      </c>
      <c r="BB6" s="18">
        <v>694.03650149999828</v>
      </c>
      <c r="BC6" s="20">
        <v>8257.0234969999856</v>
      </c>
      <c r="BD6" s="18">
        <v>771.31732050000119</v>
      </c>
      <c r="BE6" s="18">
        <v>686.07341950000102</v>
      </c>
      <c r="BF6" s="18">
        <v>731.21914600000139</v>
      </c>
      <c r="BG6" s="18">
        <v>579.41200175000063</v>
      </c>
      <c r="BH6" s="18">
        <v>604.28061449999905</v>
      </c>
      <c r="BI6" s="18">
        <v>514.98711349999928</v>
      </c>
      <c r="BJ6" s="18">
        <v>538.06906999999933</v>
      </c>
      <c r="BK6" s="18">
        <v>596.41046225000025</v>
      </c>
      <c r="BL6" s="18">
        <v>560.38742275000027</v>
      </c>
      <c r="BM6" s="18">
        <v>633.68522799999823</v>
      </c>
      <c r="BN6" s="18">
        <v>724.92985450000083</v>
      </c>
      <c r="BO6" s="18">
        <v>654.73256324999988</v>
      </c>
      <c r="BP6" s="20">
        <v>7595.5042165000032</v>
      </c>
      <c r="BQ6" s="18">
        <v>687.48569975000032</v>
      </c>
      <c r="BR6" s="18">
        <v>653.70443299999931</v>
      </c>
      <c r="BS6" s="18">
        <v>680.46849125000199</v>
      </c>
      <c r="BT6" s="18">
        <v>636.19313775000023</v>
      </c>
      <c r="BU6" s="18">
        <v>595.86793425000008</v>
      </c>
      <c r="BV6" s="18">
        <v>585.17777049999847</v>
      </c>
      <c r="BW6" s="18">
        <v>499.54521374999996</v>
      </c>
      <c r="BX6" s="18">
        <v>538.98778299999935</v>
      </c>
      <c r="BY6" s="18">
        <v>553.5574770000004</v>
      </c>
      <c r="BZ6" s="18">
        <v>664.92732725000099</v>
      </c>
      <c r="CA6" s="18">
        <v>666.42014550000033</v>
      </c>
      <c r="CB6" s="18">
        <v>689.6995892500006</v>
      </c>
      <c r="CC6" s="20">
        <v>7452.0350022499797</v>
      </c>
      <c r="CD6" s="18">
        <v>711.69203824999943</v>
      </c>
      <c r="CE6" s="18">
        <v>695.85849449999978</v>
      </c>
      <c r="CF6" s="18">
        <v>670.44633499999873</v>
      </c>
      <c r="CG6" s="18">
        <v>485.57613625000045</v>
      </c>
      <c r="CH6" s="18">
        <v>590.94133725000074</v>
      </c>
      <c r="CI6" s="18">
        <v>582.85099349999984</v>
      </c>
      <c r="CJ6" s="18">
        <v>643.97553200000107</v>
      </c>
      <c r="CK6" s="18">
        <v>581.83351299999867</v>
      </c>
      <c r="CL6" s="18">
        <v>632.13164399999994</v>
      </c>
      <c r="CM6" s="18">
        <v>641.28633950000074</v>
      </c>
      <c r="CN6" s="18">
        <v>664.15176375000044</v>
      </c>
      <c r="CO6" s="18">
        <v>765.01357749999954</v>
      </c>
      <c r="CP6" s="20">
        <v>7665.7577045000362</v>
      </c>
      <c r="CQ6" s="18">
        <v>754.81497850000119</v>
      </c>
      <c r="CR6" s="18">
        <v>699.14974999999845</v>
      </c>
      <c r="CS6" s="18">
        <v>649.5851464999995</v>
      </c>
      <c r="CT6" s="18">
        <v>556.50839399999961</v>
      </c>
      <c r="CU6" s="18">
        <v>587.22822749999966</v>
      </c>
      <c r="CV6" s="18">
        <v>573.69455300000038</v>
      </c>
      <c r="CW6" s="18">
        <v>526.58177699999987</v>
      </c>
      <c r="CX6" s="18">
        <v>580.5260224999987</v>
      </c>
      <c r="CY6" s="18">
        <v>617.85740750000002</v>
      </c>
      <c r="CZ6" s="18">
        <v>616.49132875000021</v>
      </c>
      <c r="DA6" s="18">
        <v>661.61354899999992</v>
      </c>
      <c r="DB6" s="18">
        <v>787.49365874999955</v>
      </c>
      <c r="DC6" s="20">
        <v>7611.5447930000255</v>
      </c>
      <c r="DD6" s="297">
        <v>827.62662825000041</v>
      </c>
      <c r="DE6" s="18">
        <v>754.70450299999902</v>
      </c>
      <c r="DF6" s="19">
        <v>794.96309574999907</v>
      </c>
      <c r="DG6" s="19">
        <v>700.04007975000172</v>
      </c>
      <c r="DH6" s="19">
        <v>747.69098050000014</v>
      </c>
      <c r="DI6" s="19">
        <v>690.24704575000146</v>
      </c>
      <c r="DJ6" s="19">
        <v>666.80186149999918</v>
      </c>
      <c r="DK6" s="19">
        <v>692.21958775000053</v>
      </c>
      <c r="DL6" s="19">
        <v>664.01621225000019</v>
      </c>
      <c r="DM6" s="19">
        <v>730.02798425000128</v>
      </c>
      <c r="DN6" s="19">
        <v>760.39382525000008</v>
      </c>
      <c r="DO6" s="298">
        <v>776.82574999999849</v>
      </c>
      <c r="DP6" s="20">
        <v>8805.5575539999991</v>
      </c>
      <c r="DQ6" s="297">
        <v>735.30257299999971</v>
      </c>
      <c r="DR6" s="18">
        <v>671.86165124999832</v>
      </c>
      <c r="DS6" s="18">
        <v>657.75247649999972</v>
      </c>
      <c r="DT6" s="19">
        <v>601.39843800000085</v>
      </c>
      <c r="DU6" s="19">
        <v>477.95011650000026</v>
      </c>
      <c r="DV6" s="19">
        <v>438.81128850000061</v>
      </c>
      <c r="DW6" s="19">
        <v>460.6942477500009</v>
      </c>
      <c r="DX6" s="19">
        <v>544.89951599999858</v>
      </c>
      <c r="DY6" s="19">
        <v>536.57125999999994</v>
      </c>
      <c r="DZ6" s="19">
        <v>575.7776869999999</v>
      </c>
      <c r="EA6" s="19">
        <v>595.92932349999899</v>
      </c>
      <c r="EB6" s="298">
        <v>705.69054975000051</v>
      </c>
      <c r="EC6" s="20">
        <v>7002.6391277499988</v>
      </c>
      <c r="ED6" s="19">
        <v>693.4772442499999</v>
      </c>
      <c r="EE6" s="19">
        <v>632.0748474999989</v>
      </c>
      <c r="EF6" s="19">
        <v>655.84856199999967</v>
      </c>
      <c r="EG6" s="19">
        <v>584.88688000000002</v>
      </c>
      <c r="EH6" s="19">
        <v>581.06923049999955</v>
      </c>
      <c r="EI6" s="19">
        <v>561.40701075000084</v>
      </c>
      <c r="EJ6" s="19">
        <v>547.4336162500025</v>
      </c>
      <c r="EK6" s="19">
        <v>591.43550174999973</v>
      </c>
      <c r="EL6" s="19">
        <v>532.57157200000017</v>
      </c>
      <c r="EM6" s="19">
        <v>626.27154999999868</v>
      </c>
      <c r="EN6" s="19">
        <v>597.03672000000017</v>
      </c>
      <c r="EO6" s="19">
        <v>708.58724225000299</v>
      </c>
      <c r="EP6" s="20">
        <v>7312.0999772499954</v>
      </c>
      <c r="EQ6" s="19">
        <v>690.80355025000108</v>
      </c>
      <c r="ER6" s="19">
        <v>659.1863117499995</v>
      </c>
      <c r="ES6" s="19">
        <v>588.0887722500006</v>
      </c>
      <c r="ET6" s="298">
        <v>547.28372549999892</v>
      </c>
      <c r="EU6" s="20">
        <v>2485.3623597499918</v>
      </c>
      <c r="EX6" s="473"/>
    </row>
    <row r="7" spans="1:154" ht="18.75" customHeight="1">
      <c r="A7" s="481"/>
      <c r="B7" s="475" t="s">
        <v>6</v>
      </c>
      <c r="C7" s="2" t="s">
        <v>2</v>
      </c>
      <c r="D7" s="3">
        <v>655.55</v>
      </c>
      <c r="E7" s="4">
        <v>674.68</v>
      </c>
      <c r="F7" s="4">
        <v>643.67999999999995</v>
      </c>
      <c r="G7" s="4">
        <v>561.49</v>
      </c>
      <c r="H7" s="4">
        <v>544.76</v>
      </c>
      <c r="I7" s="4">
        <v>507.84</v>
      </c>
      <c r="J7" s="4">
        <v>488.97</v>
      </c>
      <c r="K7" s="4">
        <v>522.92999999999995</v>
      </c>
      <c r="L7" s="4">
        <v>545.94000000000005</v>
      </c>
      <c r="M7" s="4">
        <v>561.85</v>
      </c>
      <c r="N7" s="4">
        <v>572.89</v>
      </c>
      <c r="O7" s="5">
        <v>604.9</v>
      </c>
      <c r="P7" s="21">
        <v>488.97</v>
      </c>
      <c r="Q7" s="3">
        <v>589.04999999999995</v>
      </c>
      <c r="R7" s="4">
        <v>673.76</v>
      </c>
      <c r="S7" s="4">
        <v>641.53</v>
      </c>
      <c r="T7" s="4">
        <v>586.61</v>
      </c>
      <c r="U7" s="4">
        <v>540.32000000000005</v>
      </c>
      <c r="V7" s="4">
        <v>510.19</v>
      </c>
      <c r="W7" s="4">
        <v>486.45</v>
      </c>
      <c r="X7" s="4">
        <v>506.58</v>
      </c>
      <c r="Y7" s="4">
        <v>543.64</v>
      </c>
      <c r="Z7" s="4">
        <v>567.61</v>
      </c>
      <c r="AA7" s="4">
        <v>557.39</v>
      </c>
      <c r="AB7" s="4">
        <v>565.66999999999996</v>
      </c>
      <c r="AC7" s="21">
        <v>486.45</v>
      </c>
      <c r="AD7" s="4">
        <v>578.54999999999995</v>
      </c>
      <c r="AE7" s="4">
        <v>634.63</v>
      </c>
      <c r="AF7" s="4">
        <v>586.80999999999995</v>
      </c>
      <c r="AG7" s="4">
        <v>584.03</v>
      </c>
      <c r="AH7" s="4">
        <v>494.56</v>
      </c>
      <c r="AI7" s="4">
        <v>477.23</v>
      </c>
      <c r="AJ7" s="4">
        <v>494.49</v>
      </c>
      <c r="AK7" s="4">
        <v>491.411</v>
      </c>
      <c r="AL7" s="4">
        <v>521.39099999999996</v>
      </c>
      <c r="AM7" s="4">
        <v>563.90599999999995</v>
      </c>
      <c r="AN7" s="4">
        <v>602.12400000000002</v>
      </c>
      <c r="AO7" s="4">
        <v>552.35</v>
      </c>
      <c r="AP7" s="21">
        <v>477.23</v>
      </c>
      <c r="AQ7" s="4">
        <v>580.57899999999995</v>
      </c>
      <c r="AR7" s="4">
        <v>501.68</v>
      </c>
      <c r="AS7" s="4">
        <v>543.78099999999995</v>
      </c>
      <c r="AT7" s="4">
        <v>463.17700000000002</v>
      </c>
      <c r="AU7" s="4">
        <v>495.10599999999999</v>
      </c>
      <c r="AV7" s="4">
        <v>473.233</v>
      </c>
      <c r="AW7" s="4">
        <v>488.32299999999998</v>
      </c>
      <c r="AX7" s="4">
        <v>500.86900000000003</v>
      </c>
      <c r="AY7" s="4">
        <v>473.93599999999998</v>
      </c>
      <c r="AZ7" s="4">
        <v>456.68200000000002</v>
      </c>
      <c r="BA7" s="4">
        <v>521.28300000000002</v>
      </c>
      <c r="BB7" s="4">
        <v>502.709</v>
      </c>
      <c r="BC7" s="21">
        <v>456.68200000000002</v>
      </c>
      <c r="BD7" s="4">
        <v>537.63300000000004</v>
      </c>
      <c r="BE7" s="4">
        <v>615.31200000000001</v>
      </c>
      <c r="BF7" s="4">
        <v>584.37199999999996</v>
      </c>
      <c r="BG7" s="4">
        <v>500.31700000000001</v>
      </c>
      <c r="BH7" s="4">
        <v>435.83300000000003</v>
      </c>
      <c r="BI7" s="4">
        <v>449.76</v>
      </c>
      <c r="BJ7" s="4">
        <v>478.11700000000002</v>
      </c>
      <c r="BK7" s="4">
        <v>476.05200000000002</v>
      </c>
      <c r="BL7" s="4">
        <v>460.14100000000002</v>
      </c>
      <c r="BM7" s="4">
        <v>508.101</v>
      </c>
      <c r="BN7" s="4">
        <v>543.99699999999996</v>
      </c>
      <c r="BO7" s="4">
        <v>489.96800000000002</v>
      </c>
      <c r="BP7" s="21">
        <v>435.83300000000003</v>
      </c>
      <c r="BQ7" s="4">
        <v>532.447</v>
      </c>
      <c r="BR7" s="4">
        <v>511.60199999999998</v>
      </c>
      <c r="BS7" s="4">
        <v>528.053</v>
      </c>
      <c r="BT7" s="4">
        <v>504.03</v>
      </c>
      <c r="BU7" s="4">
        <v>473.416</v>
      </c>
      <c r="BV7" s="4">
        <v>434.964</v>
      </c>
      <c r="BW7" s="4">
        <v>456.74900000000002</v>
      </c>
      <c r="BX7" s="4">
        <v>431.34500000000003</v>
      </c>
      <c r="BY7" s="4">
        <v>472.45100000000002</v>
      </c>
      <c r="BZ7" s="4">
        <v>446.37400000000002</v>
      </c>
      <c r="CA7" s="4">
        <v>549.56299999999999</v>
      </c>
      <c r="CB7" s="4">
        <v>450.76100000000002</v>
      </c>
      <c r="CC7" s="21">
        <v>431.34500000000003</v>
      </c>
      <c r="CD7" s="4">
        <v>500.38400000000001</v>
      </c>
      <c r="CE7" s="4">
        <v>501.19400000000002</v>
      </c>
      <c r="CF7" s="4">
        <v>498.06099999999998</v>
      </c>
      <c r="CG7" s="4">
        <v>444.62299999999999</v>
      </c>
      <c r="CH7" s="4">
        <v>377.61500000000001</v>
      </c>
      <c r="CI7" s="4">
        <v>369.55900000000003</v>
      </c>
      <c r="CJ7" s="4">
        <v>385.46600000000001</v>
      </c>
      <c r="CK7" s="4">
        <v>463.06299999999999</v>
      </c>
      <c r="CL7" s="4">
        <v>431.59800000000001</v>
      </c>
      <c r="CM7" s="4">
        <v>440.97899999999998</v>
      </c>
      <c r="CN7" s="4">
        <v>454.94099999999997</v>
      </c>
      <c r="CO7" s="4">
        <v>474.57799999999997</v>
      </c>
      <c r="CP7" s="21">
        <v>369.55900000000003</v>
      </c>
      <c r="CQ7" s="4">
        <v>535.91200000000003</v>
      </c>
      <c r="CR7" s="4">
        <v>504.69099999999997</v>
      </c>
      <c r="CS7" s="4">
        <v>479.51900000000001</v>
      </c>
      <c r="CT7" s="4">
        <v>476.93200000000002</v>
      </c>
      <c r="CU7" s="4">
        <v>473.93400000000003</v>
      </c>
      <c r="CV7" s="4">
        <v>485.637</v>
      </c>
      <c r="CW7" s="4">
        <v>490.435</v>
      </c>
      <c r="CX7" s="4">
        <v>495.24900000000002</v>
      </c>
      <c r="CY7" s="4">
        <v>494.44</v>
      </c>
      <c r="CZ7" s="4">
        <v>443.10300000000001</v>
      </c>
      <c r="DA7" s="4">
        <v>464.166</v>
      </c>
      <c r="DB7" s="4">
        <v>460.17500000000001</v>
      </c>
      <c r="DC7" s="21">
        <v>443.10300000000001</v>
      </c>
      <c r="DD7" s="299">
        <v>428.28100000000001</v>
      </c>
      <c r="DE7" s="4">
        <v>487.91699999999997</v>
      </c>
      <c r="DF7" s="5">
        <v>468.92099999999999</v>
      </c>
      <c r="DG7" s="5">
        <v>509.45400000000001</v>
      </c>
      <c r="DH7" s="5">
        <v>477.65800000000002</v>
      </c>
      <c r="DI7" s="5">
        <v>435.197</v>
      </c>
      <c r="DJ7" s="5">
        <v>442.91</v>
      </c>
      <c r="DK7" s="5">
        <v>458.392</v>
      </c>
      <c r="DL7" s="5">
        <v>418.66500000000002</v>
      </c>
      <c r="DM7" s="5">
        <v>422.90899999999999</v>
      </c>
      <c r="DN7" s="5">
        <v>451.80599999999998</v>
      </c>
      <c r="DO7" s="300">
        <v>468.75700000000001</v>
      </c>
      <c r="DP7" s="21">
        <v>418.66500000000002</v>
      </c>
      <c r="DQ7" s="299">
        <v>470.94299999999998</v>
      </c>
      <c r="DR7" s="4">
        <v>498.47399999999999</v>
      </c>
      <c r="DS7" s="4">
        <v>507.70600000000002</v>
      </c>
      <c r="DT7" s="5">
        <v>446.88099999999997</v>
      </c>
      <c r="DU7" s="5">
        <v>479.02699999999999</v>
      </c>
      <c r="DV7" s="5">
        <v>401.02199999999999</v>
      </c>
      <c r="DW7" s="5">
        <v>392.57100000000003</v>
      </c>
      <c r="DX7" s="5">
        <v>443.15600000000001</v>
      </c>
      <c r="DY7" s="5">
        <v>426.46</v>
      </c>
      <c r="DZ7" s="5">
        <v>456.28</v>
      </c>
      <c r="EA7" s="5">
        <v>478.13099999999997</v>
      </c>
      <c r="EB7" s="300">
        <v>440.81900000000002</v>
      </c>
      <c r="EC7" s="21">
        <v>392.57100000000003</v>
      </c>
      <c r="ED7" s="5">
        <v>476.91300000000001</v>
      </c>
      <c r="EE7" s="5">
        <v>463.01100000000002</v>
      </c>
      <c r="EF7" s="5">
        <v>485.29500000000002</v>
      </c>
      <c r="EG7" s="5">
        <v>431.68599999999998</v>
      </c>
      <c r="EH7" s="5">
        <v>452.74599999999998</v>
      </c>
      <c r="EI7" s="5">
        <v>443.31799999999998</v>
      </c>
      <c r="EJ7" s="5">
        <v>468.82900000000001</v>
      </c>
      <c r="EK7" s="5">
        <v>423.839</v>
      </c>
      <c r="EL7" s="5">
        <v>449.09100000000001</v>
      </c>
      <c r="EM7" s="5">
        <v>410.25700000000001</v>
      </c>
      <c r="EN7" s="5">
        <v>455.22800000000001</v>
      </c>
      <c r="EO7" s="5">
        <v>432.60700000000003</v>
      </c>
      <c r="EP7" s="21">
        <v>410.25700000000001</v>
      </c>
      <c r="EQ7" s="5">
        <v>419.37400000000002</v>
      </c>
      <c r="ER7" s="5">
        <v>453.25900000000001</v>
      </c>
      <c r="ES7" s="5">
        <v>471.459</v>
      </c>
      <c r="ET7" s="300">
        <v>472.47</v>
      </c>
      <c r="EU7" s="21">
        <v>419.37400000000002</v>
      </c>
      <c r="EX7" s="473"/>
    </row>
    <row r="8" spans="1:154" ht="18.75" customHeight="1">
      <c r="A8" s="481"/>
      <c r="B8" s="476"/>
      <c r="C8" s="6" t="s">
        <v>3</v>
      </c>
      <c r="D8" s="7">
        <v>1114.7913172043027</v>
      </c>
      <c r="E8" s="8">
        <v>1103.6993712797619</v>
      </c>
      <c r="F8" s="8">
        <v>1040.2283613728105</v>
      </c>
      <c r="G8" s="8">
        <v>948.26617013888949</v>
      </c>
      <c r="H8" s="8">
        <v>928.71129368279355</v>
      </c>
      <c r="I8" s="8">
        <v>888.39594791666707</v>
      </c>
      <c r="J8" s="8">
        <v>859.03285954301157</v>
      </c>
      <c r="K8" s="8">
        <v>879.14546370967787</v>
      </c>
      <c r="L8" s="8">
        <v>920.91044097222471</v>
      </c>
      <c r="M8" s="8">
        <v>971.25238255033469</v>
      </c>
      <c r="N8" s="8">
        <v>1038.5807430555558</v>
      </c>
      <c r="O8" s="9">
        <v>1079.2086659946222</v>
      </c>
      <c r="P8" s="10">
        <v>980.35284417808555</v>
      </c>
      <c r="Q8" s="7">
        <v>1123.4406787634409</v>
      </c>
      <c r="R8" s="8">
        <v>1114.2362053571403</v>
      </c>
      <c r="S8" s="8">
        <v>1045.7740511440102</v>
      </c>
      <c r="T8" s="8">
        <v>942.82334027777949</v>
      </c>
      <c r="U8" s="8">
        <v>921.73412634408396</v>
      </c>
      <c r="V8" s="8">
        <v>888.39367708333361</v>
      </c>
      <c r="W8" s="8">
        <v>847.05459677419287</v>
      </c>
      <c r="X8" s="8">
        <v>855.5238155241924</v>
      </c>
      <c r="Y8" s="8">
        <v>909.31118402777838</v>
      </c>
      <c r="Z8" s="8">
        <v>959.66546979865905</v>
      </c>
      <c r="AA8" s="8">
        <v>1031.7736736111108</v>
      </c>
      <c r="AB8" s="8">
        <v>1048.096024865592</v>
      </c>
      <c r="AC8" s="10">
        <v>973.16173644406535</v>
      </c>
      <c r="AD8" s="8">
        <v>1067.7759408602135</v>
      </c>
      <c r="AE8" s="8">
        <v>1065.7363397988506</v>
      </c>
      <c r="AF8" s="8">
        <v>976.45433378196606</v>
      </c>
      <c r="AG8" s="8">
        <v>934.93798263888925</v>
      </c>
      <c r="AH8" s="8">
        <v>852.22109543010708</v>
      </c>
      <c r="AI8" s="8">
        <v>840.9633541666683</v>
      </c>
      <c r="AJ8" s="8">
        <v>827.12418044355047</v>
      </c>
      <c r="AK8" s="8">
        <v>855.32182090053777</v>
      </c>
      <c r="AL8" s="8">
        <v>897.13363749999974</v>
      </c>
      <c r="AM8" s="8">
        <v>951.28197348993274</v>
      </c>
      <c r="AN8" s="8">
        <v>1057.0334430555583</v>
      </c>
      <c r="AO8" s="8">
        <v>1038.4030749327912</v>
      </c>
      <c r="AP8" s="10">
        <v>946.53937852915362</v>
      </c>
      <c r="AQ8" s="8">
        <v>1058.8626686827972</v>
      </c>
      <c r="AR8" s="8">
        <v>1053.7136819196414</v>
      </c>
      <c r="AS8" s="8">
        <v>978.35851009421208</v>
      </c>
      <c r="AT8" s="8">
        <v>878.14985069444401</v>
      </c>
      <c r="AU8" s="8">
        <v>851.1435181451601</v>
      </c>
      <c r="AV8" s="8">
        <v>848.22998020833268</v>
      </c>
      <c r="AW8" s="8">
        <v>803.15368178763379</v>
      </c>
      <c r="AX8" s="8">
        <v>852.64357459677569</v>
      </c>
      <c r="AY8" s="8">
        <v>883.5341743055576</v>
      </c>
      <c r="AZ8" s="8">
        <v>904.52535872483259</v>
      </c>
      <c r="BA8" s="8">
        <v>1007.3719562499996</v>
      </c>
      <c r="BB8" s="8">
        <v>1012.9885520833332</v>
      </c>
      <c r="BC8" s="10">
        <v>926.93544477739863</v>
      </c>
      <c r="BD8" s="8">
        <v>1054.8244788306442</v>
      </c>
      <c r="BE8" s="8">
        <v>1053.2708184523831</v>
      </c>
      <c r="BF8" s="8">
        <v>1019.697034320323</v>
      </c>
      <c r="BG8" s="8">
        <v>905.21819479166618</v>
      </c>
      <c r="BH8" s="8">
        <v>853.27596068548701</v>
      </c>
      <c r="BI8" s="8">
        <v>825.29980868055634</v>
      </c>
      <c r="BJ8" s="8">
        <v>795.49276680107607</v>
      </c>
      <c r="BK8" s="8">
        <v>833.8676905241939</v>
      </c>
      <c r="BL8" s="8">
        <v>858.44060625000043</v>
      </c>
      <c r="BM8" s="8">
        <v>928.35968389261905</v>
      </c>
      <c r="BN8" s="8">
        <v>992.5234836805605</v>
      </c>
      <c r="BO8" s="8">
        <v>985.0534583333357</v>
      </c>
      <c r="BP8" s="10">
        <v>924.7121733447525</v>
      </c>
      <c r="BQ8" s="8">
        <v>1027.3128847446228</v>
      </c>
      <c r="BR8" s="8">
        <v>984.16363653273743</v>
      </c>
      <c r="BS8" s="8">
        <v>948.02735430686323</v>
      </c>
      <c r="BT8" s="8">
        <v>886.04159444444588</v>
      </c>
      <c r="BU8" s="8">
        <v>862.62873756720273</v>
      </c>
      <c r="BV8" s="8">
        <v>821.55821111111243</v>
      </c>
      <c r="BW8" s="8">
        <v>789.20036458333129</v>
      </c>
      <c r="BX8" s="8">
        <v>799.76568615591384</v>
      </c>
      <c r="BY8" s="8">
        <v>842.39615416666493</v>
      </c>
      <c r="BZ8" s="8">
        <v>913.86795906040197</v>
      </c>
      <c r="CA8" s="8">
        <v>992.56538576388789</v>
      </c>
      <c r="CB8" s="8">
        <v>954.19213508064786</v>
      </c>
      <c r="CC8" s="10">
        <v>901.30643190639069</v>
      </c>
      <c r="CD8" s="8">
        <v>975.13253360215117</v>
      </c>
      <c r="CE8" s="8">
        <v>959.62814403735752</v>
      </c>
      <c r="CF8" s="8">
        <v>908.04372510094151</v>
      </c>
      <c r="CG8" s="8">
        <v>739.20901354166688</v>
      </c>
      <c r="CH8" s="8">
        <v>734.99367103494535</v>
      </c>
      <c r="CI8" s="8">
        <v>761.38162951388847</v>
      </c>
      <c r="CJ8" s="8">
        <v>777.48452150537787</v>
      </c>
      <c r="CK8" s="8">
        <v>798.39086055107464</v>
      </c>
      <c r="CL8" s="8">
        <v>837.8106600694457</v>
      </c>
      <c r="CM8" s="8">
        <v>872.34879731543754</v>
      </c>
      <c r="CN8" s="8">
        <v>931.06672395833266</v>
      </c>
      <c r="CO8" s="8">
        <v>959.10680510752786</v>
      </c>
      <c r="CP8" s="10">
        <v>854.37786350181705</v>
      </c>
      <c r="CQ8" s="8">
        <v>977.44426646505383</v>
      </c>
      <c r="CR8" s="8">
        <v>926.05380952380972</v>
      </c>
      <c r="CS8" s="8">
        <v>889.90395020188407</v>
      </c>
      <c r="CT8" s="8">
        <v>842.8089260416665</v>
      </c>
      <c r="CU8" s="8">
        <v>829.22926008064826</v>
      </c>
      <c r="CV8" s="8">
        <v>810.57582673611159</v>
      </c>
      <c r="CW8" s="8">
        <v>810.23934240591348</v>
      </c>
      <c r="CX8" s="8">
        <v>823.19824731182723</v>
      </c>
      <c r="CY8" s="8">
        <v>858.78901111111156</v>
      </c>
      <c r="CZ8" s="8">
        <v>869.91213624161037</v>
      </c>
      <c r="DA8" s="8">
        <v>932.90814027777571</v>
      </c>
      <c r="DB8" s="8">
        <v>949.70010786290266</v>
      </c>
      <c r="DC8" s="10">
        <v>876.49199295090875</v>
      </c>
      <c r="DD8" s="293">
        <v>962.10812668010772</v>
      </c>
      <c r="DE8" s="8">
        <v>920.65043861607069</v>
      </c>
      <c r="DF8" s="9">
        <v>916.00627422610876</v>
      </c>
      <c r="DG8" s="9">
        <v>836.88125451388737</v>
      </c>
      <c r="DH8" s="9">
        <v>800.13707090053651</v>
      </c>
      <c r="DI8" s="9">
        <v>784.92885520833511</v>
      </c>
      <c r="DJ8" s="9">
        <v>754.24648353494752</v>
      </c>
      <c r="DK8" s="9">
        <v>774.83458198924916</v>
      </c>
      <c r="DL8" s="9">
        <v>783.72995694444444</v>
      </c>
      <c r="DM8" s="9">
        <v>810.90602718120579</v>
      </c>
      <c r="DN8" s="9">
        <v>869.14201805555626</v>
      </c>
      <c r="DO8" s="294">
        <v>929.74326545699012</v>
      </c>
      <c r="DP8" s="10">
        <v>844.93625308219464</v>
      </c>
      <c r="DQ8" s="293">
        <v>922.57486928763467</v>
      </c>
      <c r="DR8" s="8">
        <v>905.86150446428678</v>
      </c>
      <c r="DS8" s="8">
        <v>897.14932065948665</v>
      </c>
      <c r="DT8" s="9">
        <v>800.65247777777813</v>
      </c>
      <c r="DU8" s="9">
        <v>772.42020900537659</v>
      </c>
      <c r="DV8" s="9">
        <v>750.30961736111055</v>
      </c>
      <c r="DW8" s="9">
        <v>707.81380174730987</v>
      </c>
      <c r="DX8" s="9">
        <v>740.22703259408479</v>
      </c>
      <c r="DY8" s="9">
        <v>770.72367118055615</v>
      </c>
      <c r="DZ8" s="9">
        <v>815.77311744966448</v>
      </c>
      <c r="EA8" s="9">
        <v>897.51224930555532</v>
      </c>
      <c r="EB8" s="294">
        <v>870.02826377688245</v>
      </c>
      <c r="EC8" s="10">
        <v>820.38974511986441</v>
      </c>
      <c r="ED8" s="9">
        <v>940.09245262096738</v>
      </c>
      <c r="EE8" s="9">
        <v>897.00068067528707</v>
      </c>
      <c r="EF8" s="9">
        <v>854.04800370121109</v>
      </c>
      <c r="EG8" s="9">
        <v>813.30790937499717</v>
      </c>
      <c r="EH8" s="9">
        <v>776.13095598118309</v>
      </c>
      <c r="EI8" s="9">
        <v>746.2471201388895</v>
      </c>
      <c r="EJ8" s="9">
        <v>735.13583467742012</v>
      </c>
      <c r="EK8" s="9">
        <v>724.78826579301187</v>
      </c>
      <c r="EL8" s="9">
        <v>772.40925625000091</v>
      </c>
      <c r="EM8" s="9">
        <v>827.43329161074007</v>
      </c>
      <c r="EN8" s="9">
        <v>904.99397152777885</v>
      </c>
      <c r="EO8" s="9">
        <v>874.67631686827838</v>
      </c>
      <c r="EP8" s="10">
        <v>821.91835319899201</v>
      </c>
      <c r="EQ8" s="9">
        <v>924.19907694892277</v>
      </c>
      <c r="ER8" s="9">
        <v>895.89316294642845</v>
      </c>
      <c r="ES8" s="9">
        <v>850.7995534993247</v>
      </c>
      <c r="ET8" s="294">
        <v>780.80948298611247</v>
      </c>
      <c r="EU8" s="10">
        <v>862.78958483848908</v>
      </c>
      <c r="EX8" s="473"/>
    </row>
    <row r="9" spans="1:154" ht="18.75" customHeight="1">
      <c r="A9" s="481"/>
      <c r="B9" s="476"/>
      <c r="C9" s="11" t="s">
        <v>4</v>
      </c>
      <c r="D9" s="12">
        <v>1683.64</v>
      </c>
      <c r="E9" s="13">
        <v>1609.25</v>
      </c>
      <c r="F9" s="13">
        <v>1508.17</v>
      </c>
      <c r="G9" s="13">
        <v>1363.12</v>
      </c>
      <c r="H9" s="13">
        <v>1295.55</v>
      </c>
      <c r="I9" s="13">
        <v>1241.52</v>
      </c>
      <c r="J9" s="13">
        <v>1190.74</v>
      </c>
      <c r="K9" s="13">
        <v>1203.77</v>
      </c>
      <c r="L9" s="13">
        <v>1272.07</v>
      </c>
      <c r="M9" s="13">
        <v>1483.6</v>
      </c>
      <c r="N9" s="13">
        <v>1630.95</v>
      </c>
      <c r="O9" s="14">
        <v>1672.72</v>
      </c>
      <c r="P9" s="15">
        <v>1683.64</v>
      </c>
      <c r="Q9" s="12">
        <v>1709.22</v>
      </c>
      <c r="R9" s="13">
        <v>1679.31</v>
      </c>
      <c r="S9" s="13">
        <v>1541.56</v>
      </c>
      <c r="T9" s="13">
        <v>1386.61</v>
      </c>
      <c r="U9" s="13">
        <v>1302.56</v>
      </c>
      <c r="V9" s="13">
        <v>1307.32</v>
      </c>
      <c r="W9" s="13">
        <v>1206.6199999999999</v>
      </c>
      <c r="X9" s="13">
        <v>1179.99</v>
      </c>
      <c r="Y9" s="13">
        <v>1241.26</v>
      </c>
      <c r="Z9" s="13">
        <v>1485.37</v>
      </c>
      <c r="AA9" s="13">
        <v>1662.76</v>
      </c>
      <c r="AB9" s="13">
        <v>1623.76</v>
      </c>
      <c r="AC9" s="15">
        <v>1709.22</v>
      </c>
      <c r="AD9" s="13">
        <v>1649.16</v>
      </c>
      <c r="AE9" s="13">
        <v>1581.7</v>
      </c>
      <c r="AF9" s="13">
        <v>1478.75</v>
      </c>
      <c r="AG9" s="13">
        <v>1333.72</v>
      </c>
      <c r="AH9" s="13">
        <v>1224.3900000000001</v>
      </c>
      <c r="AI9" s="13">
        <v>1161.8499999999999</v>
      </c>
      <c r="AJ9" s="13">
        <v>1205.271</v>
      </c>
      <c r="AK9" s="13">
        <v>1184.4839999999999</v>
      </c>
      <c r="AL9" s="13">
        <v>1281.241</v>
      </c>
      <c r="AM9" s="13">
        <v>1416.5830000000001</v>
      </c>
      <c r="AN9" s="13">
        <v>1644.258</v>
      </c>
      <c r="AO9" s="13">
        <v>1627.2819999999999</v>
      </c>
      <c r="AP9" s="15">
        <v>1649.16</v>
      </c>
      <c r="AQ9" s="13">
        <v>1627.5250000000001</v>
      </c>
      <c r="AR9" s="13">
        <v>1574.404</v>
      </c>
      <c r="AS9" s="13">
        <v>1493.5119999999999</v>
      </c>
      <c r="AT9" s="13">
        <v>1237.8800000000001</v>
      </c>
      <c r="AU9" s="13">
        <v>1182.463</v>
      </c>
      <c r="AV9" s="13">
        <v>1233.655</v>
      </c>
      <c r="AW9" s="13">
        <v>1175.3420000000001</v>
      </c>
      <c r="AX9" s="13">
        <v>1231.9290000000001</v>
      </c>
      <c r="AY9" s="13">
        <v>1313.3420000000001</v>
      </c>
      <c r="AZ9" s="13">
        <v>1407.7139999999999</v>
      </c>
      <c r="BA9" s="13">
        <v>1600.752</v>
      </c>
      <c r="BB9" s="13">
        <v>1611.9010000000001</v>
      </c>
      <c r="BC9" s="15">
        <v>1627.5250000000001</v>
      </c>
      <c r="BD9" s="13">
        <v>1651.98</v>
      </c>
      <c r="BE9" s="13">
        <v>1590.11</v>
      </c>
      <c r="BF9" s="13">
        <v>1499.979</v>
      </c>
      <c r="BG9" s="13">
        <v>1319.979</v>
      </c>
      <c r="BH9" s="13">
        <v>1227.2929999999999</v>
      </c>
      <c r="BI9" s="13">
        <v>1204.182</v>
      </c>
      <c r="BJ9" s="13">
        <v>1138.4349999999999</v>
      </c>
      <c r="BK9" s="13">
        <v>1159.2660000000001</v>
      </c>
      <c r="BL9" s="13">
        <v>1241.2919999999999</v>
      </c>
      <c r="BM9" s="13">
        <v>1471.075</v>
      </c>
      <c r="BN9" s="13">
        <v>1553.4290000000001</v>
      </c>
      <c r="BO9" s="13">
        <v>1601.288</v>
      </c>
      <c r="BP9" s="15">
        <v>1651.98</v>
      </c>
      <c r="BQ9" s="13">
        <v>1590.2139999999999</v>
      </c>
      <c r="BR9" s="13">
        <v>1504.5</v>
      </c>
      <c r="BS9" s="13">
        <v>1400.348</v>
      </c>
      <c r="BT9" s="13">
        <v>1325.164</v>
      </c>
      <c r="BU9" s="13">
        <v>1224.97</v>
      </c>
      <c r="BV9" s="13">
        <v>1207.077</v>
      </c>
      <c r="BW9" s="13">
        <v>1094.636</v>
      </c>
      <c r="BX9" s="13">
        <v>1115.271</v>
      </c>
      <c r="BY9" s="13">
        <v>1274.3599999999999</v>
      </c>
      <c r="BZ9" s="13">
        <v>1411.62</v>
      </c>
      <c r="CA9" s="13">
        <v>1556.9970000000001</v>
      </c>
      <c r="CB9" s="13">
        <v>1542.7829999999999</v>
      </c>
      <c r="CC9" s="15">
        <v>1590.2139999999999</v>
      </c>
      <c r="CD9" s="13">
        <v>1523.559</v>
      </c>
      <c r="CE9" s="13">
        <v>1489.2850000000001</v>
      </c>
      <c r="CF9" s="13">
        <v>1377.694</v>
      </c>
      <c r="CG9" s="13">
        <v>1126.6389999999999</v>
      </c>
      <c r="CH9" s="13">
        <v>1101.953</v>
      </c>
      <c r="CI9" s="13">
        <v>1139.7760000000001</v>
      </c>
      <c r="CJ9" s="13">
        <v>1158.865</v>
      </c>
      <c r="CK9" s="13">
        <v>1184.511</v>
      </c>
      <c r="CL9" s="13">
        <v>1214.0509999999999</v>
      </c>
      <c r="CM9" s="13">
        <v>1358.845</v>
      </c>
      <c r="CN9" s="13">
        <v>1488.9949999999999</v>
      </c>
      <c r="CO9" s="13">
        <v>1550.681</v>
      </c>
      <c r="CP9" s="15">
        <v>1550.681</v>
      </c>
      <c r="CQ9" s="13">
        <v>1561.846</v>
      </c>
      <c r="CR9" s="13">
        <v>1467.557</v>
      </c>
      <c r="CS9" s="13">
        <v>1351.8779999999999</v>
      </c>
      <c r="CT9" s="13">
        <v>1200.5619999999999</v>
      </c>
      <c r="CU9" s="13">
        <v>1172.2180000000001</v>
      </c>
      <c r="CV9" s="13">
        <v>1168.6389999999999</v>
      </c>
      <c r="CW9" s="13">
        <v>1151.9090000000001</v>
      </c>
      <c r="CX9" s="13">
        <v>1134.905</v>
      </c>
      <c r="CY9" s="13">
        <v>1217.951</v>
      </c>
      <c r="CZ9" s="13">
        <v>1246.3810000000001</v>
      </c>
      <c r="DA9" s="13">
        <v>1468.684</v>
      </c>
      <c r="DB9" s="13">
        <v>1504.2380000000001</v>
      </c>
      <c r="DC9" s="15">
        <v>1561.846</v>
      </c>
      <c r="DD9" s="295">
        <v>1523.7940000000001</v>
      </c>
      <c r="DE9" s="13">
        <v>1393.3910000000001</v>
      </c>
      <c r="DF9" s="14">
        <v>1410.95</v>
      </c>
      <c r="DG9" s="14">
        <v>1274.7940000000001</v>
      </c>
      <c r="DH9" s="14">
        <v>1206.027</v>
      </c>
      <c r="DI9" s="14">
        <v>1122.1579999999999</v>
      </c>
      <c r="DJ9" s="14">
        <v>1086.3979999999999</v>
      </c>
      <c r="DK9" s="14">
        <v>1072.415</v>
      </c>
      <c r="DL9" s="14">
        <v>1086.1959999999999</v>
      </c>
      <c r="DM9" s="14">
        <v>1408.7180000000001</v>
      </c>
      <c r="DN9" s="14">
        <v>1378.4090000000001</v>
      </c>
      <c r="DO9" s="296">
        <v>1507.9169999999999</v>
      </c>
      <c r="DP9" s="15">
        <v>1523.7940000000001</v>
      </c>
      <c r="DQ9" s="295">
        <v>1470.1310000000001</v>
      </c>
      <c r="DR9" s="13">
        <v>1366.587</v>
      </c>
      <c r="DS9" s="13">
        <v>1316.722</v>
      </c>
      <c r="DT9" s="14">
        <v>1129.8869999999999</v>
      </c>
      <c r="DU9" s="14">
        <v>1058.71</v>
      </c>
      <c r="DV9" s="14">
        <v>1037.4939999999999</v>
      </c>
      <c r="DW9" s="14">
        <v>1371.98</v>
      </c>
      <c r="DX9" s="14">
        <v>1034.4100000000001</v>
      </c>
      <c r="DY9" s="14">
        <v>1057.7460000000001</v>
      </c>
      <c r="DZ9" s="14">
        <v>1185.201</v>
      </c>
      <c r="EA9" s="14">
        <v>1387.963</v>
      </c>
      <c r="EB9" s="296">
        <v>1421.4849999999999</v>
      </c>
      <c r="EC9" s="15">
        <v>1470.1310000000001</v>
      </c>
      <c r="ED9" s="14">
        <v>1452.952</v>
      </c>
      <c r="EE9" s="14">
        <v>1368.0260000000001</v>
      </c>
      <c r="EF9" s="14">
        <v>1264.124</v>
      </c>
      <c r="EG9" s="14">
        <v>1189.1610000000001</v>
      </c>
      <c r="EH9" s="14">
        <v>1075.9739999999999</v>
      </c>
      <c r="EI9" s="14">
        <v>1050.722</v>
      </c>
      <c r="EJ9" s="14">
        <v>1041.9169999999999</v>
      </c>
      <c r="EK9" s="14">
        <v>1034.6220000000001</v>
      </c>
      <c r="EL9" s="14">
        <v>1116.2</v>
      </c>
      <c r="EM9" s="14">
        <v>1248.4780000000001</v>
      </c>
      <c r="EN9" s="14">
        <v>1448.5730000000001</v>
      </c>
      <c r="EO9" s="14">
        <v>1438.6949999999999</v>
      </c>
      <c r="EP9" s="15">
        <v>1452.952</v>
      </c>
      <c r="EQ9" s="14">
        <v>1488.0989999999999</v>
      </c>
      <c r="ER9" s="14">
        <v>1332.085</v>
      </c>
      <c r="ES9" s="14">
        <v>1214.098</v>
      </c>
      <c r="ET9" s="296">
        <v>1104.4760000000001</v>
      </c>
      <c r="EU9" s="15">
        <v>1488.0989999999999</v>
      </c>
      <c r="EX9" s="473"/>
    </row>
    <row r="10" spans="1:154" ht="18.75" customHeight="1" thickBot="1">
      <c r="A10" s="481"/>
      <c r="B10" s="477"/>
      <c r="C10" s="16" t="s">
        <v>5</v>
      </c>
      <c r="D10" s="17">
        <v>829.40474000000131</v>
      </c>
      <c r="E10" s="18">
        <v>741.68597749999992</v>
      </c>
      <c r="F10" s="18">
        <v>772.88967249999814</v>
      </c>
      <c r="G10" s="18">
        <v>682.75164250000046</v>
      </c>
      <c r="H10" s="18">
        <v>690.96120249999842</v>
      </c>
      <c r="I10" s="18">
        <v>639.64508250000029</v>
      </c>
      <c r="J10" s="18">
        <v>639.12044750000064</v>
      </c>
      <c r="K10" s="18">
        <v>654.08422500000029</v>
      </c>
      <c r="L10" s="18">
        <v>663.05551750000177</v>
      </c>
      <c r="M10" s="18">
        <v>723.58302499999934</v>
      </c>
      <c r="N10" s="18">
        <v>747.77813500000013</v>
      </c>
      <c r="O10" s="19">
        <v>802.9312474999989</v>
      </c>
      <c r="P10" s="20">
        <v>8587.8909150000291</v>
      </c>
      <c r="Q10" s="17">
        <v>835.83986500000003</v>
      </c>
      <c r="R10" s="18">
        <v>748.76672999999823</v>
      </c>
      <c r="S10" s="18">
        <v>777.01011999999957</v>
      </c>
      <c r="T10" s="18">
        <v>678.83280500000126</v>
      </c>
      <c r="U10" s="18">
        <v>685.77018999999848</v>
      </c>
      <c r="V10" s="18">
        <v>639.64344750000021</v>
      </c>
      <c r="W10" s="18">
        <v>630.20861999999954</v>
      </c>
      <c r="X10" s="18">
        <v>636.50971874999914</v>
      </c>
      <c r="Y10" s="18">
        <v>654.70405250000044</v>
      </c>
      <c r="Z10" s="18">
        <v>714.95077500000093</v>
      </c>
      <c r="AA10" s="18">
        <v>742.87704499999984</v>
      </c>
      <c r="AB10" s="18">
        <v>779.78344250000043</v>
      </c>
      <c r="AC10" s="20">
        <v>8524.8968112500115</v>
      </c>
      <c r="AD10" s="18">
        <v>794.42529999999874</v>
      </c>
      <c r="AE10" s="18">
        <v>741.75249250000002</v>
      </c>
      <c r="AF10" s="18">
        <v>725.50557000000072</v>
      </c>
      <c r="AG10" s="18">
        <v>673.15534750000029</v>
      </c>
      <c r="AH10" s="18">
        <v>634.05249499999968</v>
      </c>
      <c r="AI10" s="18">
        <v>605.49361500000111</v>
      </c>
      <c r="AJ10" s="18">
        <v>615.3803902500016</v>
      </c>
      <c r="AK10" s="18">
        <v>636.3594347500001</v>
      </c>
      <c r="AL10" s="18">
        <v>645.93621899999982</v>
      </c>
      <c r="AM10" s="18">
        <v>708.70507024999984</v>
      </c>
      <c r="AN10" s="18">
        <v>761.06407900000204</v>
      </c>
      <c r="AO10" s="18">
        <v>772.57188774999679</v>
      </c>
      <c r="AP10" s="20">
        <v>8314.4019010000848</v>
      </c>
      <c r="AQ10" s="18">
        <v>787.79382550000116</v>
      </c>
      <c r="AR10" s="18">
        <v>708.09559424999907</v>
      </c>
      <c r="AS10" s="18">
        <v>726.92037299999959</v>
      </c>
      <c r="AT10" s="18">
        <v>632.26789249999968</v>
      </c>
      <c r="AU10" s="18">
        <v>633.25077749999912</v>
      </c>
      <c r="AV10" s="18">
        <v>610.72558574999948</v>
      </c>
      <c r="AW10" s="18">
        <v>597.54633924999951</v>
      </c>
      <c r="AX10" s="18">
        <v>634.36681950000116</v>
      </c>
      <c r="AY10" s="18">
        <v>636.14460550000149</v>
      </c>
      <c r="AZ10" s="18">
        <v>673.87139225000021</v>
      </c>
      <c r="BA10" s="18">
        <v>725.30780849999974</v>
      </c>
      <c r="BB10" s="18">
        <v>753.66348274999984</v>
      </c>
      <c r="BC10" s="20">
        <v>8119.9544962500122</v>
      </c>
      <c r="BD10" s="18">
        <v>784.78941224999926</v>
      </c>
      <c r="BE10" s="18">
        <v>707.7979900000015</v>
      </c>
      <c r="BF10" s="18">
        <v>757.63489650000008</v>
      </c>
      <c r="BG10" s="18">
        <v>651.75710024999967</v>
      </c>
      <c r="BH10" s="18">
        <v>634.83731475000229</v>
      </c>
      <c r="BI10" s="18">
        <v>594.21586225000055</v>
      </c>
      <c r="BJ10" s="18">
        <v>591.84661850000055</v>
      </c>
      <c r="BK10" s="18">
        <v>620.39756175000025</v>
      </c>
      <c r="BL10" s="18">
        <v>618.07723650000037</v>
      </c>
      <c r="BM10" s="18">
        <v>691.62796450000121</v>
      </c>
      <c r="BN10" s="18">
        <v>714.61690825000358</v>
      </c>
      <c r="BO10" s="18">
        <v>732.87977300000182</v>
      </c>
      <c r="BP10" s="20">
        <v>8100.4786385000316</v>
      </c>
      <c r="BQ10" s="18">
        <v>764.32078624999929</v>
      </c>
      <c r="BR10" s="18">
        <v>661.3579637499995</v>
      </c>
      <c r="BS10" s="18">
        <v>704.38432424999939</v>
      </c>
      <c r="BT10" s="18">
        <v>637.94994800000097</v>
      </c>
      <c r="BU10" s="18">
        <v>641.79578074999893</v>
      </c>
      <c r="BV10" s="18">
        <v>591.52191200000095</v>
      </c>
      <c r="BW10" s="18">
        <v>587.1650712499985</v>
      </c>
      <c r="BX10" s="18">
        <v>595.02567049999993</v>
      </c>
      <c r="BY10" s="18">
        <v>606.52523099999871</v>
      </c>
      <c r="BZ10" s="18">
        <v>680.83162949999951</v>
      </c>
      <c r="CA10" s="18">
        <v>714.6470777499992</v>
      </c>
      <c r="CB10" s="18">
        <v>709.91894850000199</v>
      </c>
      <c r="CC10" s="20">
        <v>7895.444343499983</v>
      </c>
      <c r="CD10" s="18">
        <v>725.49860500000045</v>
      </c>
      <c r="CE10" s="18">
        <v>667.90118825000081</v>
      </c>
      <c r="CF10" s="18">
        <v>674.67648774999952</v>
      </c>
      <c r="CG10" s="18">
        <v>532.23048975000017</v>
      </c>
      <c r="CH10" s="18">
        <v>546.83529124999927</v>
      </c>
      <c r="CI10" s="18">
        <v>548.19477324999968</v>
      </c>
      <c r="CJ10" s="18">
        <v>578.44848400000114</v>
      </c>
      <c r="CK10" s="18">
        <v>594.0028002499995</v>
      </c>
      <c r="CL10" s="18">
        <v>603.22367525000095</v>
      </c>
      <c r="CM10" s="18">
        <v>649.89985400000103</v>
      </c>
      <c r="CN10" s="18">
        <v>670.36804124999958</v>
      </c>
      <c r="CO10" s="18">
        <v>713.5754630000007</v>
      </c>
      <c r="CP10" s="20">
        <v>7504.8551529999604</v>
      </c>
      <c r="CQ10" s="18">
        <v>727.21853425000006</v>
      </c>
      <c r="CR10" s="18">
        <v>622.30816000000016</v>
      </c>
      <c r="CS10" s="18">
        <v>661.19863499999985</v>
      </c>
      <c r="CT10" s="18">
        <v>606.82242674999986</v>
      </c>
      <c r="CU10" s="18">
        <v>616.94656950000228</v>
      </c>
      <c r="CV10" s="18">
        <v>583.61459525000032</v>
      </c>
      <c r="CW10" s="18">
        <v>602.81807074999961</v>
      </c>
      <c r="CX10" s="18">
        <v>612.45949599999949</v>
      </c>
      <c r="CY10" s="18">
        <v>618.32808800000032</v>
      </c>
      <c r="CZ10" s="18">
        <v>648.08454149999966</v>
      </c>
      <c r="DA10" s="18">
        <v>671.69386099999849</v>
      </c>
      <c r="DB10" s="18">
        <v>706.57688024999959</v>
      </c>
      <c r="DC10" s="20">
        <v>7678.0698582499608</v>
      </c>
      <c r="DD10" s="297">
        <v>715.8084462500002</v>
      </c>
      <c r="DE10" s="18">
        <v>618.67709474999947</v>
      </c>
      <c r="DF10" s="19">
        <v>680.5926617499988</v>
      </c>
      <c r="DG10" s="19">
        <v>602.5545032499989</v>
      </c>
      <c r="DH10" s="19">
        <v>595.30198074999919</v>
      </c>
      <c r="DI10" s="19">
        <v>565.14877575000128</v>
      </c>
      <c r="DJ10" s="19">
        <v>561.15938375000098</v>
      </c>
      <c r="DK10" s="19">
        <v>576.47692900000141</v>
      </c>
      <c r="DL10" s="19">
        <v>564.28556900000001</v>
      </c>
      <c r="DM10" s="19">
        <v>604.12499024999829</v>
      </c>
      <c r="DN10" s="19">
        <v>625.78225300000054</v>
      </c>
      <c r="DO10" s="298">
        <v>691.72898950000058</v>
      </c>
      <c r="DP10" s="20">
        <v>7401.6415770000249</v>
      </c>
      <c r="DQ10" s="297">
        <v>686.39570275000017</v>
      </c>
      <c r="DR10" s="18">
        <v>608.73893100000066</v>
      </c>
      <c r="DS10" s="18">
        <v>666.58194524999863</v>
      </c>
      <c r="DT10" s="19">
        <v>576.46978400000023</v>
      </c>
      <c r="DU10" s="19">
        <v>574.68063550000022</v>
      </c>
      <c r="DV10" s="19">
        <v>540.22292449999964</v>
      </c>
      <c r="DW10" s="19">
        <v>526.61346849999859</v>
      </c>
      <c r="DX10" s="19">
        <v>550.7289122499991</v>
      </c>
      <c r="DY10" s="19">
        <v>554.92104325000048</v>
      </c>
      <c r="DZ10" s="19">
        <v>607.75097249999999</v>
      </c>
      <c r="EA10" s="19">
        <v>646.20881949999989</v>
      </c>
      <c r="EB10" s="298">
        <v>647.30102825000051</v>
      </c>
      <c r="EC10" s="20">
        <v>7186.6141672500116</v>
      </c>
      <c r="ED10" s="19">
        <v>699.42878474999975</v>
      </c>
      <c r="EE10" s="19">
        <v>624.31247374999975</v>
      </c>
      <c r="EF10" s="19">
        <v>634.55766674999984</v>
      </c>
      <c r="EG10" s="19">
        <v>585.58169474999795</v>
      </c>
      <c r="EH10" s="19">
        <v>577.44143125000028</v>
      </c>
      <c r="EI10" s="19">
        <v>537.29792650000036</v>
      </c>
      <c r="EJ10" s="19">
        <v>546.94106100000056</v>
      </c>
      <c r="EK10" s="19">
        <v>539.24246975000085</v>
      </c>
      <c r="EL10" s="19">
        <v>556.13466450000067</v>
      </c>
      <c r="EM10" s="19">
        <v>616.43780225000137</v>
      </c>
      <c r="EN10" s="19">
        <v>651.59565950000081</v>
      </c>
      <c r="EO10" s="19">
        <v>650.75917974999913</v>
      </c>
      <c r="EP10" s="20">
        <v>7219.7308144999452</v>
      </c>
      <c r="EQ10" s="19">
        <v>687.60411324999859</v>
      </c>
      <c r="ER10" s="19">
        <v>602.04020549999996</v>
      </c>
      <c r="ES10" s="19">
        <v>632.14406824999821</v>
      </c>
      <c r="ET10" s="298">
        <v>562.18282775000102</v>
      </c>
      <c r="EU10" s="20">
        <v>2483.9712147500099</v>
      </c>
      <c r="EX10" s="473"/>
    </row>
    <row r="11" spans="1:154" ht="18.75" customHeight="1">
      <c r="A11" s="481"/>
      <c r="B11" s="475" t="s">
        <v>7</v>
      </c>
      <c r="C11" s="396" t="s">
        <v>3</v>
      </c>
      <c r="D11" s="397">
        <v>206.4332090053758</v>
      </c>
      <c r="E11" s="398">
        <v>265.72406249999995</v>
      </c>
      <c r="F11" s="398">
        <v>204.93747644683714</v>
      </c>
      <c r="G11" s="398">
        <v>149.0800555555557</v>
      </c>
      <c r="H11" s="398">
        <v>106.54742607526913</v>
      </c>
      <c r="I11" s="398">
        <v>63.447781250000105</v>
      </c>
      <c r="J11" s="398">
        <v>84.653622311828059</v>
      </c>
      <c r="K11" s="398">
        <v>143.97631720430121</v>
      </c>
      <c r="L11" s="398">
        <v>56.660173611110977</v>
      </c>
      <c r="M11" s="398">
        <v>201.12635234899346</v>
      </c>
      <c r="N11" s="398">
        <v>140.47703124999992</v>
      </c>
      <c r="O11" s="399">
        <v>220.74965053763432</v>
      </c>
      <c r="P11" s="400">
        <v>153.29099143835589</v>
      </c>
      <c r="Q11" s="397">
        <v>290.33472782258065</v>
      </c>
      <c r="R11" s="398">
        <v>193.469992559524</v>
      </c>
      <c r="S11" s="398">
        <v>233.3310464333785</v>
      </c>
      <c r="T11" s="398">
        <v>124.14860763888909</v>
      </c>
      <c r="U11" s="398">
        <v>213.57624663978518</v>
      </c>
      <c r="V11" s="398">
        <v>156.78704166666651</v>
      </c>
      <c r="W11" s="398">
        <v>139.98278561827925</v>
      </c>
      <c r="X11" s="398">
        <v>132.6465591397851</v>
      </c>
      <c r="Y11" s="398">
        <v>132.93984375000002</v>
      </c>
      <c r="Z11" s="398">
        <v>137.45310402684569</v>
      </c>
      <c r="AA11" s="398">
        <v>254.02163194444435</v>
      </c>
      <c r="AB11" s="398">
        <v>311.50810483870953</v>
      </c>
      <c r="AC11" s="400">
        <v>193.62709160959005</v>
      </c>
      <c r="AD11" s="398">
        <v>253.70134072580686</v>
      </c>
      <c r="AE11" s="398">
        <v>227.83427442528748</v>
      </c>
      <c r="AF11" s="398">
        <v>155.69991924629858</v>
      </c>
      <c r="AG11" s="398">
        <v>144.7333437500001</v>
      </c>
      <c r="AH11" s="398">
        <v>131.32991599462412</v>
      </c>
      <c r="AI11" s="398">
        <v>86.773472222222196</v>
      </c>
      <c r="AJ11" s="398">
        <v>106.78645967741932</v>
      </c>
      <c r="AK11" s="398">
        <v>161.62437903225847</v>
      </c>
      <c r="AL11" s="398">
        <v>193.8352444444445</v>
      </c>
      <c r="AM11" s="398">
        <v>154.74540604026851</v>
      </c>
      <c r="AN11" s="398">
        <v>153.57761388888852</v>
      </c>
      <c r="AO11" s="398">
        <v>277.44590053763397</v>
      </c>
      <c r="AP11" s="400">
        <v>170.64502015027333</v>
      </c>
      <c r="AQ11" s="398">
        <v>237.841808803764</v>
      </c>
      <c r="AR11" s="398">
        <v>303.5395305059518</v>
      </c>
      <c r="AS11" s="398">
        <v>221.88132873485912</v>
      </c>
      <c r="AT11" s="398">
        <v>193.5091743055554</v>
      </c>
      <c r="AU11" s="398">
        <v>169.61501512096788</v>
      </c>
      <c r="AV11" s="398">
        <v>226.55278819444436</v>
      </c>
      <c r="AW11" s="398">
        <v>171.01851276881683</v>
      </c>
      <c r="AX11" s="398">
        <v>188.00135416666711</v>
      </c>
      <c r="AY11" s="398">
        <v>257.43721909722257</v>
      </c>
      <c r="AZ11" s="398">
        <v>308.57662550335476</v>
      </c>
      <c r="BA11" s="398">
        <v>239.34275451388874</v>
      </c>
      <c r="BB11" s="398">
        <v>275.24389112903287</v>
      </c>
      <c r="BC11" s="400">
        <v>232.17948456050246</v>
      </c>
      <c r="BD11" s="398">
        <v>396.22947715053726</v>
      </c>
      <c r="BE11" s="398">
        <v>316.06825595238092</v>
      </c>
      <c r="BF11" s="398">
        <v>296.47930383580166</v>
      </c>
      <c r="BG11" s="398">
        <v>226.67229444444493</v>
      </c>
      <c r="BH11" s="398">
        <v>192.11418817204279</v>
      </c>
      <c r="BI11" s="398">
        <v>111.92667569444437</v>
      </c>
      <c r="BJ11" s="398">
        <v>117.52916229838726</v>
      </c>
      <c r="BK11" s="398">
        <v>207.8976088709675</v>
      </c>
      <c r="BL11" s="398">
        <v>289.20514027777671</v>
      </c>
      <c r="BM11" s="398">
        <v>325.02298724832264</v>
      </c>
      <c r="BN11" s="398">
        <v>441.06881249999878</v>
      </c>
      <c r="BO11" s="398">
        <v>350.01518985215034</v>
      </c>
      <c r="BP11" s="400">
        <v>272.22250305365446</v>
      </c>
      <c r="BQ11" s="398">
        <v>283.11447547042957</v>
      </c>
      <c r="BR11" s="398">
        <v>454.50257180059452</v>
      </c>
      <c r="BS11" s="398">
        <v>381.53195625841158</v>
      </c>
      <c r="BT11" s="398">
        <v>300.11397951388949</v>
      </c>
      <c r="BU11" s="398">
        <v>168.97710618279578</v>
      </c>
      <c r="BV11" s="398">
        <v>188.83695625000001</v>
      </c>
      <c r="BW11" s="398">
        <v>175.959178091398</v>
      </c>
      <c r="BX11" s="398">
        <v>250.54838373655889</v>
      </c>
      <c r="BY11" s="398">
        <v>246.40388472222139</v>
      </c>
      <c r="BZ11" s="398">
        <v>318.18503993288579</v>
      </c>
      <c r="CA11" s="398">
        <v>246.6494968749999</v>
      </c>
      <c r="CB11" s="398">
        <v>369.66980275537577</v>
      </c>
      <c r="CC11" s="400">
        <v>281.01678436072928</v>
      </c>
      <c r="CD11" s="398">
        <v>455.24826276881811</v>
      </c>
      <c r="CE11" s="398">
        <v>515.45321982758674</v>
      </c>
      <c r="CF11" s="398">
        <v>359.29141150740304</v>
      </c>
      <c r="CG11" s="398">
        <v>186.04566736111096</v>
      </c>
      <c r="CH11" s="398">
        <v>194.94257862903237</v>
      </c>
      <c r="CI11" s="398">
        <v>202.02570173611073</v>
      </c>
      <c r="CJ11" s="398">
        <v>211.38003293010749</v>
      </c>
      <c r="CK11" s="398">
        <v>168.87749697580631</v>
      </c>
      <c r="CL11" s="398">
        <v>266.49639722222219</v>
      </c>
      <c r="CM11" s="398">
        <v>333.45716073825577</v>
      </c>
      <c r="CN11" s="398">
        <v>339.694259375</v>
      </c>
      <c r="CO11" s="398">
        <v>366.08648118279643</v>
      </c>
      <c r="CP11" s="400">
        <v>299.29703247381616</v>
      </c>
      <c r="CQ11" s="398">
        <v>271.39094623655916</v>
      </c>
      <c r="CR11" s="398">
        <v>476.34162834821518</v>
      </c>
      <c r="CS11" s="398">
        <v>329.83274495289328</v>
      </c>
      <c r="CT11" s="398">
        <v>178.38849965277737</v>
      </c>
      <c r="CU11" s="398">
        <v>210.45976881720355</v>
      </c>
      <c r="CV11" s="398">
        <v>194.3948628472223</v>
      </c>
      <c r="CW11" s="398">
        <v>55.360863239247351</v>
      </c>
      <c r="CX11" s="398">
        <v>129.63523723118288</v>
      </c>
      <c r="CY11" s="398">
        <v>167.50561493055545</v>
      </c>
      <c r="CZ11" s="398">
        <v>296.96939664429522</v>
      </c>
      <c r="DA11" s="398">
        <v>321.35498611111058</v>
      </c>
      <c r="DB11" s="398">
        <v>351.57427419354894</v>
      </c>
      <c r="DC11" s="400">
        <v>247.08886401255734</v>
      </c>
      <c r="DD11" s="401">
        <v>380.32758266129014</v>
      </c>
      <c r="DE11" s="398">
        <v>584.86719159226266</v>
      </c>
      <c r="DF11" s="399">
        <v>336.90733647375458</v>
      </c>
      <c r="DG11" s="399">
        <v>288.45766736111136</v>
      </c>
      <c r="DH11" s="399">
        <v>308.5049479166675</v>
      </c>
      <c r="DI11" s="399">
        <v>258.44105416666594</v>
      </c>
      <c r="DJ11" s="399">
        <v>173.69136760752693</v>
      </c>
      <c r="DK11" s="399">
        <v>163.51999462365583</v>
      </c>
      <c r="DL11" s="399">
        <v>206.11542395833348</v>
      </c>
      <c r="DM11" s="399">
        <v>401.69856845637577</v>
      </c>
      <c r="DN11" s="399">
        <v>427.65794791666718</v>
      </c>
      <c r="DO11" s="402">
        <v>300.07765793010691</v>
      </c>
      <c r="DP11" s="400">
        <v>317.2758765125576</v>
      </c>
      <c r="DQ11" s="401">
        <v>396.68220194892444</v>
      </c>
      <c r="DR11" s="398">
        <v>411.00492745535797</v>
      </c>
      <c r="DS11" s="398">
        <v>262.1097274562589</v>
      </c>
      <c r="DT11" s="399">
        <v>266.45301388888845</v>
      </c>
      <c r="DU11" s="399">
        <v>146.18145833333296</v>
      </c>
      <c r="DV11" s="399">
        <v>146.45766562500009</v>
      </c>
      <c r="DW11" s="399">
        <v>189.86464012096764</v>
      </c>
      <c r="DX11" s="399">
        <v>235.88213944892462</v>
      </c>
      <c r="DY11" s="399">
        <v>221.02970902777795</v>
      </c>
      <c r="DZ11" s="399">
        <v>266.04338926174495</v>
      </c>
      <c r="EA11" s="399">
        <v>261.69242152777775</v>
      </c>
      <c r="EB11" s="402">
        <v>400.05702990591385</v>
      </c>
      <c r="EC11" s="400">
        <v>266.24308042237482</v>
      </c>
      <c r="ED11" s="399">
        <v>327.04509845430084</v>
      </c>
      <c r="EE11" s="399">
        <v>333.57891630747071</v>
      </c>
      <c r="EF11" s="399">
        <v>314.54785531628602</v>
      </c>
      <c r="EG11" s="399">
        <v>225.67858993055589</v>
      </c>
      <c r="EH11" s="399">
        <v>159.76547043010723</v>
      </c>
      <c r="EI11" s="399">
        <v>188.49202430555553</v>
      </c>
      <c r="EJ11" s="399">
        <v>117.46765624999982</v>
      </c>
      <c r="EK11" s="399">
        <v>230.2474062500003</v>
      </c>
      <c r="EL11" s="399">
        <v>185.34145312499984</v>
      </c>
      <c r="EM11" s="399">
        <v>289.6073503355704</v>
      </c>
      <c r="EN11" s="399">
        <v>243.42391076388881</v>
      </c>
      <c r="EO11" s="399">
        <v>310.41668682795677</v>
      </c>
      <c r="EP11" s="400">
        <v>243.6689944501353</v>
      </c>
      <c r="EQ11" s="399">
        <v>266.72733669354807</v>
      </c>
      <c r="ER11" s="399">
        <v>410.96193080357114</v>
      </c>
      <c r="ES11" s="399">
        <v>279.08534488559889</v>
      </c>
      <c r="ET11" s="402">
        <v>215.75873576388884</v>
      </c>
      <c r="EU11" s="400">
        <v>290.83649079541374</v>
      </c>
      <c r="EX11" s="473"/>
    </row>
    <row r="12" spans="1:154" ht="18.75" customHeight="1">
      <c r="A12" s="481"/>
      <c r="B12" s="476"/>
      <c r="C12" s="11" t="s">
        <v>4</v>
      </c>
      <c r="D12" s="12">
        <v>494.49</v>
      </c>
      <c r="E12" s="13">
        <v>501.22</v>
      </c>
      <c r="F12" s="13">
        <v>507.33</v>
      </c>
      <c r="G12" s="13">
        <v>501.46</v>
      </c>
      <c r="H12" s="13">
        <v>461.37</v>
      </c>
      <c r="I12" s="13">
        <v>309.83999999999997</v>
      </c>
      <c r="J12" s="13">
        <v>427.27</v>
      </c>
      <c r="K12" s="13">
        <v>487.06</v>
      </c>
      <c r="L12" s="13">
        <v>400.7</v>
      </c>
      <c r="M12" s="13">
        <v>508.8</v>
      </c>
      <c r="N12" s="13">
        <v>504.52</v>
      </c>
      <c r="O12" s="14">
        <v>511.99</v>
      </c>
      <c r="P12" s="15">
        <v>511.99</v>
      </c>
      <c r="Q12" s="12">
        <v>554.78</v>
      </c>
      <c r="R12" s="13">
        <v>571.34</v>
      </c>
      <c r="S12" s="13">
        <v>576.26</v>
      </c>
      <c r="T12" s="13">
        <v>508.33</v>
      </c>
      <c r="U12" s="13">
        <v>562.74</v>
      </c>
      <c r="V12" s="13">
        <v>583.24</v>
      </c>
      <c r="W12" s="13">
        <v>560.59</v>
      </c>
      <c r="X12" s="13">
        <v>516</v>
      </c>
      <c r="Y12" s="13">
        <v>472.56</v>
      </c>
      <c r="Z12" s="13">
        <v>555.42999999999995</v>
      </c>
      <c r="AA12" s="13">
        <v>557.57000000000005</v>
      </c>
      <c r="AB12" s="13">
        <v>581.96</v>
      </c>
      <c r="AC12" s="15">
        <v>583.24</v>
      </c>
      <c r="AD12" s="13">
        <v>575.70000000000005</v>
      </c>
      <c r="AE12" s="13">
        <v>586.80999999999995</v>
      </c>
      <c r="AF12" s="13">
        <v>580.35</v>
      </c>
      <c r="AG12" s="13">
        <v>509.39</v>
      </c>
      <c r="AH12" s="13">
        <v>569.78</v>
      </c>
      <c r="AI12" s="13">
        <v>471.9</v>
      </c>
      <c r="AJ12" s="13">
        <v>516.34400000000005</v>
      </c>
      <c r="AK12" s="13">
        <v>548.072</v>
      </c>
      <c r="AL12" s="13">
        <v>594.976</v>
      </c>
      <c r="AM12" s="13">
        <v>543.62300000000005</v>
      </c>
      <c r="AN12" s="13">
        <v>566.54499999999996</v>
      </c>
      <c r="AO12" s="13">
        <v>633.99300000000005</v>
      </c>
      <c r="AP12" s="15">
        <v>633.99300000000005</v>
      </c>
      <c r="AQ12" s="13">
        <v>668.69</v>
      </c>
      <c r="AR12" s="13">
        <v>664.48099999999999</v>
      </c>
      <c r="AS12" s="13">
        <v>650.15</v>
      </c>
      <c r="AT12" s="13">
        <v>649.16099999999994</v>
      </c>
      <c r="AU12" s="13">
        <v>672.13699999999994</v>
      </c>
      <c r="AV12" s="13">
        <v>716.08699999999999</v>
      </c>
      <c r="AW12" s="13">
        <v>640.91099999999994</v>
      </c>
      <c r="AX12" s="13">
        <v>699.33799999999997</v>
      </c>
      <c r="AY12" s="13">
        <v>823.07899999999995</v>
      </c>
      <c r="AZ12" s="13">
        <v>831.18499999999995</v>
      </c>
      <c r="BA12" s="13">
        <v>736.51400000000001</v>
      </c>
      <c r="BB12" s="13">
        <v>811.30100000000004</v>
      </c>
      <c r="BC12" s="15">
        <v>831.18499999999995</v>
      </c>
      <c r="BD12" s="13">
        <v>858.53700000000003</v>
      </c>
      <c r="BE12" s="13">
        <v>777.8</v>
      </c>
      <c r="BF12" s="13">
        <v>847.78099999999995</v>
      </c>
      <c r="BG12" s="13">
        <v>736.48599999999999</v>
      </c>
      <c r="BH12" s="13">
        <v>824.16200000000003</v>
      </c>
      <c r="BI12" s="13">
        <v>607.02700000000004</v>
      </c>
      <c r="BJ12" s="13">
        <v>647.11900000000003</v>
      </c>
      <c r="BK12" s="13">
        <v>704.83399999999995</v>
      </c>
      <c r="BL12" s="13">
        <v>759.27800000000002</v>
      </c>
      <c r="BM12" s="13">
        <v>846.33399999999995</v>
      </c>
      <c r="BN12" s="13">
        <v>994.04700000000003</v>
      </c>
      <c r="BO12" s="13">
        <v>951.28399999999999</v>
      </c>
      <c r="BP12" s="15">
        <v>994.04700000000003</v>
      </c>
      <c r="BQ12" s="13">
        <v>951.87800000000004</v>
      </c>
      <c r="BR12" s="13">
        <v>980.43299999999999</v>
      </c>
      <c r="BS12" s="13">
        <v>1007.73</v>
      </c>
      <c r="BT12" s="13">
        <v>986.22799999999995</v>
      </c>
      <c r="BU12" s="13">
        <v>821.39200000000005</v>
      </c>
      <c r="BV12" s="13">
        <v>722.58399999999995</v>
      </c>
      <c r="BW12" s="13">
        <v>759.851</v>
      </c>
      <c r="BX12" s="13">
        <v>822.43499999999995</v>
      </c>
      <c r="BY12" s="13">
        <v>893.44500000000005</v>
      </c>
      <c r="BZ12" s="13">
        <v>829.96400000000006</v>
      </c>
      <c r="CA12" s="13">
        <v>849.28</v>
      </c>
      <c r="CB12" s="13">
        <v>957.49599999999998</v>
      </c>
      <c r="CC12" s="15">
        <v>1007.73</v>
      </c>
      <c r="CD12" s="13">
        <v>1005.3339999999999</v>
      </c>
      <c r="CE12" s="13">
        <v>969.71799999999996</v>
      </c>
      <c r="CF12" s="13">
        <v>974.649</v>
      </c>
      <c r="CG12" s="13">
        <v>733.52499999999998</v>
      </c>
      <c r="CH12" s="13">
        <v>701.81600000000003</v>
      </c>
      <c r="CI12" s="13">
        <v>823.37400000000002</v>
      </c>
      <c r="CJ12" s="13">
        <v>685.75300000000004</v>
      </c>
      <c r="CK12" s="13">
        <v>784.81799999999998</v>
      </c>
      <c r="CL12" s="13">
        <v>791.00800000000004</v>
      </c>
      <c r="CM12" s="13">
        <v>926.15599999999995</v>
      </c>
      <c r="CN12" s="13">
        <v>935.36400000000003</v>
      </c>
      <c r="CO12" s="13">
        <v>976.65499999999997</v>
      </c>
      <c r="CP12" s="15">
        <v>1005.3339999999999</v>
      </c>
      <c r="CQ12" s="13">
        <v>986.95799999999997</v>
      </c>
      <c r="CR12" s="13">
        <v>973.005</v>
      </c>
      <c r="CS12" s="13">
        <v>927.88499999999999</v>
      </c>
      <c r="CT12" s="13">
        <v>834.65200000000004</v>
      </c>
      <c r="CU12" s="13">
        <v>970.25199999999995</v>
      </c>
      <c r="CV12" s="13">
        <v>795.82100000000003</v>
      </c>
      <c r="CW12" s="13">
        <v>540.21299999999997</v>
      </c>
      <c r="CX12" s="13">
        <v>748.10500000000002</v>
      </c>
      <c r="CY12" s="13">
        <v>719</v>
      </c>
      <c r="CZ12" s="13">
        <v>795.54899999999998</v>
      </c>
      <c r="DA12" s="13">
        <v>925.27700000000004</v>
      </c>
      <c r="DB12" s="13">
        <v>997.23299999999995</v>
      </c>
      <c r="DC12" s="15">
        <v>997.23299999999995</v>
      </c>
      <c r="DD12" s="295">
        <v>1043.0060000000001</v>
      </c>
      <c r="DE12" s="13">
        <v>1056.739</v>
      </c>
      <c r="DF12" s="14">
        <v>1027.7850000000001</v>
      </c>
      <c r="DG12" s="14">
        <v>1000.316</v>
      </c>
      <c r="DH12" s="14">
        <v>950.53599999999994</v>
      </c>
      <c r="DI12" s="14">
        <v>818.88</v>
      </c>
      <c r="DJ12" s="14">
        <v>757.57899999999995</v>
      </c>
      <c r="DK12" s="14">
        <v>654.33399999999995</v>
      </c>
      <c r="DL12" s="14">
        <v>861.26199999999994</v>
      </c>
      <c r="DM12" s="14">
        <v>933.654</v>
      </c>
      <c r="DN12" s="14">
        <v>935.20500000000004</v>
      </c>
      <c r="DO12" s="296">
        <v>965.14300000000003</v>
      </c>
      <c r="DP12" s="15">
        <v>1056.739</v>
      </c>
      <c r="DQ12" s="295">
        <v>1029.95</v>
      </c>
      <c r="DR12" s="13">
        <v>1010.52</v>
      </c>
      <c r="DS12" s="13">
        <v>879.11699999999996</v>
      </c>
      <c r="DT12" s="14">
        <v>921.245</v>
      </c>
      <c r="DU12" s="14">
        <v>715.61900000000003</v>
      </c>
      <c r="DV12" s="14">
        <v>759.29899999999998</v>
      </c>
      <c r="DW12" s="14">
        <v>710.07299999999998</v>
      </c>
      <c r="DX12" s="14">
        <v>913.13300000000004</v>
      </c>
      <c r="DY12" s="14">
        <v>781.68299999999999</v>
      </c>
      <c r="DZ12" s="14">
        <v>874.39499999999998</v>
      </c>
      <c r="EA12" s="14">
        <v>861.55700000000002</v>
      </c>
      <c r="EB12" s="296">
        <v>947.05600000000004</v>
      </c>
      <c r="EC12" s="15">
        <v>1029.95</v>
      </c>
      <c r="ED12" s="14">
        <v>925.48599999999999</v>
      </c>
      <c r="EE12" s="14">
        <v>880.14599999999996</v>
      </c>
      <c r="EF12" s="14">
        <v>914.58500000000004</v>
      </c>
      <c r="EG12" s="14">
        <v>812.44500000000005</v>
      </c>
      <c r="EH12" s="14">
        <v>783.89800000000002</v>
      </c>
      <c r="EI12" s="14">
        <v>748.50300000000004</v>
      </c>
      <c r="EJ12" s="14">
        <v>676.22900000000004</v>
      </c>
      <c r="EK12" s="14">
        <v>713.04</v>
      </c>
      <c r="EL12" s="14">
        <v>769.03300000000002</v>
      </c>
      <c r="EM12" s="14">
        <v>865.05200000000002</v>
      </c>
      <c r="EN12" s="14">
        <v>909.49199999999996</v>
      </c>
      <c r="EO12" s="14">
        <v>877.24900000000002</v>
      </c>
      <c r="EP12" s="15">
        <v>925.48599999999999</v>
      </c>
      <c r="EQ12" s="14">
        <v>821.36400000000003</v>
      </c>
      <c r="ER12" s="14">
        <v>838.11099999999999</v>
      </c>
      <c r="ES12" s="14">
        <v>811.10599999999999</v>
      </c>
      <c r="ET12" s="296">
        <v>733.83100000000002</v>
      </c>
      <c r="EU12" s="15">
        <v>838.11099999999999</v>
      </c>
      <c r="EX12" s="473"/>
    </row>
    <row r="13" spans="1:154" ht="18.75" customHeight="1" thickBot="1">
      <c r="A13" s="481"/>
      <c r="B13" s="477"/>
      <c r="C13" s="16" t="s">
        <v>5</v>
      </c>
      <c r="D13" s="17">
        <v>153.58630749999958</v>
      </c>
      <c r="E13" s="18">
        <v>178.56656999999998</v>
      </c>
      <c r="F13" s="18">
        <v>152.26854499999999</v>
      </c>
      <c r="G13" s="18">
        <v>107.33764000000012</v>
      </c>
      <c r="H13" s="18">
        <v>79.271285000000233</v>
      </c>
      <c r="I13" s="18">
        <v>45.682402500000073</v>
      </c>
      <c r="J13" s="18">
        <v>62.982295000000072</v>
      </c>
      <c r="K13" s="18">
        <v>107.11838000000009</v>
      </c>
      <c r="L13" s="18">
        <v>40.795324999999906</v>
      </c>
      <c r="M13" s="18">
        <v>149.83913250000012</v>
      </c>
      <c r="N13" s="18">
        <v>101.14346249999994</v>
      </c>
      <c r="O13" s="19">
        <v>164.23773999999995</v>
      </c>
      <c r="P13" s="20">
        <v>1342.8290849999976</v>
      </c>
      <c r="Q13" s="17">
        <v>216.00903750000001</v>
      </c>
      <c r="R13" s="18">
        <v>130.01183500000013</v>
      </c>
      <c r="S13" s="18">
        <v>173.36496750000023</v>
      </c>
      <c r="T13" s="18">
        <v>89.386997500000149</v>
      </c>
      <c r="U13" s="18">
        <v>158.90072750000019</v>
      </c>
      <c r="V13" s="18">
        <v>112.8866699999999</v>
      </c>
      <c r="W13" s="18">
        <v>104.14719249999978</v>
      </c>
      <c r="X13" s="18">
        <v>98.689040000000105</v>
      </c>
      <c r="Y13" s="18">
        <v>95.71668750000002</v>
      </c>
      <c r="Z13" s="18">
        <v>102.40256250000004</v>
      </c>
      <c r="AA13" s="18">
        <v>182.89557499999992</v>
      </c>
      <c r="AB13" s="18">
        <v>231.7620299999999</v>
      </c>
      <c r="AC13" s="20">
        <v>1696.1733225000089</v>
      </c>
      <c r="AD13" s="18">
        <v>188.7537975000003</v>
      </c>
      <c r="AE13" s="18">
        <v>158.57265500000008</v>
      </c>
      <c r="AF13" s="18">
        <v>115.68503999999984</v>
      </c>
      <c r="AG13" s="18">
        <v>104.20800750000006</v>
      </c>
      <c r="AH13" s="18">
        <v>97.70945750000034</v>
      </c>
      <c r="AI13" s="18">
        <v>62.476899999999979</v>
      </c>
      <c r="AJ13" s="18">
        <v>79.449125999999978</v>
      </c>
      <c r="AK13" s="18">
        <v>120.24853800000031</v>
      </c>
      <c r="AL13" s="18">
        <v>139.56137600000005</v>
      </c>
      <c r="AM13" s="18">
        <v>115.28532750000004</v>
      </c>
      <c r="AN13" s="18">
        <v>110.57588199999974</v>
      </c>
      <c r="AO13" s="18">
        <v>206.41974999999968</v>
      </c>
      <c r="AP13" s="20">
        <v>1498.9458570000011</v>
      </c>
      <c r="AQ13" s="18">
        <v>176.9543057500004</v>
      </c>
      <c r="AR13" s="18">
        <v>203.97856449999964</v>
      </c>
      <c r="AS13" s="18">
        <v>164.85782725000033</v>
      </c>
      <c r="AT13" s="18">
        <v>139.32660549999989</v>
      </c>
      <c r="AU13" s="18">
        <v>126.1935712500001</v>
      </c>
      <c r="AV13" s="18">
        <v>163.11800749999995</v>
      </c>
      <c r="AW13" s="18">
        <v>127.23777349999973</v>
      </c>
      <c r="AX13" s="18">
        <v>139.87300750000034</v>
      </c>
      <c r="AY13" s="18">
        <v>185.35479775000024</v>
      </c>
      <c r="AZ13" s="18">
        <v>229.88958599999927</v>
      </c>
      <c r="BA13" s="18">
        <v>172.32678324999989</v>
      </c>
      <c r="BB13" s="18">
        <v>204.78145500000045</v>
      </c>
      <c r="BC13" s="20">
        <v>2033.8922847500014</v>
      </c>
      <c r="BD13" s="18">
        <v>294.79473099999973</v>
      </c>
      <c r="BE13" s="18">
        <v>212.39786799999999</v>
      </c>
      <c r="BF13" s="18">
        <v>220.28412275000065</v>
      </c>
      <c r="BG13" s="18">
        <v>163.20405200000033</v>
      </c>
      <c r="BH13" s="18">
        <v>142.93295599999982</v>
      </c>
      <c r="BI13" s="18">
        <v>80.587206499999937</v>
      </c>
      <c r="BJ13" s="18">
        <v>87.441696750000119</v>
      </c>
      <c r="BK13" s="18">
        <v>154.67582099999981</v>
      </c>
      <c r="BL13" s="18">
        <v>208.22770099999926</v>
      </c>
      <c r="BM13" s="18">
        <v>242.14212550000033</v>
      </c>
      <c r="BN13" s="18">
        <v>317.5695449999991</v>
      </c>
      <c r="BO13" s="18">
        <v>260.41130124999989</v>
      </c>
      <c r="BP13" s="20">
        <v>2384.6691267500128</v>
      </c>
      <c r="BQ13" s="18">
        <v>210.6371697499996</v>
      </c>
      <c r="BR13" s="18">
        <v>305.42572824999951</v>
      </c>
      <c r="BS13" s="18">
        <v>283.47824349999979</v>
      </c>
      <c r="BT13" s="18">
        <v>216.08206525000043</v>
      </c>
      <c r="BU13" s="18">
        <v>125.71896700000006</v>
      </c>
      <c r="BV13" s="18">
        <v>135.96260850000002</v>
      </c>
      <c r="BW13" s="18">
        <v>130.9136285000001</v>
      </c>
      <c r="BX13" s="18">
        <v>186.40799749999982</v>
      </c>
      <c r="BY13" s="18">
        <v>177.41079699999941</v>
      </c>
      <c r="BZ13" s="18">
        <v>237.04785474999991</v>
      </c>
      <c r="CA13" s="18">
        <v>177.58763774999994</v>
      </c>
      <c r="CB13" s="18">
        <v>275.03433324999958</v>
      </c>
      <c r="CC13" s="20">
        <v>2461.7070309999881</v>
      </c>
      <c r="CD13" s="18">
        <v>338.70470750000067</v>
      </c>
      <c r="CE13" s="18">
        <v>358.75544100000036</v>
      </c>
      <c r="CF13" s="18">
        <v>266.95351875000046</v>
      </c>
      <c r="CG13" s="18">
        <v>133.95288049999988</v>
      </c>
      <c r="CH13" s="18">
        <v>145.03727850000007</v>
      </c>
      <c r="CI13" s="18">
        <v>145.45850524999972</v>
      </c>
      <c r="CJ13" s="18">
        <v>157.26674449999996</v>
      </c>
      <c r="CK13" s="18">
        <v>125.6448577499999</v>
      </c>
      <c r="CL13" s="18">
        <v>191.87740599999995</v>
      </c>
      <c r="CM13" s="18">
        <v>248.42558475000055</v>
      </c>
      <c r="CN13" s="18">
        <v>244.57986675000001</v>
      </c>
      <c r="CO13" s="18">
        <v>272.36834200000055</v>
      </c>
      <c r="CP13" s="20">
        <v>2629.0251332500015</v>
      </c>
      <c r="CQ13" s="18">
        <v>201.91486399999999</v>
      </c>
      <c r="CR13" s="18">
        <v>320.10157425000057</v>
      </c>
      <c r="CS13" s="18">
        <v>245.06572949999972</v>
      </c>
      <c r="CT13" s="18">
        <v>128.43971974999971</v>
      </c>
      <c r="CU13" s="18">
        <v>156.58206799999945</v>
      </c>
      <c r="CV13" s="18">
        <v>139.96430125000003</v>
      </c>
      <c r="CW13" s="18">
        <v>41.188482250000028</v>
      </c>
      <c r="CX13" s="18">
        <v>96.448616500000071</v>
      </c>
      <c r="CY13" s="18">
        <v>120.60404274999992</v>
      </c>
      <c r="CZ13" s="18">
        <v>221.24220049999991</v>
      </c>
      <c r="DA13" s="18">
        <v>231.37558999999962</v>
      </c>
      <c r="DB13" s="18">
        <v>261.57126000000039</v>
      </c>
      <c r="DC13" s="20">
        <v>2164.4984487500024</v>
      </c>
      <c r="DD13" s="297">
        <v>282.96372149999985</v>
      </c>
      <c r="DE13" s="18">
        <v>393.03075275000049</v>
      </c>
      <c r="DF13" s="19">
        <v>250.32215099999962</v>
      </c>
      <c r="DG13" s="19">
        <v>207.68952050000019</v>
      </c>
      <c r="DH13" s="19">
        <v>229.52768125000063</v>
      </c>
      <c r="DI13" s="19">
        <v>186.07755899999947</v>
      </c>
      <c r="DJ13" s="19">
        <v>129.22637750000004</v>
      </c>
      <c r="DK13" s="19">
        <v>121.65887599999994</v>
      </c>
      <c r="DL13" s="19">
        <v>148.40310525000012</v>
      </c>
      <c r="DM13" s="19">
        <v>299.26543349999992</v>
      </c>
      <c r="DN13" s="19">
        <v>307.9137225000004</v>
      </c>
      <c r="DO13" s="298">
        <v>223.25777749999952</v>
      </c>
      <c r="DP13" s="20">
        <v>2779.3366782500048</v>
      </c>
      <c r="DQ13" s="297">
        <v>295.13155824999978</v>
      </c>
      <c r="DR13" s="18">
        <v>276.19531125000054</v>
      </c>
      <c r="DS13" s="18">
        <v>194.74752750000036</v>
      </c>
      <c r="DT13" s="19">
        <v>191.84616999999966</v>
      </c>
      <c r="DU13" s="19">
        <v>108.75900499999973</v>
      </c>
      <c r="DV13" s="19">
        <v>105.44951925000005</v>
      </c>
      <c r="DW13" s="19">
        <v>141.2592922499999</v>
      </c>
      <c r="DX13" s="19">
        <v>175.4963117499999</v>
      </c>
      <c r="DY13" s="19">
        <v>159.14139050000011</v>
      </c>
      <c r="DZ13" s="19">
        <v>198.20232499999997</v>
      </c>
      <c r="EA13" s="19">
        <v>188.41854349999997</v>
      </c>
      <c r="EB13" s="298">
        <v>297.6424302499999</v>
      </c>
      <c r="EC13" s="20">
        <v>2332.2893845000035</v>
      </c>
      <c r="ED13" s="19">
        <v>243.32155324999982</v>
      </c>
      <c r="EE13" s="19">
        <v>232.17092574999961</v>
      </c>
      <c r="EF13" s="19">
        <v>233.70905650000054</v>
      </c>
      <c r="EG13" s="19">
        <v>162.48858475000023</v>
      </c>
      <c r="EH13" s="19">
        <v>118.86550999999977</v>
      </c>
      <c r="EI13" s="19">
        <v>135.71425749999997</v>
      </c>
      <c r="EJ13" s="19">
        <v>87.395936249999863</v>
      </c>
      <c r="EK13" s="19">
        <v>171.30407025000022</v>
      </c>
      <c r="EL13" s="19">
        <v>133.44584624999987</v>
      </c>
      <c r="EM13" s="19">
        <v>215.75747599999994</v>
      </c>
      <c r="EN13" s="19">
        <v>175.26521574999995</v>
      </c>
      <c r="EO13" s="19">
        <v>230.95001499999984</v>
      </c>
      <c r="EP13" s="20">
        <v>2140.3884472499885</v>
      </c>
      <c r="EQ13" s="19">
        <v>198.44513849999976</v>
      </c>
      <c r="ER13" s="19">
        <v>276.1664174999998</v>
      </c>
      <c r="ES13" s="19">
        <v>207.36041124999997</v>
      </c>
      <c r="ET13" s="298">
        <v>155.34628974999995</v>
      </c>
      <c r="EU13" s="20">
        <v>837.31825699999615</v>
      </c>
      <c r="EX13" s="473"/>
    </row>
    <row r="14" spans="1:154" ht="18.75" customHeight="1">
      <c r="A14" s="481"/>
      <c r="B14" s="475" t="s">
        <v>8</v>
      </c>
      <c r="C14" s="396" t="s">
        <v>9</v>
      </c>
      <c r="D14" s="403">
        <v>0.18517654902719671</v>
      </c>
      <c r="E14" s="404">
        <v>0.24075764598097718</v>
      </c>
      <c r="F14" s="404">
        <v>0.19701200626406398</v>
      </c>
      <c r="G14" s="404">
        <v>0.15721330176074977</v>
      </c>
      <c r="H14" s="404">
        <v>0.11472610142680249</v>
      </c>
      <c r="I14" s="404">
        <v>7.1418359571301882E-2</v>
      </c>
      <c r="J14" s="404">
        <v>9.8545266774616863E-2</v>
      </c>
      <c r="K14" s="404">
        <v>0.16376848103927294</v>
      </c>
      <c r="L14" s="404">
        <v>6.1526258244280124E-2</v>
      </c>
      <c r="M14" s="404">
        <v>0.20707939147688029</v>
      </c>
      <c r="N14" s="404">
        <v>0.13525865195296186</v>
      </c>
      <c r="O14" s="405">
        <v>0.2045477000818805</v>
      </c>
      <c r="P14" s="406">
        <v>0.15636308126067913</v>
      </c>
      <c r="Q14" s="403">
        <v>0.25843351884155463</v>
      </c>
      <c r="R14" s="404">
        <v>0.17363463117545358</v>
      </c>
      <c r="S14" s="404">
        <v>0.22311803030313213</v>
      </c>
      <c r="T14" s="404">
        <v>0.13167748647621705</v>
      </c>
      <c r="U14" s="404">
        <v>0.23171133685469841</v>
      </c>
      <c r="V14" s="404">
        <v>0.1764837433123238</v>
      </c>
      <c r="W14" s="404">
        <v>0.16525827986929131</v>
      </c>
      <c r="X14" s="404">
        <v>0.1550471848156682</v>
      </c>
      <c r="Y14" s="404">
        <v>0.14619840389639249</v>
      </c>
      <c r="Z14" s="404">
        <v>0.14323022798317817</v>
      </c>
      <c r="AA14" s="404">
        <v>0.24619898572851981</v>
      </c>
      <c r="AB14" s="404">
        <v>0.29721332535218553</v>
      </c>
      <c r="AC14" s="406">
        <v>0.19896702095697247</v>
      </c>
      <c r="AD14" s="404">
        <v>0.23759791826871651</v>
      </c>
      <c r="AE14" s="404">
        <v>0.21378108817072844</v>
      </c>
      <c r="AF14" s="404">
        <v>0.15945437882716701</v>
      </c>
      <c r="AG14" s="404">
        <v>0.15480528809139413</v>
      </c>
      <c r="AH14" s="404">
        <v>0.1541031038762814</v>
      </c>
      <c r="AI14" s="404">
        <v>0.1031834167235601</v>
      </c>
      <c r="AJ14" s="404">
        <v>0.12910571616967409</v>
      </c>
      <c r="AK14" s="404">
        <v>0.18896323592222861</v>
      </c>
      <c r="AL14" s="404">
        <v>0.21606061387308595</v>
      </c>
      <c r="AM14" s="404">
        <v>0.16267038622897459</v>
      </c>
      <c r="AN14" s="404">
        <v>0.14529115885391752</v>
      </c>
      <c r="AO14" s="404">
        <v>0.26718516849113833</v>
      </c>
      <c r="AP14" s="406">
        <v>0.18028306483713552</v>
      </c>
      <c r="AQ14" s="404">
        <v>0.22462007193022884</v>
      </c>
      <c r="AR14" s="404">
        <v>0.28806642232543433</v>
      </c>
      <c r="AS14" s="404">
        <v>0.22678938900781148</v>
      </c>
      <c r="AT14" s="404">
        <v>0.2203600833645051</v>
      </c>
      <c r="AU14" s="404">
        <v>0.19927898351455287</v>
      </c>
      <c r="AV14" s="404">
        <v>0.26708887150958877</v>
      </c>
      <c r="AW14" s="404">
        <v>0.21293373441079086</v>
      </c>
      <c r="AX14" s="404">
        <v>0.22049231328058147</v>
      </c>
      <c r="AY14" s="404">
        <v>0.29137211279865172</v>
      </c>
      <c r="AZ14" s="404">
        <v>0.34114756709350308</v>
      </c>
      <c r="BA14" s="404">
        <v>0.23759124227048764</v>
      </c>
      <c r="BB14" s="404">
        <v>0.27171471046041007</v>
      </c>
      <c r="BC14" s="406">
        <v>0.25048074908416063</v>
      </c>
      <c r="BD14" s="404">
        <v>0.37563545888676075</v>
      </c>
      <c r="BE14" s="404">
        <v>0.30008260972880063</v>
      </c>
      <c r="BF14" s="404">
        <v>0.29075234491921348</v>
      </c>
      <c r="BG14" s="404">
        <v>0.25040625094440683</v>
      </c>
      <c r="BH14" s="404">
        <v>0.22514895183230768</v>
      </c>
      <c r="BI14" s="404">
        <v>0.13561941311168668</v>
      </c>
      <c r="BJ14" s="404">
        <v>0.14774384784290195</v>
      </c>
      <c r="BK14" s="404">
        <v>0.24931726127951656</v>
      </c>
      <c r="BL14" s="404">
        <v>0.33689592287710651</v>
      </c>
      <c r="BM14" s="404">
        <v>0.35010459080417922</v>
      </c>
      <c r="BN14" s="404">
        <v>0.44439131139183691</v>
      </c>
      <c r="BO14" s="404">
        <v>0.35532608600182947</v>
      </c>
      <c r="BP14" s="406">
        <v>0.29438620026922047</v>
      </c>
      <c r="BQ14" s="404">
        <v>0.27558738888085527</v>
      </c>
      <c r="BR14" s="404">
        <v>0.46181605876217097</v>
      </c>
      <c r="BS14" s="404">
        <v>0.40244825692541669</v>
      </c>
      <c r="BT14" s="404">
        <v>0.33871319517687321</v>
      </c>
      <c r="BU14" s="404">
        <v>0.19588624726246345</v>
      </c>
      <c r="BV14" s="404">
        <v>0.22985219269442683</v>
      </c>
      <c r="BW14" s="404">
        <v>0.22295881500802137</v>
      </c>
      <c r="BX14" s="404">
        <v>0.313277236162536</v>
      </c>
      <c r="BY14" s="404">
        <v>0.2925035726996818</v>
      </c>
      <c r="BZ14" s="404">
        <v>0.34817397500184749</v>
      </c>
      <c r="CA14" s="404">
        <v>0.24849697603062806</v>
      </c>
      <c r="CB14" s="404">
        <v>0.38741652667691656</v>
      </c>
      <c r="CC14" s="406">
        <v>0.31178828244500478</v>
      </c>
      <c r="CD14" s="404">
        <v>0.46685783427522987</v>
      </c>
      <c r="CE14" s="404">
        <v>0.5371384978966609</v>
      </c>
      <c r="CF14" s="404">
        <v>0.39567633317158035</v>
      </c>
      <c r="CG14" s="404">
        <v>0.25168208714032969</v>
      </c>
      <c r="CH14" s="404">
        <v>0.26523028198941295</v>
      </c>
      <c r="CI14" s="404">
        <v>0.26534091959257805</v>
      </c>
      <c r="CJ14" s="404">
        <v>0.2718768375231832</v>
      </c>
      <c r="CK14" s="404">
        <v>0.21152233238146256</v>
      </c>
      <c r="CL14" s="404">
        <v>0.31808666316102063</v>
      </c>
      <c r="CM14" s="404">
        <v>0.38225210118296188</v>
      </c>
      <c r="CN14" s="404">
        <v>0.36484416275863174</v>
      </c>
      <c r="CO14" s="404">
        <v>0.38169521812719659</v>
      </c>
      <c r="CP14" s="406">
        <v>0.35030991000526979</v>
      </c>
      <c r="CQ14" s="404">
        <v>0.27765362747284789</v>
      </c>
      <c r="CR14" s="404">
        <v>0.51437791567766122</v>
      </c>
      <c r="CS14" s="404">
        <v>0.37063858956696089</v>
      </c>
      <c r="CT14" s="404">
        <v>0.21165948074446267</v>
      </c>
      <c r="CU14" s="404">
        <v>0.25380166734195425</v>
      </c>
      <c r="CV14" s="404">
        <v>0.2398231682160796</v>
      </c>
      <c r="CW14" s="404">
        <v>6.8326555305077599E-2</v>
      </c>
      <c r="CX14" s="404">
        <v>0.15747754280880666</v>
      </c>
      <c r="CY14" s="404">
        <v>0.19504862400816547</v>
      </c>
      <c r="CZ14" s="404">
        <v>0.34137861086445931</v>
      </c>
      <c r="DA14" s="404">
        <v>0.34446583992227398</v>
      </c>
      <c r="DB14" s="404">
        <v>0.37019504502815287</v>
      </c>
      <c r="DC14" s="406">
        <v>0.28190658442945582</v>
      </c>
      <c r="DD14" s="407">
        <v>0.3953064859494172</v>
      </c>
      <c r="DE14" s="404">
        <v>0.63527606902728451</v>
      </c>
      <c r="DF14" s="405">
        <v>0.36780024979456821</v>
      </c>
      <c r="DG14" s="405">
        <v>0.34468171655806235</v>
      </c>
      <c r="DH14" s="405">
        <v>0.38556512269760485</v>
      </c>
      <c r="DI14" s="405">
        <v>0.32925411322542186</v>
      </c>
      <c r="DJ14" s="405">
        <v>0.23028462365973901</v>
      </c>
      <c r="DK14" s="405">
        <v>0.2110385860732332</v>
      </c>
      <c r="DL14" s="405">
        <v>0.26299291245918804</v>
      </c>
      <c r="DM14" s="405">
        <v>0.49537006137779244</v>
      </c>
      <c r="DN14" s="405">
        <v>0.4920461087284943</v>
      </c>
      <c r="DO14" s="408">
        <v>0.32275324713711356</v>
      </c>
      <c r="DP14" s="406">
        <v>0.37550273805294199</v>
      </c>
      <c r="DQ14" s="407">
        <v>0.42997291076790578</v>
      </c>
      <c r="DR14" s="404">
        <v>0.45371718019789381</v>
      </c>
      <c r="DS14" s="404">
        <v>0.29215841936277043</v>
      </c>
      <c r="DT14" s="405">
        <v>0.33279484081337313</v>
      </c>
      <c r="DU14" s="405">
        <v>0.18925120890035574</v>
      </c>
      <c r="DV14" s="405">
        <v>0.19519630594647253</v>
      </c>
      <c r="DW14" s="405">
        <v>0.26824094084103411</v>
      </c>
      <c r="DX14" s="405">
        <v>0.31866188218267127</v>
      </c>
      <c r="DY14" s="405">
        <v>0.28678204302355942</v>
      </c>
      <c r="DZ14" s="405">
        <v>0.32612424161937476</v>
      </c>
      <c r="EA14" s="405">
        <v>0.29157532025915039</v>
      </c>
      <c r="EB14" s="408">
        <v>0.45982072831660092</v>
      </c>
      <c r="EC14" s="406">
        <v>0.32453243352459871</v>
      </c>
      <c r="ED14" s="405">
        <v>0.34788610156639671</v>
      </c>
      <c r="EE14" s="405">
        <v>0.37188256764347521</v>
      </c>
      <c r="EF14" s="405">
        <v>0.36830231316403933</v>
      </c>
      <c r="EG14" s="405">
        <v>0.27748234995523791</v>
      </c>
      <c r="EH14" s="405">
        <v>0.20584859964531635</v>
      </c>
      <c r="EI14" s="405">
        <v>0.25258660196969862</v>
      </c>
      <c r="EJ14" s="405">
        <v>0.15979040975678324</v>
      </c>
      <c r="EK14" s="405">
        <v>0.31767540551733398</v>
      </c>
      <c r="EL14" s="405">
        <v>0.23995239780634051</v>
      </c>
      <c r="EM14" s="405">
        <v>0.35000688668424285</v>
      </c>
      <c r="EN14" s="405">
        <v>0.26897848872180791</v>
      </c>
      <c r="EO14" s="405">
        <v>0.35489321117025724</v>
      </c>
      <c r="EP14" s="406">
        <v>0.29646374667477637</v>
      </c>
      <c r="EQ14" s="405">
        <v>0.2886037687617049</v>
      </c>
      <c r="ER14" s="405">
        <v>0.45871756566596916</v>
      </c>
      <c r="ES14" s="405">
        <v>0.32802714074981049</v>
      </c>
      <c r="ET14" s="408">
        <v>0.2763269920067381</v>
      </c>
      <c r="EU14" s="406">
        <v>0.33708855079637667</v>
      </c>
      <c r="EX14" s="473"/>
    </row>
    <row r="15" spans="1:154" ht="18.75" customHeight="1" thickBot="1">
      <c r="A15" s="481"/>
      <c r="B15" s="477"/>
      <c r="C15" s="409" t="s">
        <v>10</v>
      </c>
      <c r="D15" s="410">
        <v>0.63745259079374605</v>
      </c>
      <c r="E15" s="411">
        <v>0.68917270675321396</v>
      </c>
      <c r="F15" s="411">
        <v>0.68984980789381767</v>
      </c>
      <c r="G15" s="411">
        <v>0.62718757702736017</v>
      </c>
      <c r="H15" s="411">
        <v>0.6055767897172899</v>
      </c>
      <c r="I15" s="411">
        <v>0.36457052797478329</v>
      </c>
      <c r="J15" s="411">
        <v>0.61929633895115899</v>
      </c>
      <c r="K15" s="411">
        <v>0.6077199281867145</v>
      </c>
      <c r="L15" s="411">
        <v>0.52219017417493985</v>
      </c>
      <c r="M15" s="411">
        <v>0.7967138890362746</v>
      </c>
      <c r="N15" s="411">
        <v>0.75011611704598236</v>
      </c>
      <c r="O15" s="412">
        <v>0.70808425846854539</v>
      </c>
      <c r="P15" s="413">
        <v>0.7967138890362746</v>
      </c>
      <c r="Q15" s="410">
        <v>0.77064717032223129</v>
      </c>
      <c r="R15" s="411">
        <v>0.67342877673981538</v>
      </c>
      <c r="S15" s="411">
        <v>0.70234231588222329</v>
      </c>
      <c r="T15" s="411">
        <v>0.59716741094610026</v>
      </c>
      <c r="U15" s="411">
        <v>0.75472595996061709</v>
      </c>
      <c r="V15" s="411">
        <v>0.76083717432776798</v>
      </c>
      <c r="W15" s="411">
        <v>0.81191313552087951</v>
      </c>
      <c r="X15" s="411">
        <v>0.78764005891991185</v>
      </c>
      <c r="Y15" s="411">
        <v>0.69165481417352048</v>
      </c>
      <c r="Z15" s="411">
        <v>0.80216947696273233</v>
      </c>
      <c r="AA15" s="411">
        <v>0.8308803581117743</v>
      </c>
      <c r="AB15" s="411">
        <v>0.73606108629880418</v>
      </c>
      <c r="AC15" s="413">
        <v>0.8308803581117743</v>
      </c>
      <c r="AD15" s="411">
        <v>0.77480795869537844</v>
      </c>
      <c r="AE15" s="411">
        <v>0.80603112840466928</v>
      </c>
      <c r="AF15" s="411">
        <v>0.80865347552357703</v>
      </c>
      <c r="AG15" s="411">
        <v>0.71852507545855582</v>
      </c>
      <c r="AH15" s="411">
        <v>0.79213366542133667</v>
      </c>
      <c r="AI15" s="411">
        <v>0.58513647393283263</v>
      </c>
      <c r="AJ15" s="411">
        <v>0.59462179725619768</v>
      </c>
      <c r="AK15" s="411">
        <v>0.71390659847542959</v>
      </c>
      <c r="AL15" s="411">
        <v>0.88051194647287068</v>
      </c>
      <c r="AM15" s="411">
        <v>0.77299726038367966</v>
      </c>
      <c r="AN15" s="411">
        <v>0.77302008614640172</v>
      </c>
      <c r="AO15" s="411">
        <v>1.0136390834239291</v>
      </c>
      <c r="AP15" s="413">
        <v>1.0136390834239291</v>
      </c>
      <c r="AQ15" s="411">
        <v>0.90654511627906986</v>
      </c>
      <c r="AR15" s="411">
        <v>0.8632398473552928</v>
      </c>
      <c r="AS15" s="411">
        <v>0.86066812567140372</v>
      </c>
      <c r="AT15" s="411">
        <v>0.81626799816196249</v>
      </c>
      <c r="AU15" s="411">
        <v>0.81746458955093138</v>
      </c>
      <c r="AV15" s="411">
        <v>1.1027598105032879</v>
      </c>
      <c r="AW15" s="411">
        <v>0.8674612655392141</v>
      </c>
      <c r="AX15" s="411">
        <v>0.90499812435444393</v>
      </c>
      <c r="AY15" s="411">
        <v>1.0220195411821844</v>
      </c>
      <c r="AZ15" s="411">
        <v>1.1314700382322929</v>
      </c>
      <c r="BA15" s="411">
        <v>1.0014946822929365</v>
      </c>
      <c r="BB15" s="411">
        <v>1.1965267509103346</v>
      </c>
      <c r="BC15" s="413">
        <v>1.1965267509103346</v>
      </c>
      <c r="BD15" s="411">
        <v>1.024582812478217</v>
      </c>
      <c r="BE15" s="411">
        <v>1.0201843860648698</v>
      </c>
      <c r="BF15" s="411">
        <v>1.1337277745171546</v>
      </c>
      <c r="BG15" s="411">
        <v>0.94110318232007784</v>
      </c>
      <c r="BH15" s="411">
        <v>0.90584644693827154</v>
      </c>
      <c r="BI15" s="411">
        <v>1.0789158711095732</v>
      </c>
      <c r="BJ15" s="411">
        <v>0.80097965455971565</v>
      </c>
      <c r="BK15" s="411">
        <v>1.1461250280544861</v>
      </c>
      <c r="BL15" s="411">
        <v>1.2897677079564862</v>
      </c>
      <c r="BM15" s="411">
        <v>1.1962568202233235</v>
      </c>
      <c r="BN15" s="411">
        <v>1.1439581035854278</v>
      </c>
      <c r="BO15" s="411">
        <v>1.1453369469111598</v>
      </c>
      <c r="BP15" s="413">
        <v>1.2897677079564862</v>
      </c>
      <c r="BQ15" s="411">
        <v>1.1413293121447627</v>
      </c>
      <c r="BR15" s="411">
        <v>1.1930710337610626</v>
      </c>
      <c r="BS15" s="411">
        <v>1.1109147909610382</v>
      </c>
      <c r="BT15" s="411">
        <v>1.1021789685685848</v>
      </c>
      <c r="BU15" s="411">
        <v>1.0088927151908196</v>
      </c>
      <c r="BV15" s="411">
        <v>1.0074262359597461</v>
      </c>
      <c r="BW15" s="411">
        <v>1.1445832001769956</v>
      </c>
      <c r="BX15" s="411">
        <v>1.0547319242408466</v>
      </c>
      <c r="BY15" s="411">
        <v>1.1948430789076356</v>
      </c>
      <c r="BZ15" s="411">
        <v>1.0216670860906027</v>
      </c>
      <c r="CA15" s="411">
        <v>0.89832496576905541</v>
      </c>
      <c r="CB15" s="411">
        <v>1.1124738019545508</v>
      </c>
      <c r="CC15" s="413">
        <v>1.1948430789076356</v>
      </c>
      <c r="CD15" s="411">
        <v>1.1126324309671891</v>
      </c>
      <c r="CE15" s="411">
        <v>1.0411120732971977</v>
      </c>
      <c r="CF15" s="411">
        <v>0.98096783622169981</v>
      </c>
      <c r="CG15" s="411">
        <v>0.89646550845958217</v>
      </c>
      <c r="CH15" s="411">
        <v>1.0523430689331392</v>
      </c>
      <c r="CI15" s="411">
        <v>1.0284413371717291</v>
      </c>
      <c r="CJ15" s="411">
        <v>1.0486431522310085</v>
      </c>
      <c r="CK15" s="411">
        <v>1.0150654095597706</v>
      </c>
      <c r="CL15" s="411">
        <v>1.1328622379254023</v>
      </c>
      <c r="CM15" s="411">
        <v>1.1929033667826467</v>
      </c>
      <c r="CN15" s="411">
        <v>1.0499615519499113</v>
      </c>
      <c r="CO15" s="411">
        <v>1.324335851131887</v>
      </c>
      <c r="CP15" s="413">
        <v>1.324335851131887</v>
      </c>
      <c r="CQ15" s="411">
        <v>1.2712576181338315</v>
      </c>
      <c r="CR15" s="411">
        <v>1.397376353710162</v>
      </c>
      <c r="CS15" s="411">
        <v>1.296784858012004</v>
      </c>
      <c r="CT15" s="411">
        <v>1.3751445551412158</v>
      </c>
      <c r="CU15" s="411">
        <v>1.4700116774023431</v>
      </c>
      <c r="CV15" s="411">
        <v>1.2138185501909591</v>
      </c>
      <c r="CW15" s="411">
        <v>0.94757420176424878</v>
      </c>
      <c r="CX15" s="411">
        <v>1.1013681039714611</v>
      </c>
      <c r="CY15" s="411">
        <v>1.2241272403030097</v>
      </c>
      <c r="CZ15" s="411">
        <v>1.2151329038176255</v>
      </c>
      <c r="DA15" s="411">
        <v>1.3322941623008493</v>
      </c>
      <c r="DB15" s="411">
        <v>1.473738802655016</v>
      </c>
      <c r="DC15" s="413">
        <v>1.473738802655016</v>
      </c>
      <c r="DD15" s="414">
        <v>1.3962170958169808</v>
      </c>
      <c r="DE15" s="411">
        <v>1.4608565836409104</v>
      </c>
      <c r="DF15" s="412">
        <v>1.4791732627997758</v>
      </c>
      <c r="DG15" s="412">
        <v>1.5407749264631301</v>
      </c>
      <c r="DH15" s="412">
        <v>1.310409606723113</v>
      </c>
      <c r="DI15" s="412">
        <v>1.2608634538561669</v>
      </c>
      <c r="DJ15" s="412">
        <v>0.80628856405248517</v>
      </c>
      <c r="DK15" s="412">
        <v>1.2629502842865294</v>
      </c>
      <c r="DL15" s="412">
        <v>1.5205510700243119</v>
      </c>
      <c r="DM15" s="412">
        <v>1.4882213732508682</v>
      </c>
      <c r="DN15" s="412">
        <v>1.4579607241222776</v>
      </c>
      <c r="DO15" s="415">
        <v>1.4611552082061303</v>
      </c>
      <c r="DP15" s="413">
        <v>1.5407749264631301</v>
      </c>
      <c r="DQ15" s="414">
        <v>1.6196988835169939</v>
      </c>
      <c r="DR15" s="411">
        <v>1.4932678880741088</v>
      </c>
      <c r="DS15" s="411">
        <v>1.257643993512096</v>
      </c>
      <c r="DT15" s="412">
        <v>1.4834341912078863</v>
      </c>
      <c r="DU15" s="412">
        <v>1.257267754855937</v>
      </c>
      <c r="DV15" s="412">
        <v>1.4465346106437731</v>
      </c>
      <c r="DW15" s="412">
        <v>1.4171438639767422</v>
      </c>
      <c r="DX15" s="412">
        <v>1.5060578227742405</v>
      </c>
      <c r="DY15" s="412">
        <v>1.4530309104677674</v>
      </c>
      <c r="DZ15" s="412">
        <v>1.1882373048582007</v>
      </c>
      <c r="EA15" s="412">
        <v>1.38397412243744</v>
      </c>
      <c r="EB15" s="415">
        <v>1.4792464257132352</v>
      </c>
      <c r="EC15" s="413">
        <v>1.6196988835169939</v>
      </c>
      <c r="ED15" s="412">
        <v>1.3690875833871314</v>
      </c>
      <c r="EE15" s="412">
        <v>1.3007361396029353</v>
      </c>
      <c r="EF15" s="412">
        <v>1.3735000990149331</v>
      </c>
      <c r="EG15" s="412">
        <v>1.2608439708169377</v>
      </c>
      <c r="EH15" s="412">
        <v>1.0930535139644828</v>
      </c>
      <c r="EI15" s="412">
        <v>1.1592178414770988</v>
      </c>
      <c r="EJ15" s="412">
        <v>0.83293642670011214</v>
      </c>
      <c r="EK15" s="412">
        <v>1.2928993845276762</v>
      </c>
      <c r="EL15" s="412">
        <v>1.0252951825039638</v>
      </c>
      <c r="EM15" s="412">
        <v>1.3708730242598992</v>
      </c>
      <c r="EN15" s="412">
        <v>1.4078059358606425</v>
      </c>
      <c r="EO15" s="412">
        <v>1.326200657466758</v>
      </c>
      <c r="EP15" s="413">
        <v>1.4078059358606425</v>
      </c>
      <c r="EQ15" s="412">
        <v>1.2588304892680975</v>
      </c>
      <c r="ER15" s="412">
        <v>1.4148884742920593</v>
      </c>
      <c r="ES15" s="412">
        <v>1.3176573862598657</v>
      </c>
      <c r="ET15" s="415">
        <v>1.0912274115413216</v>
      </c>
      <c r="EU15" s="413">
        <v>1.4148884742920593</v>
      </c>
      <c r="EX15" s="473"/>
    </row>
    <row r="16" spans="1:154" ht="33.75" customHeight="1">
      <c r="A16" s="481"/>
      <c r="B16" s="475" t="s">
        <v>8</v>
      </c>
      <c r="C16" s="22" t="s">
        <v>791</v>
      </c>
      <c r="D16" s="23">
        <v>0.64784946236559138</v>
      </c>
      <c r="E16" s="24">
        <v>0.48549107142857145</v>
      </c>
      <c r="F16" s="24">
        <v>0.61742934051144016</v>
      </c>
      <c r="G16" s="24">
        <v>0.72430555555555554</v>
      </c>
      <c r="H16" s="24">
        <v>0.853494623655914</v>
      </c>
      <c r="I16" s="24">
        <v>0.96909722222222228</v>
      </c>
      <c r="J16" s="24">
        <v>0.89180107526881724</v>
      </c>
      <c r="K16" s="24">
        <v>0.73756720430107525</v>
      </c>
      <c r="L16" s="24">
        <v>0.96562499999999996</v>
      </c>
      <c r="M16" s="24">
        <v>0.59060402684563762</v>
      </c>
      <c r="N16" s="24">
        <v>0.80590277777777775</v>
      </c>
      <c r="O16" s="25">
        <v>0.60416666666666663</v>
      </c>
      <c r="P16" s="26">
        <v>0.74183789954337898</v>
      </c>
      <c r="Q16" s="23">
        <v>0.45766129032258063</v>
      </c>
      <c r="R16" s="24">
        <v>0.6808035714285714</v>
      </c>
      <c r="S16" s="24">
        <v>0.54004037685060569</v>
      </c>
      <c r="T16" s="24">
        <v>0.79201388888888891</v>
      </c>
      <c r="U16" s="24">
        <v>0.54065860215053763</v>
      </c>
      <c r="V16" s="24">
        <v>0.7114583333333333</v>
      </c>
      <c r="W16" s="24">
        <v>0.73991935483870963</v>
      </c>
      <c r="X16" s="24">
        <v>0.73151881720430112</v>
      </c>
      <c r="Y16" s="24">
        <v>0.78298611111111116</v>
      </c>
      <c r="Z16" s="24">
        <v>0.74798657718120809</v>
      </c>
      <c r="AA16" s="24">
        <v>0.47881944444444446</v>
      </c>
      <c r="AB16" s="24">
        <v>0.35147849462365593</v>
      </c>
      <c r="AC16" s="26">
        <v>0.62853881278538815</v>
      </c>
      <c r="AD16" s="24">
        <v>0.53729838709677424</v>
      </c>
      <c r="AE16" s="24">
        <v>0.59877873563218387</v>
      </c>
      <c r="AF16" s="24">
        <v>0.75033647375504708</v>
      </c>
      <c r="AG16" s="24">
        <v>0.77777777777777779</v>
      </c>
      <c r="AH16" s="24">
        <v>0.771505376344086</v>
      </c>
      <c r="AI16" s="24">
        <v>0.89965277777777775</v>
      </c>
      <c r="AJ16" s="24">
        <v>0.85752688172043012</v>
      </c>
      <c r="AK16" s="24">
        <v>0.65322580645161288</v>
      </c>
      <c r="AL16" s="24">
        <v>0.59583333333333333</v>
      </c>
      <c r="AM16" s="24">
        <v>0.72416107382550332</v>
      </c>
      <c r="AN16" s="24">
        <v>0.76493055555555556</v>
      </c>
      <c r="AO16" s="24">
        <v>0.44556451612903225</v>
      </c>
      <c r="AP16" s="26">
        <v>0.69791666666666663</v>
      </c>
      <c r="AQ16" s="24">
        <v>0.61626344086021501</v>
      </c>
      <c r="AR16" s="24">
        <v>0.46354166666666669</v>
      </c>
      <c r="AS16" s="24">
        <v>0.59084791386271873</v>
      </c>
      <c r="AT16" s="24">
        <v>0.62604166666666672</v>
      </c>
      <c r="AU16" s="24">
        <v>0.64919354838709675</v>
      </c>
      <c r="AV16" s="24">
        <v>0.54895833333333333</v>
      </c>
      <c r="AW16" s="24">
        <v>0.60215053763440862</v>
      </c>
      <c r="AX16" s="24">
        <v>0.62163978494623651</v>
      </c>
      <c r="AY16" s="24">
        <v>0.46111111111111114</v>
      </c>
      <c r="AZ16" s="24">
        <v>0.3825503355704698</v>
      </c>
      <c r="BA16" s="24">
        <v>0.5541666666666667</v>
      </c>
      <c r="BB16" s="24">
        <v>0.52654569892473113</v>
      </c>
      <c r="BC16" s="26">
        <v>0.55436643835616439</v>
      </c>
      <c r="BD16" s="24">
        <v>0.30309139784946237</v>
      </c>
      <c r="BE16" s="24">
        <v>0.42299107142857145</v>
      </c>
      <c r="BF16" s="24">
        <v>0.50370121130551815</v>
      </c>
      <c r="BG16" s="24">
        <v>0.55104166666666665</v>
      </c>
      <c r="BH16" s="24">
        <v>0.60517473118279574</v>
      </c>
      <c r="BI16" s="24">
        <v>0.77013888888888893</v>
      </c>
      <c r="BJ16" s="24">
        <v>0.78696236559139787</v>
      </c>
      <c r="BK16" s="24">
        <v>0.55913978494623651</v>
      </c>
      <c r="BL16" s="24">
        <v>0.40312500000000001</v>
      </c>
      <c r="BM16" s="24">
        <v>0.37147651006711407</v>
      </c>
      <c r="BN16" s="24">
        <v>0.29305555555555557</v>
      </c>
      <c r="BO16" s="24">
        <v>0.38172043010752688</v>
      </c>
      <c r="BP16" s="26">
        <v>0.49646118721461185</v>
      </c>
      <c r="BQ16" s="24">
        <v>0.60416666666666663</v>
      </c>
      <c r="BR16" s="24">
        <v>0.25669642857142855</v>
      </c>
      <c r="BS16" s="24">
        <v>0.37146702557200539</v>
      </c>
      <c r="BT16" s="24">
        <v>0.49062499999999998</v>
      </c>
      <c r="BU16" s="24">
        <v>0.69018817204301075</v>
      </c>
      <c r="BV16" s="24">
        <v>0.62708333333333333</v>
      </c>
      <c r="BW16" s="24">
        <v>0.65692204301075274</v>
      </c>
      <c r="BX16" s="24">
        <v>0.490255376344086</v>
      </c>
      <c r="BY16" s="24">
        <v>0.51458333333333328</v>
      </c>
      <c r="BZ16" s="24">
        <v>0.38523489932885907</v>
      </c>
      <c r="CA16" s="24">
        <v>0.58819444444444446</v>
      </c>
      <c r="CB16" s="24">
        <v>0.36021505376344087</v>
      </c>
      <c r="CC16" s="26">
        <v>0.50442351598173518</v>
      </c>
      <c r="CD16" s="24">
        <v>0.24025537634408603</v>
      </c>
      <c r="CE16" s="24">
        <v>0.15265804597701149</v>
      </c>
      <c r="CF16" s="24">
        <v>0.36271870794078059</v>
      </c>
      <c r="CG16" s="24">
        <v>0.5600694444444444</v>
      </c>
      <c r="CH16" s="24">
        <v>0.56014784946236562</v>
      </c>
      <c r="CI16" s="24">
        <v>0.56180555555555556</v>
      </c>
      <c r="CJ16" s="24">
        <v>0.52184139784946237</v>
      </c>
      <c r="CK16" s="24">
        <v>0.67741935483870963</v>
      </c>
      <c r="CL16" s="24">
        <v>0.4670138888888889</v>
      </c>
      <c r="CM16" s="24">
        <v>0.38557046979865772</v>
      </c>
      <c r="CN16" s="24">
        <v>0.39409722222222221</v>
      </c>
      <c r="CO16" s="24">
        <v>0.3383736559139785</v>
      </c>
      <c r="CP16" s="26">
        <v>0.43604849726775957</v>
      </c>
      <c r="CQ16" s="24">
        <v>0.5776209677419355</v>
      </c>
      <c r="CR16" s="24">
        <v>0.1953125</v>
      </c>
      <c r="CS16" s="24">
        <v>0.43539703903095561</v>
      </c>
      <c r="CT16" s="24">
        <v>0.63923611111111112</v>
      </c>
      <c r="CU16" s="24">
        <v>0.63306451612903225</v>
      </c>
      <c r="CV16" s="24">
        <v>0.63368055555555558</v>
      </c>
      <c r="CW16" s="24">
        <v>0.96404569892473113</v>
      </c>
      <c r="CX16" s="24">
        <v>0.75907258064516125</v>
      </c>
      <c r="CY16" s="24">
        <v>0.69513888888888886</v>
      </c>
      <c r="CZ16" s="24">
        <v>0.42013422818791946</v>
      </c>
      <c r="DA16" s="24">
        <v>0.44062499999999999</v>
      </c>
      <c r="DB16" s="24">
        <v>0.427755376344086</v>
      </c>
      <c r="DC16" s="26">
        <v>0.57111872146118725</v>
      </c>
      <c r="DD16" s="301">
        <v>0.35047043010752688</v>
      </c>
      <c r="DE16" s="24">
        <v>0.12611607142857142</v>
      </c>
      <c r="DF16" s="25">
        <v>0.48149394347240915</v>
      </c>
      <c r="DG16" s="25">
        <v>0.48229166666666667</v>
      </c>
      <c r="DH16" s="25">
        <v>0.38743279569892475</v>
      </c>
      <c r="DI16" s="25">
        <v>0.51423611111111112</v>
      </c>
      <c r="DJ16" s="25">
        <v>0.59543010752688175</v>
      </c>
      <c r="DK16" s="25">
        <v>0.6616263440860215</v>
      </c>
      <c r="DL16" s="25">
        <v>0.6322916666666667</v>
      </c>
      <c r="DM16" s="25">
        <v>0.24395973154362416</v>
      </c>
      <c r="DN16" s="25">
        <v>0.27500000000000002</v>
      </c>
      <c r="DO16" s="302">
        <v>0.511760752688172</v>
      </c>
      <c r="DP16" s="26">
        <v>0.4406392694063927</v>
      </c>
      <c r="DQ16" s="301">
        <v>0.36659946236559138</v>
      </c>
      <c r="DR16" s="24">
        <v>0.28831845238095238</v>
      </c>
      <c r="DS16" s="24">
        <v>0.49596231493943471</v>
      </c>
      <c r="DT16" s="25">
        <v>0.50208333333333333</v>
      </c>
      <c r="DU16" s="25">
        <v>0.72379032258064513</v>
      </c>
      <c r="DV16" s="25">
        <v>0.68402777777777779</v>
      </c>
      <c r="DW16" s="25">
        <v>0.53931451612903225</v>
      </c>
      <c r="DX16" s="25">
        <v>0.43447580645161288</v>
      </c>
      <c r="DY16" s="25">
        <v>0.57291666666666663</v>
      </c>
      <c r="DZ16" s="25">
        <v>0.41476510067114092</v>
      </c>
      <c r="EA16" s="25">
        <v>0.51458333333333328</v>
      </c>
      <c r="EB16" s="302">
        <v>0.2758736559139785</v>
      </c>
      <c r="EC16" s="26">
        <v>0.48507420091324199</v>
      </c>
      <c r="ED16" s="25">
        <v>0.46975806451612906</v>
      </c>
      <c r="EE16" s="25">
        <v>0.39547413793103448</v>
      </c>
      <c r="EF16" s="25">
        <v>0.37718707940780621</v>
      </c>
      <c r="EG16" s="25">
        <v>0.5444444444444444</v>
      </c>
      <c r="EH16" s="25">
        <v>0.66397849462365588</v>
      </c>
      <c r="EI16" s="25">
        <v>0.5913194444444444</v>
      </c>
      <c r="EJ16" s="25">
        <v>0.792002688172043</v>
      </c>
      <c r="EK16" s="25">
        <v>0.46908602150537637</v>
      </c>
      <c r="EL16" s="25">
        <v>0.63020833333333337</v>
      </c>
      <c r="EM16" s="25">
        <v>0.40973154362416109</v>
      </c>
      <c r="EN16" s="25">
        <v>0.57673611111111112</v>
      </c>
      <c r="EO16" s="25">
        <v>0.38709677419354838</v>
      </c>
      <c r="EP16" s="26">
        <v>0.52564321493624777</v>
      </c>
      <c r="EQ16" s="25">
        <v>0.51344086021505375</v>
      </c>
      <c r="ER16" s="25">
        <v>0.23139880952380953</v>
      </c>
      <c r="ES16" s="25">
        <v>0.42866756393001348</v>
      </c>
      <c r="ET16" s="302">
        <v>0.49062499999999998</v>
      </c>
      <c r="EU16" s="26">
        <v>0.42002431399791595</v>
      </c>
      <c r="EX16" s="473"/>
    </row>
    <row r="17" spans="1:154" ht="33.75" customHeight="1">
      <c r="A17" s="481"/>
      <c r="B17" s="476"/>
      <c r="C17" s="27" t="s">
        <v>11</v>
      </c>
      <c r="D17" s="28">
        <v>0.29905913978494625</v>
      </c>
      <c r="E17" s="29">
        <v>0.43229166666666669</v>
      </c>
      <c r="F17" s="29">
        <v>0.3341184387617766</v>
      </c>
      <c r="G17" s="29">
        <v>0.26145833333333335</v>
      </c>
      <c r="H17" s="29">
        <v>0.14012096774193547</v>
      </c>
      <c r="I17" s="29">
        <v>3.0902777777777779E-2</v>
      </c>
      <c r="J17" s="29">
        <v>9.6774193548387094E-2</v>
      </c>
      <c r="K17" s="29">
        <v>0.24327956989247312</v>
      </c>
      <c r="L17" s="29">
        <v>3.2638888888888891E-2</v>
      </c>
      <c r="M17" s="29">
        <v>0.3080536912751678</v>
      </c>
      <c r="N17" s="29">
        <v>0.16631944444444444</v>
      </c>
      <c r="O17" s="30">
        <v>0.31485215053763443</v>
      </c>
      <c r="P17" s="31">
        <v>0.22100456621004566</v>
      </c>
      <c r="Q17" s="28">
        <v>0.448252688172043</v>
      </c>
      <c r="R17" s="29">
        <v>0.26748511904761907</v>
      </c>
      <c r="S17" s="29">
        <v>0.38660834454912518</v>
      </c>
      <c r="T17" s="29">
        <v>0.19618055555555555</v>
      </c>
      <c r="U17" s="29">
        <v>0.38272849462365593</v>
      </c>
      <c r="V17" s="29">
        <v>0.20902777777777778</v>
      </c>
      <c r="W17" s="29">
        <v>0.20262096774193547</v>
      </c>
      <c r="X17" s="29">
        <v>0.21908602150537634</v>
      </c>
      <c r="Y17" s="29">
        <v>0.20902777777777778</v>
      </c>
      <c r="Z17" s="29">
        <v>0.20201342281879195</v>
      </c>
      <c r="AA17" s="29">
        <v>0.4236111111111111</v>
      </c>
      <c r="AB17" s="29">
        <v>0.5043682795698925</v>
      </c>
      <c r="AC17" s="31">
        <v>0.30502283105022832</v>
      </c>
      <c r="AD17" s="29">
        <v>0.35181451612903225</v>
      </c>
      <c r="AE17" s="29">
        <v>0.26113505747126436</v>
      </c>
      <c r="AF17" s="29">
        <v>0.19784656796769853</v>
      </c>
      <c r="AG17" s="29">
        <v>0.19687499999999999</v>
      </c>
      <c r="AH17" s="29">
        <v>0.17876344086021506</v>
      </c>
      <c r="AI17" s="29">
        <v>9.7916666666666666E-2</v>
      </c>
      <c r="AJ17" s="29">
        <v>0.13844086021505375</v>
      </c>
      <c r="AK17" s="29">
        <v>0.2973790322580645</v>
      </c>
      <c r="AL17" s="29">
        <v>0.29895833333333333</v>
      </c>
      <c r="AM17" s="29">
        <v>0.23355704697986576</v>
      </c>
      <c r="AN17" s="29">
        <v>0.19826388888888888</v>
      </c>
      <c r="AO17" s="29">
        <v>0.39348118279569894</v>
      </c>
      <c r="AP17" s="31">
        <v>0.237334927140255</v>
      </c>
      <c r="AQ17" s="29">
        <v>0.25033602150537637</v>
      </c>
      <c r="AR17" s="29">
        <v>0.35416666666666669</v>
      </c>
      <c r="AS17" s="29">
        <v>0.27960969044414535</v>
      </c>
      <c r="AT17" s="29">
        <v>0.23854166666666668</v>
      </c>
      <c r="AU17" s="29">
        <v>0.24630376344086022</v>
      </c>
      <c r="AV17" s="29">
        <v>0.23993055555555556</v>
      </c>
      <c r="AW17" s="29">
        <v>0.30107526881720431</v>
      </c>
      <c r="AX17" s="29">
        <v>0.29603494623655913</v>
      </c>
      <c r="AY17" s="29">
        <v>0.30833333333333335</v>
      </c>
      <c r="AZ17" s="29">
        <v>0.29731543624161072</v>
      </c>
      <c r="BA17" s="29">
        <v>0.32500000000000001</v>
      </c>
      <c r="BB17" s="29">
        <v>0.25940860215053763</v>
      </c>
      <c r="BC17" s="31">
        <v>0.28247716894977171</v>
      </c>
      <c r="BD17" s="29">
        <v>0.34408602150537637</v>
      </c>
      <c r="BE17" s="29">
        <v>0.37313988095238093</v>
      </c>
      <c r="BF17" s="29">
        <v>0.2439434724091521</v>
      </c>
      <c r="BG17" s="29">
        <v>0.27291666666666664</v>
      </c>
      <c r="BH17" s="29">
        <v>0.29838709677419356</v>
      </c>
      <c r="BI17" s="29">
        <v>0.14409722222222221</v>
      </c>
      <c r="BJ17" s="29">
        <v>0.13306451612903225</v>
      </c>
      <c r="BK17" s="29">
        <v>0.28595430107526881</v>
      </c>
      <c r="BL17" s="29">
        <v>0.29722222222222222</v>
      </c>
      <c r="BM17" s="29">
        <v>0.30838926174496645</v>
      </c>
      <c r="BN17" s="29">
        <v>0.25520833333333331</v>
      </c>
      <c r="BO17" s="29">
        <v>0.33870967741935482</v>
      </c>
      <c r="BP17" s="31">
        <v>0.27414383561643835</v>
      </c>
      <c r="BQ17" s="29">
        <v>0.14751344086021506</v>
      </c>
      <c r="BR17" s="29">
        <v>0.20758928571428573</v>
      </c>
      <c r="BS17" s="29">
        <v>0.25841184387617766</v>
      </c>
      <c r="BT17" s="29">
        <v>0.234375</v>
      </c>
      <c r="BU17" s="29">
        <v>0.20396505376344087</v>
      </c>
      <c r="BV17" s="29">
        <v>0.22569444444444445</v>
      </c>
      <c r="BW17" s="29">
        <v>0.19455645161290322</v>
      </c>
      <c r="BX17" s="29">
        <v>0.25201612903225806</v>
      </c>
      <c r="BY17" s="29">
        <v>0.234375</v>
      </c>
      <c r="BZ17" s="29">
        <v>0.28523489932885904</v>
      </c>
      <c r="CA17" s="29">
        <v>0.18958333333333333</v>
      </c>
      <c r="CB17" s="29">
        <v>0.22983870967741934</v>
      </c>
      <c r="CC17" s="31">
        <v>0.22206050228310503</v>
      </c>
      <c r="CD17" s="29">
        <v>0.25571236559139787</v>
      </c>
      <c r="CE17" s="29">
        <v>0.21120689655172414</v>
      </c>
      <c r="CF17" s="29">
        <v>0.23351278600269179</v>
      </c>
      <c r="CG17" s="29">
        <v>0.26770833333333333</v>
      </c>
      <c r="CH17" s="29">
        <v>0.27083333333333331</v>
      </c>
      <c r="CI17" s="29">
        <v>0.19791666666666666</v>
      </c>
      <c r="CJ17" s="29">
        <v>0.27788978494623656</v>
      </c>
      <c r="CK17" s="29">
        <v>0.14717741935483872</v>
      </c>
      <c r="CL17" s="29">
        <v>0.25763888888888886</v>
      </c>
      <c r="CM17" s="29">
        <v>0.2389261744966443</v>
      </c>
      <c r="CN17" s="29">
        <v>0.23680555555555555</v>
      </c>
      <c r="CO17" s="29">
        <v>0.27889784946236557</v>
      </c>
      <c r="CP17" s="31">
        <v>0.23966871584699453</v>
      </c>
      <c r="CQ17" s="29">
        <v>0.21471774193548387</v>
      </c>
      <c r="CR17" s="29">
        <v>0.27604166666666669</v>
      </c>
      <c r="CS17" s="29">
        <v>0.2123149394347241</v>
      </c>
      <c r="CT17" s="29">
        <v>0.24618055555555557</v>
      </c>
      <c r="CU17" s="29">
        <v>0.1616263440860215</v>
      </c>
      <c r="CV17" s="29">
        <v>0.23680555555555555</v>
      </c>
      <c r="CW17" s="29">
        <v>2.6881720430107527E-2</v>
      </c>
      <c r="CX17" s="29">
        <v>0.12466397849462366</v>
      </c>
      <c r="CY17" s="29">
        <v>0.17083333333333334</v>
      </c>
      <c r="CZ17" s="29">
        <v>0.26107382550335573</v>
      </c>
      <c r="DA17" s="29">
        <v>0.26041666666666669</v>
      </c>
      <c r="DB17" s="29">
        <v>0.22278225806451613</v>
      </c>
      <c r="DC17" s="31">
        <v>0.20028538812785388</v>
      </c>
      <c r="DD17" s="303">
        <v>0.29065860215053763</v>
      </c>
      <c r="DE17" s="29">
        <v>0.21688988095238096</v>
      </c>
      <c r="DF17" s="30">
        <v>0.17328398384925975</v>
      </c>
      <c r="DG17" s="30">
        <v>0.22812499999999999</v>
      </c>
      <c r="DH17" s="30">
        <v>0.24227150537634409</v>
      </c>
      <c r="DI17" s="30">
        <v>0.16458333333333333</v>
      </c>
      <c r="DJ17" s="30">
        <v>0.26646505376344087</v>
      </c>
      <c r="DK17" s="30">
        <v>0.17305107526881722</v>
      </c>
      <c r="DL17" s="30">
        <v>0.20555555555555555</v>
      </c>
      <c r="DM17" s="30">
        <v>0.26845637583892618</v>
      </c>
      <c r="DN17" s="30">
        <v>0.19479166666666667</v>
      </c>
      <c r="DO17" s="304">
        <v>0.17876344086021506</v>
      </c>
      <c r="DP17" s="31">
        <v>0.21712328767123287</v>
      </c>
      <c r="DQ17" s="303">
        <v>0.20967741935483872</v>
      </c>
      <c r="DR17" s="29">
        <v>0.25632440476190477</v>
      </c>
      <c r="DS17" s="29">
        <v>0.29845222072678329</v>
      </c>
      <c r="DT17" s="30">
        <v>0.21076388888888889</v>
      </c>
      <c r="DU17" s="30">
        <v>0.2012768817204301</v>
      </c>
      <c r="DV17" s="30">
        <v>0.22152777777777777</v>
      </c>
      <c r="DW17" s="30">
        <v>0.31653225806451613</v>
      </c>
      <c r="DX17" s="30">
        <v>0.35047043010752688</v>
      </c>
      <c r="DY17" s="30">
        <v>0.23298611111111112</v>
      </c>
      <c r="DZ17" s="30">
        <v>0.39496644295302014</v>
      </c>
      <c r="EA17" s="30">
        <v>0.23333333333333334</v>
      </c>
      <c r="EB17" s="304">
        <v>0.24764784946236559</v>
      </c>
      <c r="EC17" s="31">
        <v>0.26501141552511415</v>
      </c>
      <c r="ED17" s="30">
        <v>0.24798387096774194</v>
      </c>
      <c r="EE17" s="30">
        <v>0.2988505747126437</v>
      </c>
      <c r="EF17" s="30">
        <v>0.33479138627187077</v>
      </c>
      <c r="EG17" s="30">
        <v>0.28020833333333334</v>
      </c>
      <c r="EH17" s="30">
        <v>0.24495967741935484</v>
      </c>
      <c r="EI17" s="30">
        <v>0.30937500000000001</v>
      </c>
      <c r="EJ17" s="30">
        <v>0.17540322580645162</v>
      </c>
      <c r="EK17" s="30">
        <v>0.36491935483870969</v>
      </c>
      <c r="EL17" s="30">
        <v>0.25416666666666665</v>
      </c>
      <c r="EM17" s="30">
        <v>0.32516778523489931</v>
      </c>
      <c r="EN17" s="30">
        <v>0.20833333333333334</v>
      </c>
      <c r="EO17" s="30">
        <v>0.32930107526881719</v>
      </c>
      <c r="EP17" s="31">
        <v>0.28122153916211295</v>
      </c>
      <c r="EQ17" s="30">
        <v>0.27284946236559138</v>
      </c>
      <c r="ER17" s="30">
        <v>0.33221726190476192</v>
      </c>
      <c r="ES17" s="30">
        <v>0.32469717362045758</v>
      </c>
      <c r="ET17" s="304">
        <v>0.32569444444444445</v>
      </c>
      <c r="EU17" s="31">
        <v>0.31330323028829454</v>
      </c>
      <c r="EX17" s="473"/>
    </row>
    <row r="18" spans="1:154" ht="33.75" customHeight="1" thickBot="1">
      <c r="A18" s="481"/>
      <c r="B18" s="477"/>
      <c r="C18" s="32" t="s">
        <v>793</v>
      </c>
      <c r="D18" s="33">
        <v>5.3091397849462367E-2</v>
      </c>
      <c r="E18" s="34">
        <v>8.2217261904761904E-2</v>
      </c>
      <c r="F18" s="34">
        <v>4.8452220726783311E-2</v>
      </c>
      <c r="G18" s="34">
        <v>1.4236111111111111E-2</v>
      </c>
      <c r="H18" s="34">
        <v>6.384408602150538E-3</v>
      </c>
      <c r="I18" s="34">
        <v>0</v>
      </c>
      <c r="J18" s="34">
        <v>1.1424731182795699E-2</v>
      </c>
      <c r="K18" s="34">
        <v>1.9153225806451613E-2</v>
      </c>
      <c r="L18" s="34">
        <v>1.736111111111111E-3</v>
      </c>
      <c r="M18" s="34">
        <v>0.10134228187919463</v>
      </c>
      <c r="N18" s="34">
        <v>2.7777777777777776E-2</v>
      </c>
      <c r="O18" s="35">
        <v>8.0981182795698922E-2</v>
      </c>
      <c r="P18" s="416">
        <v>3.7157534246575342E-2</v>
      </c>
      <c r="Q18" s="33">
        <v>9.4086021505376344E-2</v>
      </c>
      <c r="R18" s="34">
        <v>5.1711309523809521E-2</v>
      </c>
      <c r="S18" s="34">
        <v>7.3351278600269174E-2</v>
      </c>
      <c r="T18" s="34">
        <v>1.1805555555555555E-2</v>
      </c>
      <c r="U18" s="34">
        <v>7.6612903225806453E-2</v>
      </c>
      <c r="V18" s="34">
        <v>7.9513888888888884E-2</v>
      </c>
      <c r="W18" s="34">
        <v>5.7459677419354836E-2</v>
      </c>
      <c r="X18" s="34">
        <v>4.9395161290322578E-2</v>
      </c>
      <c r="Y18" s="34">
        <v>7.9861111111111105E-3</v>
      </c>
      <c r="Z18" s="34">
        <v>0.05</v>
      </c>
      <c r="AA18" s="34">
        <v>9.7569444444444445E-2</v>
      </c>
      <c r="AB18" s="34">
        <v>0.14415322580645162</v>
      </c>
      <c r="AC18" s="416">
        <v>6.6438356164383566E-2</v>
      </c>
      <c r="AD18" s="34">
        <v>0.11088709677419355</v>
      </c>
      <c r="AE18" s="34">
        <v>0.14008620689655171</v>
      </c>
      <c r="AF18" s="34">
        <v>5.1816958277254375E-2</v>
      </c>
      <c r="AG18" s="34">
        <v>2.5347222222222222E-2</v>
      </c>
      <c r="AH18" s="34">
        <v>4.9731182795698922E-2</v>
      </c>
      <c r="AI18" s="34">
        <v>2.4305555555555556E-3</v>
      </c>
      <c r="AJ18" s="34">
        <v>4.0322580645161289E-3</v>
      </c>
      <c r="AK18" s="34">
        <v>4.9395161290322578E-2</v>
      </c>
      <c r="AL18" s="34">
        <v>0.10520833333333333</v>
      </c>
      <c r="AM18" s="34">
        <v>4.2281879194630875E-2</v>
      </c>
      <c r="AN18" s="34">
        <v>3.6805555555555557E-2</v>
      </c>
      <c r="AO18" s="34">
        <v>0.16095430107526881</v>
      </c>
      <c r="AP18" s="416">
        <v>6.4748406193078326E-2</v>
      </c>
      <c r="AQ18" s="34">
        <v>0.13340053763440859</v>
      </c>
      <c r="AR18" s="34">
        <v>0.18229166666666666</v>
      </c>
      <c r="AS18" s="34">
        <v>0.12954239569313594</v>
      </c>
      <c r="AT18" s="34">
        <v>0.13541666666666666</v>
      </c>
      <c r="AU18" s="34">
        <v>0.10450268817204302</v>
      </c>
      <c r="AV18" s="34">
        <v>0.21111111111111111</v>
      </c>
      <c r="AW18" s="34">
        <v>9.6774193548387094E-2</v>
      </c>
      <c r="AX18" s="34">
        <v>8.2325268817204297E-2</v>
      </c>
      <c r="AY18" s="34">
        <v>0.23055555555555557</v>
      </c>
      <c r="AZ18" s="34">
        <v>0.32013422818791948</v>
      </c>
      <c r="BA18" s="34">
        <v>0.12083333333333333</v>
      </c>
      <c r="BB18" s="34">
        <v>0.21404569892473119</v>
      </c>
      <c r="BC18" s="416">
        <v>0.16315639269406393</v>
      </c>
      <c r="BD18" s="34">
        <v>0.35282258064516131</v>
      </c>
      <c r="BE18" s="34">
        <v>0.20386904761904762</v>
      </c>
      <c r="BF18" s="34">
        <v>0.25235531628532976</v>
      </c>
      <c r="BG18" s="34">
        <v>0.17604166666666668</v>
      </c>
      <c r="BH18" s="34">
        <v>9.643817204301075E-2</v>
      </c>
      <c r="BI18" s="34">
        <v>8.576388888888889E-2</v>
      </c>
      <c r="BJ18" s="34">
        <v>7.9973118279569891E-2</v>
      </c>
      <c r="BK18" s="34">
        <v>0.15490591397849462</v>
      </c>
      <c r="BL18" s="34">
        <v>0.29965277777777777</v>
      </c>
      <c r="BM18" s="34">
        <v>0.32013422818791948</v>
      </c>
      <c r="BN18" s="34">
        <v>0.45173611111111112</v>
      </c>
      <c r="BO18" s="34">
        <v>0.27956989247311825</v>
      </c>
      <c r="BP18" s="416">
        <v>0.22939497716894977</v>
      </c>
      <c r="BQ18" s="34">
        <v>0.24831989247311828</v>
      </c>
      <c r="BR18" s="34">
        <v>0.5357142857142857</v>
      </c>
      <c r="BS18" s="34">
        <v>0.37012113055181695</v>
      </c>
      <c r="BT18" s="34">
        <v>0.27500000000000002</v>
      </c>
      <c r="BU18" s="34">
        <v>0.10584677419354839</v>
      </c>
      <c r="BV18" s="34">
        <v>0.14722222222222223</v>
      </c>
      <c r="BW18" s="34">
        <v>0.14852150537634409</v>
      </c>
      <c r="BX18" s="34">
        <v>0.25772849462365593</v>
      </c>
      <c r="BY18" s="34">
        <v>0.25104166666666666</v>
      </c>
      <c r="BZ18" s="34">
        <v>0.32953020134228189</v>
      </c>
      <c r="CA18" s="34">
        <v>0.22222222222222221</v>
      </c>
      <c r="CB18" s="34">
        <v>0.40994623655913981</v>
      </c>
      <c r="CC18" s="416">
        <v>0.27351598173515984</v>
      </c>
      <c r="CD18" s="34">
        <v>0.50403225806451613</v>
      </c>
      <c r="CE18" s="34">
        <v>0.63613505747126442</v>
      </c>
      <c r="CF18" s="34">
        <v>0.40376850605652759</v>
      </c>
      <c r="CG18" s="34">
        <v>0.17222222222222222</v>
      </c>
      <c r="CH18" s="34">
        <v>0.16901881720430106</v>
      </c>
      <c r="CI18" s="34">
        <v>0.24027777777777778</v>
      </c>
      <c r="CJ18" s="34">
        <v>0.20026881720430106</v>
      </c>
      <c r="CK18" s="34">
        <v>0.17540322580645162</v>
      </c>
      <c r="CL18" s="34">
        <v>0.27534722222222224</v>
      </c>
      <c r="CM18" s="34">
        <v>0.37550335570469801</v>
      </c>
      <c r="CN18" s="34">
        <v>0.36909722222222224</v>
      </c>
      <c r="CO18" s="34">
        <v>0.38272849462365593</v>
      </c>
      <c r="CP18" s="416">
        <v>0.32428278688524592</v>
      </c>
      <c r="CQ18" s="34">
        <v>0.20766129032258066</v>
      </c>
      <c r="CR18" s="34">
        <v>0.52864583333333337</v>
      </c>
      <c r="CS18" s="34">
        <v>0.35228802153432032</v>
      </c>
      <c r="CT18" s="34">
        <v>0.11458333333333333</v>
      </c>
      <c r="CU18" s="34">
        <v>0.20530913978494625</v>
      </c>
      <c r="CV18" s="34">
        <v>0.1295138888888889</v>
      </c>
      <c r="CW18" s="34">
        <v>9.0725806451612909E-3</v>
      </c>
      <c r="CX18" s="34">
        <v>0.11626344086021505</v>
      </c>
      <c r="CY18" s="34">
        <v>0.13402777777777777</v>
      </c>
      <c r="CZ18" s="34">
        <v>0.31879194630872482</v>
      </c>
      <c r="DA18" s="34">
        <v>0.29895833333333333</v>
      </c>
      <c r="DB18" s="34">
        <v>0.34946236559139787</v>
      </c>
      <c r="DC18" s="416">
        <v>0.2285958904109589</v>
      </c>
      <c r="DD18" s="305">
        <v>0.3588709677419355</v>
      </c>
      <c r="DE18" s="34">
        <v>0.65699404761904767</v>
      </c>
      <c r="DF18" s="35">
        <v>0.3452220726783311</v>
      </c>
      <c r="DG18" s="35">
        <v>0.28958333333333336</v>
      </c>
      <c r="DH18" s="35">
        <v>0.37029569892473119</v>
      </c>
      <c r="DI18" s="35">
        <v>0.32118055555555558</v>
      </c>
      <c r="DJ18" s="35">
        <v>0.13810483870967741</v>
      </c>
      <c r="DK18" s="35">
        <v>0.16532258064516128</v>
      </c>
      <c r="DL18" s="35">
        <v>0.16215277777777778</v>
      </c>
      <c r="DM18" s="35">
        <v>0.48758389261744967</v>
      </c>
      <c r="DN18" s="35">
        <v>0.53020833333333328</v>
      </c>
      <c r="DO18" s="306">
        <v>0.30947580645161288</v>
      </c>
      <c r="DP18" s="416">
        <v>0.3422374429223744</v>
      </c>
      <c r="DQ18" s="305">
        <v>0.42372311827956988</v>
      </c>
      <c r="DR18" s="34">
        <v>0.45535714285714285</v>
      </c>
      <c r="DS18" s="34">
        <v>0.20558546433378197</v>
      </c>
      <c r="DT18" s="35">
        <v>0.28715277777777776</v>
      </c>
      <c r="DU18" s="35">
        <v>7.4932795698924734E-2</v>
      </c>
      <c r="DV18" s="35">
        <v>9.4444444444444442E-2</v>
      </c>
      <c r="DW18" s="35">
        <v>0.14415322580645162</v>
      </c>
      <c r="DX18" s="35">
        <v>0.21505376344086022</v>
      </c>
      <c r="DY18" s="35">
        <v>0.19409722222222223</v>
      </c>
      <c r="DZ18" s="35">
        <v>0.19026845637583892</v>
      </c>
      <c r="EA18" s="35">
        <v>0.25208333333333333</v>
      </c>
      <c r="EB18" s="306">
        <v>0.47647849462365593</v>
      </c>
      <c r="EC18" s="416">
        <v>0.24991438356164383</v>
      </c>
      <c r="ED18" s="35">
        <v>0.28225806451612906</v>
      </c>
      <c r="EE18" s="35">
        <v>0.30567528735632182</v>
      </c>
      <c r="EF18" s="35">
        <v>0.28802153432032301</v>
      </c>
      <c r="EG18" s="35">
        <v>0.17534722222222221</v>
      </c>
      <c r="EH18" s="35">
        <v>9.106182795698925E-2</v>
      </c>
      <c r="EI18" s="35">
        <v>9.930555555555555E-2</v>
      </c>
      <c r="EJ18" s="35">
        <v>3.2594086021505375E-2</v>
      </c>
      <c r="EK18" s="35">
        <v>0.16599462365591397</v>
      </c>
      <c r="EL18" s="35">
        <v>0.11562500000000001</v>
      </c>
      <c r="EM18" s="35">
        <v>0.2651006711409396</v>
      </c>
      <c r="EN18" s="35">
        <v>0.21493055555555557</v>
      </c>
      <c r="EO18" s="35">
        <v>0.28360215053763443</v>
      </c>
      <c r="EP18" s="416">
        <v>0.19313524590163936</v>
      </c>
      <c r="EQ18" s="35">
        <v>0.21370967741935484</v>
      </c>
      <c r="ER18" s="35">
        <v>0.43638392857142855</v>
      </c>
      <c r="ES18" s="35">
        <v>0.24663526244952894</v>
      </c>
      <c r="ET18" s="306">
        <v>0.18368055555555557</v>
      </c>
      <c r="EU18" s="416">
        <v>0.2666724557137895</v>
      </c>
      <c r="EX18" s="473"/>
    </row>
    <row r="19" spans="1:154" ht="18.75" customHeight="1">
      <c r="A19" s="481"/>
      <c r="B19" s="475" t="s">
        <v>1484</v>
      </c>
      <c r="C19" s="396" t="s">
        <v>3</v>
      </c>
      <c r="D19" s="397"/>
      <c r="E19" s="398"/>
      <c r="F19" s="398"/>
      <c r="G19" s="398"/>
      <c r="H19" s="398"/>
      <c r="I19" s="398"/>
      <c r="J19" s="398"/>
      <c r="K19" s="398"/>
      <c r="L19" s="398"/>
      <c r="M19" s="398"/>
      <c r="N19" s="398"/>
      <c r="O19" s="399"/>
      <c r="P19" s="400"/>
      <c r="Q19" s="397"/>
      <c r="R19" s="398"/>
      <c r="S19" s="398"/>
      <c r="T19" s="398"/>
      <c r="U19" s="398"/>
      <c r="V19" s="398"/>
      <c r="W19" s="398"/>
      <c r="X19" s="398"/>
      <c r="Y19" s="398"/>
      <c r="Z19" s="398"/>
      <c r="AA19" s="398"/>
      <c r="AB19" s="398"/>
      <c r="AC19" s="400"/>
      <c r="AD19" s="398"/>
      <c r="AE19" s="398"/>
      <c r="AF19" s="398"/>
      <c r="AG19" s="398"/>
      <c r="AH19" s="398"/>
      <c r="AI19" s="398"/>
      <c r="AJ19" s="398"/>
      <c r="AK19" s="398"/>
      <c r="AL19" s="398"/>
      <c r="AM19" s="398"/>
      <c r="AN19" s="398"/>
      <c r="AO19" s="398"/>
      <c r="AP19" s="400"/>
      <c r="AQ19" s="398"/>
      <c r="AR19" s="398"/>
      <c r="AS19" s="398"/>
      <c r="AT19" s="398"/>
      <c r="AU19" s="398"/>
      <c r="AV19" s="398"/>
      <c r="AW19" s="398"/>
      <c r="AX19" s="398"/>
      <c r="AY19" s="398"/>
      <c r="AZ19" s="398"/>
      <c r="BA19" s="398"/>
      <c r="BB19" s="398"/>
      <c r="BC19" s="400"/>
      <c r="BD19" s="398"/>
      <c r="BE19" s="398"/>
      <c r="BF19" s="398"/>
      <c r="BG19" s="398"/>
      <c r="BH19" s="398"/>
      <c r="BI19" s="398"/>
      <c r="BJ19" s="398"/>
      <c r="BK19" s="398"/>
      <c r="BL19" s="398"/>
      <c r="BM19" s="398"/>
      <c r="BN19" s="398"/>
      <c r="BO19" s="398"/>
      <c r="BP19" s="400"/>
      <c r="BQ19" s="398"/>
      <c r="BR19" s="398"/>
      <c r="BS19" s="398"/>
      <c r="BT19" s="398"/>
      <c r="BU19" s="398"/>
      <c r="BV19" s="398"/>
      <c r="BW19" s="398"/>
      <c r="BX19" s="398"/>
      <c r="BY19" s="398"/>
      <c r="BZ19" s="398"/>
      <c r="CA19" s="398"/>
      <c r="CB19" s="398"/>
      <c r="CC19" s="400"/>
      <c r="CD19" s="398"/>
      <c r="CE19" s="398"/>
      <c r="CF19" s="398"/>
      <c r="CG19" s="398"/>
      <c r="CH19" s="398"/>
      <c r="CI19" s="398"/>
      <c r="CJ19" s="398"/>
      <c r="CK19" s="398"/>
      <c r="CL19" s="398"/>
      <c r="CM19" s="398"/>
      <c r="CN19" s="398"/>
      <c r="CO19" s="398"/>
      <c r="CP19" s="400"/>
      <c r="CQ19" s="398"/>
      <c r="CR19" s="398"/>
      <c r="CS19" s="398"/>
      <c r="CT19" s="398"/>
      <c r="CU19" s="398"/>
      <c r="CV19" s="398"/>
      <c r="CW19" s="398"/>
      <c r="CX19" s="398"/>
      <c r="CY19" s="398"/>
      <c r="CZ19" s="398"/>
      <c r="DA19" s="398"/>
      <c r="DB19" s="398"/>
      <c r="DC19" s="400"/>
      <c r="DD19" s="401">
        <v>3.6297946908602206</v>
      </c>
      <c r="DE19" s="398">
        <v>7.425056175595234</v>
      </c>
      <c r="DF19" s="399">
        <v>20.163140309555864</v>
      </c>
      <c r="DG19" s="399">
        <v>22.501357638888887</v>
      </c>
      <c r="DH19" s="399">
        <v>23.399211693548388</v>
      </c>
      <c r="DI19" s="399">
        <v>23.335089236111095</v>
      </c>
      <c r="DJ19" s="399">
        <v>22.290833669354861</v>
      </c>
      <c r="DK19" s="399">
        <v>24.134998655914025</v>
      </c>
      <c r="DL19" s="399">
        <v>16.058835069444424</v>
      </c>
      <c r="DM19" s="399">
        <v>9.0976151006711454</v>
      </c>
      <c r="DN19" s="399">
        <v>5.6658052083333343</v>
      </c>
      <c r="DO19" s="402">
        <v>2.9723924731182838</v>
      </c>
      <c r="DP19" s="400">
        <v>15.09753618721466</v>
      </c>
      <c r="DQ19" s="401">
        <v>3.4847419354838691</v>
      </c>
      <c r="DR19" s="398">
        <v>6.5552310267857177</v>
      </c>
      <c r="DS19" s="398">
        <v>12.948726110363394</v>
      </c>
      <c r="DT19" s="399">
        <v>17.18586874999999</v>
      </c>
      <c r="DU19" s="399">
        <v>27.426740591397863</v>
      </c>
      <c r="DV19" s="399">
        <v>29.423496180555528</v>
      </c>
      <c r="DW19" s="399">
        <v>19.094348118279573</v>
      </c>
      <c r="DX19" s="399">
        <v>18.738232862903196</v>
      </c>
      <c r="DY19" s="399">
        <v>14.67586493055553</v>
      </c>
      <c r="DZ19" s="399">
        <v>8.5014580536912767</v>
      </c>
      <c r="EA19" s="399">
        <v>5.4721447916666737</v>
      </c>
      <c r="EB19" s="402">
        <v>1.7544979838709698</v>
      </c>
      <c r="EC19" s="400">
        <v>13.798612385844729</v>
      </c>
      <c r="ED19" s="399">
        <v>3.055191868279572</v>
      </c>
      <c r="EE19" s="399">
        <v>8.1127988505746984</v>
      </c>
      <c r="EF19" s="399">
        <v>11.55337550471063</v>
      </c>
      <c r="EG19" s="399">
        <v>15.214739930555545</v>
      </c>
      <c r="EH19" s="399">
        <v>19.720474462365583</v>
      </c>
      <c r="EI19" s="399">
        <v>20.593888888888845</v>
      </c>
      <c r="EJ19" s="399">
        <v>18.789040322580661</v>
      </c>
      <c r="EK19" s="399">
        <v>14.238382056451623</v>
      </c>
      <c r="EL19" s="399">
        <v>15.861177430555548</v>
      </c>
      <c r="EM19" s="399">
        <v>9.2358466442953056</v>
      </c>
      <c r="EN19" s="399">
        <v>3.3404118055555543</v>
      </c>
      <c r="EO19" s="399">
        <v>1.6351740591397834</v>
      </c>
      <c r="EP19" s="400">
        <v>11.777413052140307</v>
      </c>
      <c r="EQ19" s="399">
        <v>3.3110470430107566</v>
      </c>
      <c r="ER19" s="399">
        <v>5.277330357142854</v>
      </c>
      <c r="ES19" s="399">
        <v>12.874679676985203</v>
      </c>
      <c r="ET19" s="402">
        <v>22.513904861111119</v>
      </c>
      <c r="EU19" s="400">
        <v>11.040529176797527</v>
      </c>
      <c r="EX19" s="473"/>
    </row>
    <row r="20" spans="1:154" ht="18.75" customHeight="1">
      <c r="A20" s="481"/>
      <c r="B20" s="476"/>
      <c r="C20" s="11" t="s">
        <v>4</v>
      </c>
      <c r="D20" s="12"/>
      <c r="E20" s="13"/>
      <c r="F20" s="13"/>
      <c r="G20" s="13"/>
      <c r="H20" s="13"/>
      <c r="I20" s="13"/>
      <c r="J20" s="13"/>
      <c r="K20" s="13"/>
      <c r="L20" s="13"/>
      <c r="M20" s="13"/>
      <c r="N20" s="13"/>
      <c r="O20" s="14"/>
      <c r="P20" s="15"/>
      <c r="Q20" s="12"/>
      <c r="R20" s="13"/>
      <c r="S20" s="13"/>
      <c r="T20" s="13"/>
      <c r="U20" s="13"/>
      <c r="V20" s="13"/>
      <c r="W20" s="13"/>
      <c r="X20" s="13"/>
      <c r="Y20" s="13"/>
      <c r="Z20" s="13"/>
      <c r="AA20" s="13"/>
      <c r="AB20" s="13"/>
      <c r="AC20" s="15"/>
      <c r="AD20" s="13"/>
      <c r="AE20" s="13"/>
      <c r="AF20" s="13"/>
      <c r="AG20" s="13"/>
      <c r="AH20" s="13"/>
      <c r="AI20" s="13"/>
      <c r="AJ20" s="13"/>
      <c r="AK20" s="13"/>
      <c r="AL20" s="13"/>
      <c r="AM20" s="13"/>
      <c r="AN20" s="13"/>
      <c r="AO20" s="13"/>
      <c r="AP20" s="15"/>
      <c r="AQ20" s="13"/>
      <c r="AR20" s="13"/>
      <c r="AS20" s="13"/>
      <c r="AT20" s="13"/>
      <c r="AU20" s="13"/>
      <c r="AV20" s="13"/>
      <c r="AW20" s="13"/>
      <c r="AX20" s="13"/>
      <c r="AY20" s="13"/>
      <c r="AZ20" s="13"/>
      <c r="BA20" s="13"/>
      <c r="BB20" s="13"/>
      <c r="BC20" s="15"/>
      <c r="BD20" s="13"/>
      <c r="BE20" s="13"/>
      <c r="BF20" s="13"/>
      <c r="BG20" s="13"/>
      <c r="BH20" s="13"/>
      <c r="BI20" s="13"/>
      <c r="BJ20" s="13"/>
      <c r="BK20" s="13"/>
      <c r="BL20" s="13"/>
      <c r="BM20" s="13"/>
      <c r="BN20" s="13"/>
      <c r="BO20" s="13"/>
      <c r="BP20" s="15"/>
      <c r="BQ20" s="13"/>
      <c r="BR20" s="13"/>
      <c r="BS20" s="13"/>
      <c r="BT20" s="13"/>
      <c r="BU20" s="13"/>
      <c r="BV20" s="13"/>
      <c r="BW20" s="13"/>
      <c r="BX20" s="13"/>
      <c r="BY20" s="13"/>
      <c r="BZ20" s="13"/>
      <c r="CA20" s="13"/>
      <c r="CB20" s="13"/>
      <c r="CC20" s="15"/>
      <c r="CD20" s="13"/>
      <c r="CE20" s="13"/>
      <c r="CF20" s="13"/>
      <c r="CG20" s="13"/>
      <c r="CH20" s="13"/>
      <c r="CI20" s="13"/>
      <c r="CJ20" s="13"/>
      <c r="CK20" s="13"/>
      <c r="CL20" s="13"/>
      <c r="CM20" s="13"/>
      <c r="CN20" s="13"/>
      <c r="CO20" s="13"/>
      <c r="CP20" s="15"/>
      <c r="CQ20" s="13"/>
      <c r="CR20" s="13"/>
      <c r="CS20" s="13"/>
      <c r="CT20" s="13"/>
      <c r="CU20" s="13"/>
      <c r="CV20" s="13"/>
      <c r="CW20" s="13"/>
      <c r="CX20" s="13"/>
      <c r="CY20" s="13"/>
      <c r="CZ20" s="13"/>
      <c r="DA20" s="13"/>
      <c r="DB20" s="13"/>
      <c r="DC20" s="15"/>
      <c r="DD20" s="295">
        <v>48.223999999999997</v>
      </c>
      <c r="DE20" s="13">
        <v>87.137</v>
      </c>
      <c r="DF20" s="14">
        <v>107.92</v>
      </c>
      <c r="DG20" s="14">
        <v>112.10299999999999</v>
      </c>
      <c r="DH20" s="14">
        <v>107.539</v>
      </c>
      <c r="DI20" s="14">
        <v>106.39100000000001</v>
      </c>
      <c r="DJ20" s="14">
        <v>106.152</v>
      </c>
      <c r="DK20" s="14">
        <v>110.286</v>
      </c>
      <c r="DL20" s="14">
        <v>101.33799999999999</v>
      </c>
      <c r="DM20" s="14">
        <v>88.430999999999997</v>
      </c>
      <c r="DN20" s="14">
        <v>72.197000000000003</v>
      </c>
      <c r="DO20" s="296">
        <v>34.942</v>
      </c>
      <c r="DP20" s="15">
        <v>112.10299999999999</v>
      </c>
      <c r="DQ20" s="295">
        <v>43.853000000000002</v>
      </c>
      <c r="DR20" s="13">
        <v>86.558999999999997</v>
      </c>
      <c r="DS20" s="13">
        <v>109.52800000000001</v>
      </c>
      <c r="DT20" s="14">
        <v>106.306</v>
      </c>
      <c r="DU20" s="14">
        <v>110.09399999999999</v>
      </c>
      <c r="DV20" s="14">
        <v>110.596</v>
      </c>
      <c r="DW20" s="14">
        <v>93.864000000000004</v>
      </c>
      <c r="DX20" s="14">
        <v>97.137</v>
      </c>
      <c r="DY20" s="14">
        <v>105.051</v>
      </c>
      <c r="DZ20" s="14">
        <v>77.525000000000006</v>
      </c>
      <c r="EA20" s="14">
        <v>64.453999999999994</v>
      </c>
      <c r="EB20" s="296">
        <v>31.92</v>
      </c>
      <c r="EC20" s="15">
        <v>110.596</v>
      </c>
      <c r="ED20" s="14">
        <v>42.317999999999998</v>
      </c>
      <c r="EE20" s="14">
        <v>91.409000000000006</v>
      </c>
      <c r="EF20" s="14">
        <v>99.731999999999999</v>
      </c>
      <c r="EG20" s="14">
        <v>101.569</v>
      </c>
      <c r="EH20" s="14">
        <v>104.17700000000001</v>
      </c>
      <c r="EI20" s="14">
        <v>105.767</v>
      </c>
      <c r="EJ20" s="14">
        <v>108.19199999999999</v>
      </c>
      <c r="EK20" s="14">
        <v>102.375</v>
      </c>
      <c r="EL20" s="14">
        <v>103.398</v>
      </c>
      <c r="EM20" s="14">
        <v>95.983000000000004</v>
      </c>
      <c r="EN20" s="14">
        <v>51.737000000000002</v>
      </c>
      <c r="EO20" s="14">
        <v>31.521999999999998</v>
      </c>
      <c r="EP20" s="15">
        <v>108.19199999999999</v>
      </c>
      <c r="EQ20" s="14">
        <v>44.497999999999998</v>
      </c>
      <c r="ER20" s="14">
        <v>75.816000000000003</v>
      </c>
      <c r="ES20" s="14">
        <v>101.24</v>
      </c>
      <c r="ET20" s="296">
        <v>104.69499999999999</v>
      </c>
      <c r="EU20" s="15">
        <v>104.69499999999999</v>
      </c>
      <c r="EX20" s="473"/>
    </row>
    <row r="21" spans="1:154" ht="18.75" customHeight="1" thickBot="1">
      <c r="A21" s="481"/>
      <c r="B21" s="477"/>
      <c r="C21" s="16" t="s">
        <v>5</v>
      </c>
      <c r="D21" s="17"/>
      <c r="E21" s="18"/>
      <c r="F21" s="18"/>
      <c r="G21" s="18"/>
      <c r="H21" s="18"/>
      <c r="I21" s="18"/>
      <c r="J21" s="18"/>
      <c r="K21" s="18"/>
      <c r="L21" s="18"/>
      <c r="M21" s="18"/>
      <c r="N21" s="18"/>
      <c r="O21" s="19"/>
      <c r="P21" s="20"/>
      <c r="Q21" s="17"/>
      <c r="R21" s="18"/>
      <c r="S21" s="18"/>
      <c r="T21" s="18"/>
      <c r="U21" s="18"/>
      <c r="V21" s="18"/>
      <c r="W21" s="18"/>
      <c r="X21" s="18"/>
      <c r="Y21" s="18"/>
      <c r="Z21" s="18"/>
      <c r="AA21" s="18"/>
      <c r="AB21" s="18"/>
      <c r="AC21" s="20"/>
      <c r="AD21" s="18"/>
      <c r="AE21" s="18"/>
      <c r="AF21" s="18"/>
      <c r="AG21" s="18"/>
      <c r="AH21" s="18"/>
      <c r="AI21" s="18"/>
      <c r="AJ21" s="18"/>
      <c r="AK21" s="18"/>
      <c r="AL21" s="18"/>
      <c r="AM21" s="18"/>
      <c r="AN21" s="18"/>
      <c r="AO21" s="18"/>
      <c r="AP21" s="20"/>
      <c r="AQ21" s="18"/>
      <c r="AR21" s="18"/>
      <c r="AS21" s="18"/>
      <c r="AT21" s="18"/>
      <c r="AU21" s="18"/>
      <c r="AV21" s="18"/>
      <c r="AW21" s="18"/>
      <c r="AX21" s="18"/>
      <c r="AY21" s="18"/>
      <c r="AZ21" s="18"/>
      <c r="BA21" s="18"/>
      <c r="BB21" s="18"/>
      <c r="BC21" s="20"/>
      <c r="BD21" s="18"/>
      <c r="BE21" s="18"/>
      <c r="BF21" s="18"/>
      <c r="BG21" s="18"/>
      <c r="BH21" s="18"/>
      <c r="BI21" s="18"/>
      <c r="BJ21" s="18"/>
      <c r="BK21" s="18"/>
      <c r="BL21" s="18"/>
      <c r="BM21" s="18"/>
      <c r="BN21" s="18"/>
      <c r="BO21" s="18"/>
      <c r="BP21" s="20"/>
      <c r="BQ21" s="18"/>
      <c r="BR21" s="18"/>
      <c r="BS21" s="18"/>
      <c r="BT21" s="18"/>
      <c r="BU21" s="18"/>
      <c r="BV21" s="18"/>
      <c r="BW21" s="18"/>
      <c r="BX21" s="18"/>
      <c r="BY21" s="18"/>
      <c r="BZ21" s="18"/>
      <c r="CA21" s="18"/>
      <c r="CB21" s="18"/>
      <c r="CC21" s="20"/>
      <c r="CD21" s="18"/>
      <c r="CE21" s="18"/>
      <c r="CF21" s="18"/>
      <c r="CG21" s="18"/>
      <c r="CH21" s="18"/>
      <c r="CI21" s="18"/>
      <c r="CJ21" s="18"/>
      <c r="CK21" s="18"/>
      <c r="CL21" s="18"/>
      <c r="CM21" s="18"/>
      <c r="CN21" s="18"/>
      <c r="CO21" s="18"/>
      <c r="CP21" s="20"/>
      <c r="CQ21" s="18"/>
      <c r="CR21" s="18"/>
      <c r="CS21" s="18"/>
      <c r="CT21" s="18"/>
      <c r="CU21" s="18"/>
      <c r="CV21" s="18"/>
      <c r="CW21" s="18"/>
      <c r="CX21" s="18"/>
      <c r="CY21" s="18"/>
      <c r="CZ21" s="18"/>
      <c r="DA21" s="18"/>
      <c r="DB21" s="18"/>
      <c r="DC21" s="20"/>
      <c r="DD21" s="297">
        <v>2.7005672500000042</v>
      </c>
      <c r="DE21" s="18">
        <v>4.9896377499999973</v>
      </c>
      <c r="DF21" s="19">
        <v>14.981213250000007</v>
      </c>
      <c r="DG21" s="19">
        <v>16.2009775</v>
      </c>
      <c r="DH21" s="19">
        <v>17.4090135</v>
      </c>
      <c r="DI21" s="19">
        <v>16.801264249999988</v>
      </c>
      <c r="DJ21" s="19">
        <v>16.584380250000017</v>
      </c>
      <c r="DK21" s="19">
        <v>17.956439000000035</v>
      </c>
      <c r="DL21" s="19">
        <v>11.562361249999986</v>
      </c>
      <c r="DM21" s="19">
        <v>6.7777232500000029</v>
      </c>
      <c r="DN21" s="19">
        <v>4.0793797500000002</v>
      </c>
      <c r="DO21" s="298">
        <v>2.2114600000000033</v>
      </c>
      <c r="DP21" s="20">
        <v>132.25441700000042</v>
      </c>
      <c r="DQ21" s="297">
        <v>2.5926479999999987</v>
      </c>
      <c r="DR21" s="18">
        <v>4.4051152500000024</v>
      </c>
      <c r="DS21" s="18">
        <v>9.6209035000000025</v>
      </c>
      <c r="DT21" s="19">
        <v>12.373825499999993</v>
      </c>
      <c r="DU21" s="19">
        <v>20.405495000000009</v>
      </c>
      <c r="DV21" s="19">
        <v>21.18491724999998</v>
      </c>
      <c r="DW21" s="19">
        <v>14.206195000000003</v>
      </c>
      <c r="DX21" s="19">
        <v>13.941245249999978</v>
      </c>
      <c r="DY21" s="19">
        <v>10.566622749999983</v>
      </c>
      <c r="DZ21" s="19">
        <v>6.3335862500000015</v>
      </c>
      <c r="EA21" s="19">
        <v>3.9399442500000048</v>
      </c>
      <c r="EB21" s="298">
        <v>1.3053465000000015</v>
      </c>
      <c r="EC21" s="20">
        <v>120.87584449999983</v>
      </c>
      <c r="ED21" s="19">
        <v>2.2730627500000016</v>
      </c>
      <c r="EE21" s="19">
        <v>5.6465079999999901</v>
      </c>
      <c r="EF21" s="19">
        <v>8.5841579999999968</v>
      </c>
      <c r="EG21" s="19">
        <v>10.954612749999994</v>
      </c>
      <c r="EH21" s="19">
        <v>14.672032999999994</v>
      </c>
      <c r="EI21" s="19">
        <v>14.827599999999968</v>
      </c>
      <c r="EJ21" s="19">
        <v>13.979046000000011</v>
      </c>
      <c r="EK21" s="19">
        <v>10.593356250000008</v>
      </c>
      <c r="EL21" s="19">
        <v>11.420047749999995</v>
      </c>
      <c r="EM21" s="19">
        <v>6.8807057500000024</v>
      </c>
      <c r="EN21" s="19">
        <v>2.4050964999999991</v>
      </c>
      <c r="EO21" s="19">
        <v>1.216569499999999</v>
      </c>
      <c r="EP21" s="20">
        <v>103.45279625000046</v>
      </c>
      <c r="EQ21" s="19">
        <v>2.4634190000000031</v>
      </c>
      <c r="ER21" s="19">
        <v>3.5463659999999977</v>
      </c>
      <c r="ES21" s="19">
        <v>9.5658870000000054</v>
      </c>
      <c r="ET21" s="298">
        <v>16.210011500000007</v>
      </c>
      <c r="EU21" s="20">
        <v>31.785683500000083</v>
      </c>
      <c r="EX21" s="473"/>
    </row>
    <row r="22" spans="1:154" ht="18.75" customHeight="1">
      <c r="A22" s="481"/>
      <c r="B22" s="478" t="s">
        <v>1485</v>
      </c>
      <c r="C22" s="396" t="s">
        <v>9</v>
      </c>
      <c r="D22" s="403"/>
      <c r="E22" s="404"/>
      <c r="F22" s="404"/>
      <c r="G22" s="404"/>
      <c r="H22" s="404"/>
      <c r="I22" s="404"/>
      <c r="J22" s="404"/>
      <c r="K22" s="404"/>
      <c r="L22" s="404"/>
      <c r="M22" s="404"/>
      <c r="N22" s="404"/>
      <c r="O22" s="405"/>
      <c r="P22" s="406"/>
      <c r="Q22" s="403"/>
      <c r="R22" s="404"/>
      <c r="S22" s="404"/>
      <c r="T22" s="404"/>
      <c r="U22" s="404"/>
      <c r="V22" s="404"/>
      <c r="W22" s="404"/>
      <c r="X22" s="404"/>
      <c r="Y22" s="404"/>
      <c r="Z22" s="404"/>
      <c r="AA22" s="404"/>
      <c r="AB22" s="404"/>
      <c r="AC22" s="406"/>
      <c r="AD22" s="404"/>
      <c r="AE22" s="404"/>
      <c r="AF22" s="404"/>
      <c r="AG22" s="404"/>
      <c r="AH22" s="404"/>
      <c r="AI22" s="404"/>
      <c r="AJ22" s="404"/>
      <c r="AK22" s="404"/>
      <c r="AL22" s="404"/>
      <c r="AM22" s="404"/>
      <c r="AN22" s="404"/>
      <c r="AO22" s="404"/>
      <c r="AP22" s="406"/>
      <c r="AQ22" s="404"/>
      <c r="AR22" s="404"/>
      <c r="AS22" s="404"/>
      <c r="AT22" s="404"/>
      <c r="AU22" s="404"/>
      <c r="AV22" s="404"/>
      <c r="AW22" s="404"/>
      <c r="AX22" s="404"/>
      <c r="AY22" s="404"/>
      <c r="AZ22" s="404"/>
      <c r="BA22" s="404"/>
      <c r="BB22" s="404"/>
      <c r="BC22" s="406"/>
      <c r="BD22" s="404"/>
      <c r="BE22" s="404"/>
      <c r="BF22" s="404"/>
      <c r="BG22" s="404"/>
      <c r="BH22" s="404"/>
      <c r="BI22" s="404"/>
      <c r="BJ22" s="404"/>
      <c r="BK22" s="404"/>
      <c r="BL22" s="404"/>
      <c r="BM22" s="404"/>
      <c r="BN22" s="404"/>
      <c r="BO22" s="404"/>
      <c r="BP22" s="406"/>
      <c r="BQ22" s="404"/>
      <c r="BR22" s="404"/>
      <c r="BS22" s="404"/>
      <c r="BT22" s="404"/>
      <c r="BU22" s="404"/>
      <c r="BV22" s="404"/>
      <c r="BW22" s="404"/>
      <c r="BX22" s="404"/>
      <c r="BY22" s="404"/>
      <c r="BZ22" s="404"/>
      <c r="CA22" s="404"/>
      <c r="CB22" s="404"/>
      <c r="CC22" s="406"/>
      <c r="CD22" s="404"/>
      <c r="CE22" s="404"/>
      <c r="CF22" s="404"/>
      <c r="CG22" s="404"/>
      <c r="CH22" s="404"/>
      <c r="CI22" s="404"/>
      <c r="CJ22" s="404"/>
      <c r="CK22" s="404"/>
      <c r="CL22" s="404"/>
      <c r="CM22" s="404"/>
      <c r="CN22" s="404"/>
      <c r="CO22" s="404"/>
      <c r="CP22" s="406"/>
      <c r="CQ22" s="404"/>
      <c r="CR22" s="404"/>
      <c r="CS22" s="404"/>
      <c r="CT22" s="404"/>
      <c r="CU22" s="404"/>
      <c r="CV22" s="404"/>
      <c r="CW22" s="404"/>
      <c r="CX22" s="404"/>
      <c r="CY22" s="404"/>
      <c r="CZ22" s="404"/>
      <c r="DA22" s="404"/>
      <c r="DB22" s="404"/>
      <c r="DC22" s="406"/>
      <c r="DD22" s="417">
        <v>3.7727513053915761E-3</v>
      </c>
      <c r="DE22" s="418">
        <v>8.0650112834971758E-3</v>
      </c>
      <c r="DF22" s="419">
        <v>2.2012011136704021E-2</v>
      </c>
      <c r="DG22" s="419">
        <v>2.6887156950311998E-2</v>
      </c>
      <c r="DH22" s="419">
        <v>2.924400398948282E-2</v>
      </c>
      <c r="DI22" s="419">
        <v>2.9728922667669692E-2</v>
      </c>
      <c r="DJ22" s="419">
        <v>2.9553778712873548E-2</v>
      </c>
      <c r="DK22" s="419">
        <v>3.1148582183763318E-2</v>
      </c>
      <c r="DL22" s="419">
        <v>2.0490265718632945E-2</v>
      </c>
      <c r="DM22" s="419">
        <v>1.1219074462050069E-2</v>
      </c>
      <c r="DN22" s="419">
        <v>6.5188485778295098E-3</v>
      </c>
      <c r="DO22" s="420">
        <v>3.1970034993018051E-3</v>
      </c>
      <c r="DP22" s="421">
        <v>1.7868254714058274E-2</v>
      </c>
      <c r="DQ22" s="417">
        <v>3.777191479510611E-3</v>
      </c>
      <c r="DR22" s="418">
        <v>7.2364605345078504E-3</v>
      </c>
      <c r="DS22" s="418">
        <v>1.4433189450385917E-2</v>
      </c>
      <c r="DT22" s="419">
        <v>2.1464829282361812E-2</v>
      </c>
      <c r="DU22" s="419">
        <v>3.5507538865036284E-2</v>
      </c>
      <c r="DV22" s="419">
        <v>3.921513932347015E-2</v>
      </c>
      <c r="DW22" s="419">
        <v>2.6976512850050739E-2</v>
      </c>
      <c r="DX22" s="419">
        <v>2.5314169893574535E-2</v>
      </c>
      <c r="DY22" s="419">
        <v>1.9041668861779958E-2</v>
      </c>
      <c r="DZ22" s="419">
        <v>1.0421351074020703E-2</v>
      </c>
      <c r="EA22" s="419">
        <v>6.097014047329952E-3</v>
      </c>
      <c r="EB22" s="420">
        <v>2.0165988358292098E-3</v>
      </c>
      <c r="EC22" s="421">
        <v>1.6819581751145198E-2</v>
      </c>
      <c r="ED22" s="419">
        <v>3.2498844765339097E-3</v>
      </c>
      <c r="EE22" s="419">
        <v>9.0443619780390342E-3</v>
      </c>
      <c r="EF22" s="419">
        <v>1.3527782343195523E-2</v>
      </c>
      <c r="EG22" s="419">
        <v>1.8707232224321562E-2</v>
      </c>
      <c r="EH22" s="419">
        <v>2.5408694641531209E-2</v>
      </c>
      <c r="EI22" s="419">
        <v>2.7596607521990797E-2</v>
      </c>
      <c r="EJ22" s="419">
        <v>2.5558596705907214E-2</v>
      </c>
      <c r="EK22" s="419">
        <v>1.9644884897347222E-2</v>
      </c>
      <c r="EL22" s="419">
        <v>2.0534680678945486E-2</v>
      </c>
      <c r="EM22" s="419">
        <v>1.1162043802124705E-2</v>
      </c>
      <c r="EN22" s="419">
        <v>3.6910873559924261E-3</v>
      </c>
      <c r="EO22" s="419">
        <v>1.8694619113438647E-3</v>
      </c>
      <c r="EP22" s="421">
        <v>1.4329176379017925E-2</v>
      </c>
      <c r="EQ22" s="419">
        <v>3.5826123673933798E-3</v>
      </c>
      <c r="ER22" s="419">
        <v>5.8905800104408438E-3</v>
      </c>
      <c r="ES22" s="419">
        <v>1.5132447618280776E-2</v>
      </c>
      <c r="ET22" s="420">
        <v>2.8834056644662386E-2</v>
      </c>
      <c r="EU22" s="421">
        <v>1.2796317167950369E-2</v>
      </c>
      <c r="EX22" s="473"/>
    </row>
    <row r="23" spans="1:154" ht="18.75" customHeight="1" thickBot="1">
      <c r="A23" s="482"/>
      <c r="B23" s="479"/>
      <c r="C23" s="409" t="s">
        <v>10</v>
      </c>
      <c r="D23" s="410"/>
      <c r="E23" s="411"/>
      <c r="F23" s="411"/>
      <c r="G23" s="411"/>
      <c r="H23" s="411"/>
      <c r="I23" s="411"/>
      <c r="J23" s="411"/>
      <c r="K23" s="411"/>
      <c r="L23" s="411"/>
      <c r="M23" s="411"/>
      <c r="N23" s="411"/>
      <c r="O23" s="412"/>
      <c r="P23" s="413"/>
      <c r="Q23" s="410"/>
      <c r="R23" s="411"/>
      <c r="S23" s="411"/>
      <c r="T23" s="411"/>
      <c r="U23" s="411"/>
      <c r="V23" s="411"/>
      <c r="W23" s="411"/>
      <c r="X23" s="411"/>
      <c r="Y23" s="411"/>
      <c r="Z23" s="411"/>
      <c r="AA23" s="411"/>
      <c r="AB23" s="411"/>
      <c r="AC23" s="413"/>
      <c r="AD23" s="411"/>
      <c r="AE23" s="411"/>
      <c r="AF23" s="411"/>
      <c r="AG23" s="411"/>
      <c r="AH23" s="411"/>
      <c r="AI23" s="411"/>
      <c r="AJ23" s="411"/>
      <c r="AK23" s="411"/>
      <c r="AL23" s="411"/>
      <c r="AM23" s="411"/>
      <c r="AN23" s="411"/>
      <c r="AO23" s="411"/>
      <c r="AP23" s="413"/>
      <c r="AQ23" s="411"/>
      <c r="AR23" s="411"/>
      <c r="AS23" s="411"/>
      <c r="AT23" s="411"/>
      <c r="AU23" s="411"/>
      <c r="AV23" s="411"/>
      <c r="AW23" s="411"/>
      <c r="AX23" s="411"/>
      <c r="AY23" s="411"/>
      <c r="AZ23" s="411"/>
      <c r="BA23" s="411"/>
      <c r="BB23" s="411"/>
      <c r="BC23" s="413"/>
      <c r="BD23" s="411"/>
      <c r="BE23" s="411"/>
      <c r="BF23" s="411"/>
      <c r="BG23" s="411"/>
      <c r="BH23" s="411"/>
      <c r="BI23" s="411"/>
      <c r="BJ23" s="411"/>
      <c r="BK23" s="411"/>
      <c r="BL23" s="411"/>
      <c r="BM23" s="411"/>
      <c r="BN23" s="411"/>
      <c r="BO23" s="411"/>
      <c r="BP23" s="413"/>
      <c r="BQ23" s="411"/>
      <c r="BR23" s="411"/>
      <c r="BS23" s="411"/>
      <c r="BT23" s="411"/>
      <c r="BU23" s="411"/>
      <c r="BV23" s="411"/>
      <c r="BW23" s="411"/>
      <c r="BX23" s="411"/>
      <c r="BY23" s="411"/>
      <c r="BZ23" s="411"/>
      <c r="CA23" s="411"/>
      <c r="CB23" s="411"/>
      <c r="CC23" s="413"/>
      <c r="CD23" s="411"/>
      <c r="CE23" s="411"/>
      <c r="CF23" s="411"/>
      <c r="CG23" s="411"/>
      <c r="CH23" s="411"/>
      <c r="CI23" s="411"/>
      <c r="CJ23" s="411"/>
      <c r="CK23" s="411"/>
      <c r="CL23" s="411"/>
      <c r="CM23" s="411"/>
      <c r="CN23" s="411"/>
      <c r="CO23" s="411"/>
      <c r="CP23" s="413"/>
      <c r="CQ23" s="411"/>
      <c r="CR23" s="411"/>
      <c r="CS23" s="411"/>
      <c r="CT23" s="411"/>
      <c r="CU23" s="411"/>
      <c r="CV23" s="411"/>
      <c r="CW23" s="411"/>
      <c r="CX23" s="411"/>
      <c r="CY23" s="411"/>
      <c r="CZ23" s="411"/>
      <c r="DA23" s="411"/>
      <c r="DB23" s="411"/>
      <c r="DC23" s="413"/>
      <c r="DD23" s="414">
        <v>4.601810480374708E-2</v>
      </c>
      <c r="DE23" s="411">
        <v>8.120921459020275E-2</v>
      </c>
      <c r="DF23" s="412">
        <v>0.12740452014740045</v>
      </c>
      <c r="DG23" s="412">
        <v>0.13474589957899874</v>
      </c>
      <c r="DH23" s="412">
        <v>0.14340407146533812</v>
      </c>
      <c r="DI23" s="412">
        <v>0.1419738944411881</v>
      </c>
      <c r="DJ23" s="412">
        <v>0.13476460628625994</v>
      </c>
      <c r="DK23" s="412">
        <v>0.14907862543258316</v>
      </c>
      <c r="DL23" s="412">
        <v>0.13818371007270089</v>
      </c>
      <c r="DM23" s="412">
        <v>0.13290140489458782</v>
      </c>
      <c r="DN23" s="412">
        <v>7.5356633380884455E-2</v>
      </c>
      <c r="DO23" s="415">
        <v>3.3253734030847956E-2</v>
      </c>
      <c r="DP23" s="413">
        <v>0.14907862543258316</v>
      </c>
      <c r="DQ23" s="414">
        <v>4.2946892709214451E-2</v>
      </c>
      <c r="DR23" s="411">
        <v>9.6560160045727345E-2</v>
      </c>
      <c r="DS23" s="411">
        <v>0.11598201632948178</v>
      </c>
      <c r="DT23" s="412">
        <v>0.12585288444921544</v>
      </c>
      <c r="DU23" s="412">
        <v>0.16897970963572712</v>
      </c>
      <c r="DV23" s="412">
        <v>0.16214648579916957</v>
      </c>
      <c r="DW23" s="412">
        <v>0.14306336847595277</v>
      </c>
      <c r="DX23" s="412">
        <v>0.13802118548568854</v>
      </c>
      <c r="DY23" s="412">
        <v>0.13329721142830148</v>
      </c>
      <c r="DZ23" s="412">
        <v>0.10363505662853238</v>
      </c>
      <c r="EA23" s="412">
        <v>6.4065742736556283E-2</v>
      </c>
      <c r="EB23" s="415">
        <v>2.9555038534244588E-2</v>
      </c>
      <c r="EC23" s="413">
        <v>0.16897970963572712</v>
      </c>
      <c r="ED23" s="412">
        <v>4.1090653707428863E-2</v>
      </c>
      <c r="EE23" s="412">
        <v>8.6176370767026181E-2</v>
      </c>
      <c r="EF23" s="412">
        <v>0.13298983094241801</v>
      </c>
      <c r="EG23" s="412">
        <v>0.13134488555541188</v>
      </c>
      <c r="EH23" s="412">
        <v>0.13930622142936783</v>
      </c>
      <c r="EI23" s="412">
        <v>0.14792331292359659</v>
      </c>
      <c r="EJ23" s="412">
        <v>0.12821281583035787</v>
      </c>
      <c r="EK23" s="412">
        <v>0.14866094955205289</v>
      </c>
      <c r="EL23" s="412">
        <v>0.14406419703815618</v>
      </c>
      <c r="EM23" s="412">
        <v>0.11258091720435531</v>
      </c>
      <c r="EN23" s="412">
        <v>5.8220754302947784E-2</v>
      </c>
      <c r="EO23" s="412">
        <v>3.1589223796276746E-2</v>
      </c>
      <c r="EP23" s="413">
        <v>0.14866094955205289</v>
      </c>
      <c r="EQ23" s="412">
        <v>4.0429204826282886E-2</v>
      </c>
      <c r="ER23" s="412">
        <v>8.023183993999955E-2</v>
      </c>
      <c r="ES23" s="412">
        <v>0.133501949974308</v>
      </c>
      <c r="ET23" s="415">
        <v>0.12684966692552313</v>
      </c>
      <c r="EU23" s="413">
        <v>0.133501949974308</v>
      </c>
      <c r="EX23" s="473"/>
    </row>
    <row r="24" spans="1:154" ht="18.75" customHeight="1">
      <c r="A24" s="480" t="s">
        <v>12</v>
      </c>
      <c r="B24" s="475" t="s">
        <v>1</v>
      </c>
      <c r="C24" s="2" t="s">
        <v>2</v>
      </c>
      <c r="D24" s="3">
        <v>1876.88</v>
      </c>
      <c r="E24" s="4">
        <v>1984.8</v>
      </c>
      <c r="F24" s="4">
        <v>1884.41</v>
      </c>
      <c r="G24" s="4">
        <v>1673.7</v>
      </c>
      <c r="H24" s="4">
        <v>1690.58</v>
      </c>
      <c r="I24" s="4">
        <v>1543.37</v>
      </c>
      <c r="J24" s="4">
        <v>1528.06</v>
      </c>
      <c r="K24" s="4">
        <v>1539.03</v>
      </c>
      <c r="L24" s="4">
        <v>1695</v>
      </c>
      <c r="M24" s="4">
        <v>1763.09</v>
      </c>
      <c r="N24" s="4">
        <v>1934.46</v>
      </c>
      <c r="O24" s="5">
        <v>1753.34</v>
      </c>
      <c r="P24" s="21">
        <v>1528.06</v>
      </c>
      <c r="Q24" s="3">
        <v>1993.91</v>
      </c>
      <c r="R24" s="4">
        <v>2090.0500000000002</v>
      </c>
      <c r="S24" s="4">
        <v>2123.88</v>
      </c>
      <c r="T24" s="4">
        <v>2163.46</v>
      </c>
      <c r="U24" s="4">
        <v>1784.97</v>
      </c>
      <c r="V24" s="4">
        <v>1597.06</v>
      </c>
      <c r="W24" s="4">
        <v>1915.47</v>
      </c>
      <c r="X24" s="4">
        <v>2033.73</v>
      </c>
      <c r="Y24" s="4">
        <v>2104.16</v>
      </c>
      <c r="Z24" s="4">
        <v>2183.21</v>
      </c>
      <c r="AA24" s="4">
        <v>2308</v>
      </c>
      <c r="AB24" s="4">
        <v>1767.28</v>
      </c>
      <c r="AC24" s="21">
        <v>1597.06</v>
      </c>
      <c r="AD24" s="4">
        <v>1922.72</v>
      </c>
      <c r="AE24" s="4">
        <v>2357.4899999999998</v>
      </c>
      <c r="AF24" s="4">
        <v>2207.9</v>
      </c>
      <c r="AG24" s="4">
        <v>2367.4699999999998</v>
      </c>
      <c r="AH24" s="4">
        <v>1893.71</v>
      </c>
      <c r="AI24" s="4">
        <v>1872.13</v>
      </c>
      <c r="AJ24" s="4">
        <v>2236.34</v>
      </c>
      <c r="AK24" s="4">
        <v>1956.55</v>
      </c>
      <c r="AL24" s="4">
        <v>2094.14</v>
      </c>
      <c r="AM24" s="4">
        <v>2118.98</v>
      </c>
      <c r="AN24" s="4">
        <v>2283.67</v>
      </c>
      <c r="AO24" s="4">
        <v>2072.27</v>
      </c>
      <c r="AP24" s="21">
        <v>1872.13</v>
      </c>
      <c r="AQ24" s="4">
        <v>2666.25</v>
      </c>
      <c r="AR24" s="4">
        <v>2740.92</v>
      </c>
      <c r="AS24" s="4">
        <v>2416.84</v>
      </c>
      <c r="AT24" s="4">
        <v>2214.9699999999998</v>
      </c>
      <c r="AU24" s="4">
        <v>2033.65</v>
      </c>
      <c r="AV24" s="4">
        <v>2137.94</v>
      </c>
      <c r="AW24" s="4">
        <v>1860.09</v>
      </c>
      <c r="AX24" s="4">
        <v>2199.86</v>
      </c>
      <c r="AY24" s="4">
        <v>2076.5700000000002</v>
      </c>
      <c r="AZ24" s="4">
        <v>2174.2399999999998</v>
      </c>
      <c r="BA24" s="4">
        <v>2288.14</v>
      </c>
      <c r="BB24" s="4">
        <v>1926.48</v>
      </c>
      <c r="BC24" s="21">
        <v>1860.09</v>
      </c>
      <c r="BD24" s="4">
        <v>2574.66</v>
      </c>
      <c r="BE24" s="4">
        <v>2777.48</v>
      </c>
      <c r="BF24" s="4">
        <v>2486.96</v>
      </c>
      <c r="BG24" s="4">
        <v>2238.9499999999998</v>
      </c>
      <c r="BH24" s="4">
        <v>2331.54</v>
      </c>
      <c r="BI24" s="4">
        <v>2231.3200000000002</v>
      </c>
      <c r="BJ24" s="4">
        <v>1975.22</v>
      </c>
      <c r="BK24" s="4">
        <v>2068.1999999999998</v>
      </c>
      <c r="BL24" s="4">
        <v>1843.04</v>
      </c>
      <c r="BM24" s="4">
        <v>1707.35</v>
      </c>
      <c r="BN24" s="4">
        <v>2077.91</v>
      </c>
      <c r="BO24" s="4">
        <v>1663.46</v>
      </c>
      <c r="BP24" s="21">
        <v>1663.46</v>
      </c>
      <c r="BQ24" s="4">
        <v>1639.57</v>
      </c>
      <c r="BR24" s="4">
        <v>2158.4299999999998</v>
      </c>
      <c r="BS24" s="4">
        <v>1828.19</v>
      </c>
      <c r="BT24" s="4">
        <v>2076.21</v>
      </c>
      <c r="BU24" s="4">
        <v>1949.05</v>
      </c>
      <c r="BV24" s="4">
        <v>1986.84</v>
      </c>
      <c r="BW24" s="4">
        <v>1673.57</v>
      </c>
      <c r="BX24" s="4">
        <v>1555.42</v>
      </c>
      <c r="BY24" s="4">
        <v>1576.19</v>
      </c>
      <c r="BZ24" s="4">
        <v>1876.39</v>
      </c>
      <c r="CA24" s="4">
        <v>2125.11</v>
      </c>
      <c r="CB24" s="4">
        <v>1846.81</v>
      </c>
      <c r="CC24" s="21">
        <v>1555.42</v>
      </c>
      <c r="CD24" s="4">
        <v>2098.41</v>
      </c>
      <c r="CE24" s="4">
        <v>2330.42</v>
      </c>
      <c r="CF24" s="4">
        <v>1969.4</v>
      </c>
      <c r="CG24" s="4">
        <v>1496.57</v>
      </c>
      <c r="CH24" s="4">
        <v>1576.12</v>
      </c>
      <c r="CI24" s="4">
        <v>1736.43</v>
      </c>
      <c r="CJ24" s="4">
        <v>1945.05</v>
      </c>
      <c r="CK24" s="4">
        <v>1841.63</v>
      </c>
      <c r="CL24" s="4">
        <v>1725.27</v>
      </c>
      <c r="CM24" s="4">
        <v>1700.97</v>
      </c>
      <c r="CN24" s="4">
        <v>1915.63</v>
      </c>
      <c r="CO24" s="4">
        <v>2273.5100000000002</v>
      </c>
      <c r="CP24" s="21">
        <v>1496.57</v>
      </c>
      <c r="CQ24" s="4">
        <v>2436.8200000000002</v>
      </c>
      <c r="CR24" s="4">
        <v>2162.79</v>
      </c>
      <c r="CS24" s="4">
        <v>1993.47</v>
      </c>
      <c r="CT24" s="4">
        <v>2220.61</v>
      </c>
      <c r="CU24" s="4">
        <v>1892.48</v>
      </c>
      <c r="CV24" s="4">
        <v>2091.73</v>
      </c>
      <c r="CW24" s="4">
        <v>1703.35</v>
      </c>
      <c r="CX24" s="4">
        <v>1927.54</v>
      </c>
      <c r="CY24" s="4">
        <v>2176.79</v>
      </c>
      <c r="CZ24" s="4">
        <v>1935.91</v>
      </c>
      <c r="DA24" s="4">
        <v>2028.47</v>
      </c>
      <c r="DB24" s="4">
        <v>2267.4299999999998</v>
      </c>
      <c r="DC24" s="21">
        <v>1703.35</v>
      </c>
      <c r="DD24" s="299">
        <v>2318.71</v>
      </c>
      <c r="DE24" s="4">
        <v>2140.06</v>
      </c>
      <c r="DF24" s="5">
        <v>2468.94</v>
      </c>
      <c r="DG24" s="5">
        <v>2314.81</v>
      </c>
      <c r="DH24" s="5">
        <v>2111.27</v>
      </c>
      <c r="DI24" s="5">
        <v>2129.2800000000002</v>
      </c>
      <c r="DJ24" s="5">
        <v>2188.09</v>
      </c>
      <c r="DK24" s="5">
        <v>2277.25</v>
      </c>
      <c r="DL24" s="5">
        <v>2115.3200000000002</v>
      </c>
      <c r="DM24" s="5">
        <v>2170.6799999999998</v>
      </c>
      <c r="DN24" s="5">
        <v>2431.65</v>
      </c>
      <c r="DO24" s="300">
        <v>1986.25</v>
      </c>
      <c r="DP24" s="21">
        <v>1986.25</v>
      </c>
      <c r="DQ24" s="299">
        <v>2099.7800000000002</v>
      </c>
      <c r="DR24" s="4">
        <v>2257.4</v>
      </c>
      <c r="DS24" s="4">
        <v>2246.13</v>
      </c>
      <c r="DT24" s="5">
        <v>2048.5500000000002</v>
      </c>
      <c r="DU24" s="5">
        <v>1655.57</v>
      </c>
      <c r="DV24" s="5">
        <v>1933.42</v>
      </c>
      <c r="DW24" s="5">
        <v>1614.93</v>
      </c>
      <c r="DX24" s="5">
        <v>1618.9</v>
      </c>
      <c r="DY24" s="5">
        <v>1945.84</v>
      </c>
      <c r="DZ24" s="5">
        <v>1899.83</v>
      </c>
      <c r="EA24" s="5">
        <v>2146.54</v>
      </c>
      <c r="EB24" s="300">
        <v>1928.28</v>
      </c>
      <c r="EC24" s="21">
        <v>1614.93</v>
      </c>
      <c r="ED24" s="5">
        <v>1960.36</v>
      </c>
      <c r="EE24" s="5">
        <v>2169.7800000000002</v>
      </c>
      <c r="EF24" s="5">
        <v>2269.29</v>
      </c>
      <c r="EG24" s="5">
        <v>2082.85</v>
      </c>
      <c r="EH24" s="5">
        <v>1903.27</v>
      </c>
      <c r="EI24" s="5">
        <v>1767.27</v>
      </c>
      <c r="EJ24" s="5">
        <v>1845.26</v>
      </c>
      <c r="EK24" s="5">
        <v>1862.81</v>
      </c>
      <c r="EL24" s="5">
        <v>2009.35</v>
      </c>
      <c r="EM24" s="5">
        <v>2021.56</v>
      </c>
      <c r="EN24" s="5">
        <v>2180.5300000000002</v>
      </c>
      <c r="EO24" s="5">
        <v>2273.96</v>
      </c>
      <c r="EP24" s="21">
        <v>1767.27</v>
      </c>
      <c r="EQ24" s="5">
        <v>2203.4699999999998</v>
      </c>
      <c r="ER24" s="5">
        <v>2213.98</v>
      </c>
      <c r="ES24" s="5">
        <v>2060.34</v>
      </c>
      <c r="ET24" s="300">
        <v>1654.71</v>
      </c>
      <c r="EU24" s="21">
        <v>1654.71</v>
      </c>
      <c r="EX24" s="473"/>
    </row>
    <row r="25" spans="1:154" ht="18.75" customHeight="1">
      <c r="A25" s="481"/>
      <c r="B25" s="476"/>
      <c r="C25" s="6" t="s">
        <v>3</v>
      </c>
      <c r="D25" s="7">
        <v>2918.0395497311874</v>
      </c>
      <c r="E25" s="8">
        <v>2957.2249032738127</v>
      </c>
      <c r="F25" s="8">
        <v>2880.5527994616414</v>
      </c>
      <c r="G25" s="8">
        <v>2653.93531597222</v>
      </c>
      <c r="H25" s="8">
        <v>2560.2081317204302</v>
      </c>
      <c r="I25" s="8">
        <v>2483.9113993055548</v>
      </c>
      <c r="J25" s="8">
        <v>2516.7956888440799</v>
      </c>
      <c r="K25" s="8">
        <v>2518.3396706989292</v>
      </c>
      <c r="L25" s="8">
        <v>2668.4315694444404</v>
      </c>
      <c r="M25" s="8">
        <v>2764.2611979865774</v>
      </c>
      <c r="N25" s="8">
        <v>2969.4940798611142</v>
      </c>
      <c r="O25" s="9">
        <v>3125.0865423387049</v>
      </c>
      <c r="P25" s="10">
        <v>2750.2805856164237</v>
      </c>
      <c r="Q25" s="7">
        <v>3259.5883467741924</v>
      </c>
      <c r="R25" s="8">
        <v>3214.3107849702369</v>
      </c>
      <c r="S25" s="8">
        <v>3114.6381224764455</v>
      </c>
      <c r="T25" s="8">
        <v>2872.3318368055507</v>
      </c>
      <c r="U25" s="8">
        <v>2862.2981317204335</v>
      </c>
      <c r="V25" s="8">
        <v>2713.9796250000045</v>
      </c>
      <c r="W25" s="8">
        <v>2831.7325235215062</v>
      </c>
      <c r="X25" s="8">
        <v>2790.4362029569916</v>
      </c>
      <c r="Y25" s="8">
        <v>2967.3880208333358</v>
      </c>
      <c r="Z25" s="8">
        <v>3026.4628221476573</v>
      </c>
      <c r="AA25" s="8">
        <v>3263.5963923611116</v>
      </c>
      <c r="AB25" s="8">
        <v>3294.4650235215054</v>
      </c>
      <c r="AC25" s="10">
        <v>3016.6689332191704</v>
      </c>
      <c r="AD25" s="8">
        <v>3392.9611256720468</v>
      </c>
      <c r="AE25" s="8">
        <v>3478.8805495689726</v>
      </c>
      <c r="AF25" s="8">
        <v>3301.1799024226111</v>
      </c>
      <c r="AG25" s="8">
        <v>3166.5774722222181</v>
      </c>
      <c r="AH25" s="8">
        <v>2943.676276881718</v>
      </c>
      <c r="AI25" s="8">
        <v>2958.2293854166728</v>
      </c>
      <c r="AJ25" s="8">
        <v>3100.9006989247309</v>
      </c>
      <c r="AK25" s="8">
        <v>3123.4979233870986</v>
      </c>
      <c r="AL25" s="8">
        <v>3188.4946631944404</v>
      </c>
      <c r="AM25" s="8">
        <v>3224.4848993288579</v>
      </c>
      <c r="AN25" s="8">
        <v>3504.8355451388907</v>
      </c>
      <c r="AO25" s="8">
        <v>3422.4196034946258</v>
      </c>
      <c r="AP25" s="10">
        <v>3232.8174470628487</v>
      </c>
      <c r="AQ25" s="8">
        <v>3618.7834106182777</v>
      </c>
      <c r="AR25" s="8">
        <v>3605.9972061011877</v>
      </c>
      <c r="AS25" s="8">
        <v>3394.3954710632534</v>
      </c>
      <c r="AT25" s="8">
        <v>3128.6461041666685</v>
      </c>
      <c r="AU25" s="8">
        <v>2992.7976579301044</v>
      </c>
      <c r="AV25" s="8">
        <v>3081.9400624999976</v>
      </c>
      <c r="AW25" s="8">
        <v>3073.4553057795692</v>
      </c>
      <c r="AX25" s="8">
        <v>3024.4675268817196</v>
      </c>
      <c r="AY25" s="8">
        <v>3257.3756909722224</v>
      </c>
      <c r="AZ25" s="8">
        <v>3149.4414463087246</v>
      </c>
      <c r="BA25" s="8">
        <v>3419.6262812500049</v>
      </c>
      <c r="BB25" s="8">
        <v>3540.8495262096703</v>
      </c>
      <c r="BC25" s="10">
        <v>3271.7952334475003</v>
      </c>
      <c r="BD25" s="8">
        <v>3665.0243649193512</v>
      </c>
      <c r="BE25" s="8">
        <v>3628.9385528273892</v>
      </c>
      <c r="BF25" s="8">
        <v>3509.7231258411903</v>
      </c>
      <c r="BG25" s="8">
        <v>3357.7923090277718</v>
      </c>
      <c r="BH25" s="8">
        <v>3192.0006317204393</v>
      </c>
      <c r="BI25" s="8">
        <v>3193.1058090277784</v>
      </c>
      <c r="BJ25" s="8">
        <v>3170.3063071236502</v>
      </c>
      <c r="BK25" s="8">
        <v>3120.2187063172082</v>
      </c>
      <c r="BL25" s="8">
        <v>3081.1397187500002</v>
      </c>
      <c r="BM25" s="8">
        <v>3204.9555906040323</v>
      </c>
      <c r="BN25" s="8">
        <v>3600.2012743055479</v>
      </c>
      <c r="BO25" s="8">
        <v>3341.3680813172064</v>
      </c>
      <c r="BP25" s="10">
        <v>3336.6472745433598</v>
      </c>
      <c r="BQ25" s="8">
        <v>3363.1308602150566</v>
      </c>
      <c r="BR25" s="8">
        <v>3607.5081287202406</v>
      </c>
      <c r="BS25" s="8">
        <v>3436.5853869448124</v>
      </c>
      <c r="BT25" s="8">
        <v>3313.2934826388873</v>
      </c>
      <c r="BU25" s="8">
        <v>3128.278665994625</v>
      </c>
      <c r="BV25" s="8">
        <v>3133.8506388888895</v>
      </c>
      <c r="BW25" s="8">
        <v>2884.4335752688185</v>
      </c>
      <c r="BX25" s="8">
        <v>2940.63248319892</v>
      </c>
      <c r="BY25" s="8">
        <v>3048.3453298611112</v>
      </c>
      <c r="BZ25" s="8">
        <v>3357.2692315436238</v>
      </c>
      <c r="CA25" s="8">
        <v>3647.1623923611105</v>
      </c>
      <c r="CB25" s="8">
        <v>3520.9656619623652</v>
      </c>
      <c r="CC25" s="10">
        <v>3279.059314783085</v>
      </c>
      <c r="CD25" s="8">
        <v>3576.9653864247321</v>
      </c>
      <c r="CE25" s="8">
        <v>3941.3284626436866</v>
      </c>
      <c r="CF25" s="8">
        <v>3514.5749192463045</v>
      </c>
      <c r="CG25" s="8">
        <v>2860.3590138888885</v>
      </c>
      <c r="CH25" s="8">
        <v>3047.3339415322562</v>
      </c>
      <c r="CI25" s="8">
        <v>3157.416451388895</v>
      </c>
      <c r="CJ25" s="8">
        <v>3218.2365927419391</v>
      </c>
      <c r="CK25" s="8">
        <v>3214.8447177419357</v>
      </c>
      <c r="CL25" s="8">
        <v>3328.7350833333326</v>
      </c>
      <c r="CM25" s="8">
        <v>3451.6035939597245</v>
      </c>
      <c r="CN25" s="8">
        <v>3640.6080937500001</v>
      </c>
      <c r="CO25" s="8">
        <v>3824.9835584677371</v>
      </c>
      <c r="CP25" s="10">
        <v>3396.7603412454541</v>
      </c>
      <c r="CQ25" s="8">
        <v>3766.2671606182835</v>
      </c>
      <c r="CR25" s="8">
        <v>3801.6235044642867</v>
      </c>
      <c r="CS25" s="8">
        <v>3419.7808075370085</v>
      </c>
      <c r="CT25" s="8">
        <v>3189.1527638888883</v>
      </c>
      <c r="CU25" s="8">
        <v>2981.777849462364</v>
      </c>
      <c r="CV25" s="8">
        <v>3037.9698055555527</v>
      </c>
      <c r="CW25" s="8">
        <v>2770.8527049731183</v>
      </c>
      <c r="CX25" s="8">
        <v>3091.6846673387167</v>
      </c>
      <c r="CY25" s="8">
        <v>3219.1284027777851</v>
      </c>
      <c r="CZ25" s="8">
        <v>3417.5870268456365</v>
      </c>
      <c r="DA25" s="8">
        <v>3789.1267881944491</v>
      </c>
      <c r="DB25" s="8">
        <v>4022.2551276881818</v>
      </c>
      <c r="DC25" s="10">
        <v>3372.8303156393108</v>
      </c>
      <c r="DD25" s="293">
        <v>3962.9993145161188</v>
      </c>
      <c r="DE25" s="8">
        <v>4035.9133333333316</v>
      </c>
      <c r="DF25" s="9">
        <v>3649.6552893674279</v>
      </c>
      <c r="DG25" s="9">
        <v>3424.7200138888916</v>
      </c>
      <c r="DH25" s="9">
        <v>3307.0229032257998</v>
      </c>
      <c r="DI25" s="9">
        <v>3277.6788090277755</v>
      </c>
      <c r="DJ25" s="9">
        <v>3320.7832829301115</v>
      </c>
      <c r="DK25" s="9">
        <v>3395.7099899193659</v>
      </c>
      <c r="DL25" s="9">
        <v>3403.9956666666599</v>
      </c>
      <c r="DM25" s="9">
        <v>3547.6197751677832</v>
      </c>
      <c r="DN25" s="9">
        <v>3900.9401458333305</v>
      </c>
      <c r="DO25" s="294">
        <v>3935.2457728494619</v>
      </c>
      <c r="DP25" s="10">
        <v>3594.2780468036499</v>
      </c>
      <c r="DQ25" s="293">
        <v>3759.611942204303</v>
      </c>
      <c r="DR25" s="8">
        <v>3746.6922433035706</v>
      </c>
      <c r="DS25" s="8">
        <v>3698.9035127859984</v>
      </c>
      <c r="DT25" s="9">
        <v>3380.9855694444409</v>
      </c>
      <c r="DU25" s="9">
        <v>3056.8114448924703</v>
      </c>
      <c r="DV25" s="9">
        <v>3018.0317951388897</v>
      </c>
      <c r="DW25" s="9">
        <v>3044.3512668010749</v>
      </c>
      <c r="DX25" s="9">
        <v>3076.0080947580695</v>
      </c>
      <c r="DY25" s="9">
        <v>3120.9420277777731</v>
      </c>
      <c r="DZ25" s="9">
        <v>3090.9981174496702</v>
      </c>
      <c r="EA25" s="9">
        <v>3601.8085520833361</v>
      </c>
      <c r="EB25" s="294">
        <v>3720.6136962365658</v>
      </c>
      <c r="EC25" s="10">
        <v>3357.2639235160068</v>
      </c>
      <c r="ED25" s="9">
        <v>3813.7558736559104</v>
      </c>
      <c r="EE25" s="9">
        <v>3606.2826795976994</v>
      </c>
      <c r="EF25" s="9">
        <v>3555.934666890983</v>
      </c>
      <c r="EG25" s="9">
        <v>3218.7998819444369</v>
      </c>
      <c r="EH25" s="9">
        <v>2937.9482123655862</v>
      </c>
      <c r="EI25" s="9">
        <v>2735.6412777777728</v>
      </c>
      <c r="EJ25" s="9">
        <v>2830.4061088709641</v>
      </c>
      <c r="EK25" s="9">
        <v>2873.292540322579</v>
      </c>
      <c r="EL25" s="9">
        <v>3114.3008229166685</v>
      </c>
      <c r="EM25" s="9">
        <v>3393.3687382550224</v>
      </c>
      <c r="EN25" s="9">
        <v>3711.8497708333307</v>
      </c>
      <c r="EO25" s="9">
        <v>3657.7395094086014</v>
      </c>
      <c r="EP25" s="10">
        <v>3286.6912346311842</v>
      </c>
      <c r="EQ25" s="9">
        <v>3890.0115624999939</v>
      </c>
      <c r="ER25" s="9">
        <v>3806.5219531250077</v>
      </c>
      <c r="ES25" s="9">
        <v>3341.334431359357</v>
      </c>
      <c r="ET25" s="294">
        <v>3182.2170347222191</v>
      </c>
      <c r="EU25" s="10">
        <v>3551.9135472386197</v>
      </c>
      <c r="EX25" s="473"/>
    </row>
    <row r="26" spans="1:154" ht="18.75" customHeight="1">
      <c r="A26" s="481"/>
      <c r="B26" s="476"/>
      <c r="C26" s="11" t="s">
        <v>4</v>
      </c>
      <c r="D26" s="12">
        <v>3911.19</v>
      </c>
      <c r="E26" s="13">
        <v>4268.41</v>
      </c>
      <c r="F26" s="13">
        <v>3948.54</v>
      </c>
      <c r="G26" s="13">
        <v>3492.06</v>
      </c>
      <c r="H26" s="13">
        <v>3472.91</v>
      </c>
      <c r="I26" s="13">
        <v>3319.17</v>
      </c>
      <c r="J26" s="13">
        <v>3273.48</v>
      </c>
      <c r="K26" s="13">
        <v>3659.14</v>
      </c>
      <c r="L26" s="13">
        <v>3696.92</v>
      </c>
      <c r="M26" s="13">
        <v>3804.06</v>
      </c>
      <c r="N26" s="13">
        <v>4166.3100000000004</v>
      </c>
      <c r="O26" s="14">
        <v>4296.3999999999996</v>
      </c>
      <c r="P26" s="15">
        <v>4296.3999999999996</v>
      </c>
      <c r="Q26" s="12">
        <v>4660.5</v>
      </c>
      <c r="R26" s="13">
        <v>4235.54</v>
      </c>
      <c r="S26" s="13">
        <v>4419.29</v>
      </c>
      <c r="T26" s="13">
        <v>3659.96</v>
      </c>
      <c r="U26" s="13">
        <v>3605.8</v>
      </c>
      <c r="V26" s="13">
        <v>3483.09</v>
      </c>
      <c r="W26" s="13">
        <v>3580.54</v>
      </c>
      <c r="X26" s="13">
        <v>3628</v>
      </c>
      <c r="Y26" s="13">
        <v>3870.46</v>
      </c>
      <c r="Z26" s="13">
        <v>4051.79</v>
      </c>
      <c r="AA26" s="13">
        <v>4418.62</v>
      </c>
      <c r="AB26" s="13">
        <v>4341.18</v>
      </c>
      <c r="AC26" s="15">
        <v>4660.5</v>
      </c>
      <c r="AD26" s="13">
        <v>4487.3999999999996</v>
      </c>
      <c r="AE26" s="13">
        <v>4487.24</v>
      </c>
      <c r="AF26" s="13">
        <v>4328.2700000000004</v>
      </c>
      <c r="AG26" s="13">
        <v>4155.9399999999996</v>
      </c>
      <c r="AH26" s="13">
        <v>3750.05</v>
      </c>
      <c r="AI26" s="13">
        <v>3688.69</v>
      </c>
      <c r="AJ26" s="13">
        <v>3998.51</v>
      </c>
      <c r="AK26" s="13">
        <v>4008.51</v>
      </c>
      <c r="AL26" s="13">
        <v>4212.4799999999996</v>
      </c>
      <c r="AM26" s="13">
        <v>4406.3</v>
      </c>
      <c r="AN26" s="13">
        <v>4887.63</v>
      </c>
      <c r="AO26" s="13">
        <v>4853.9399999999996</v>
      </c>
      <c r="AP26" s="15">
        <v>4887.63</v>
      </c>
      <c r="AQ26" s="13">
        <v>4766.04</v>
      </c>
      <c r="AR26" s="13">
        <v>4714.66</v>
      </c>
      <c r="AS26" s="13">
        <v>4712.29</v>
      </c>
      <c r="AT26" s="13">
        <v>3910.75</v>
      </c>
      <c r="AU26" s="13">
        <v>3805.19</v>
      </c>
      <c r="AV26" s="13">
        <v>4061.25</v>
      </c>
      <c r="AW26" s="13">
        <v>4160.1400000000003</v>
      </c>
      <c r="AX26" s="13">
        <v>3867.04</v>
      </c>
      <c r="AY26" s="13">
        <v>4425.1499999999996</v>
      </c>
      <c r="AZ26" s="13">
        <v>4375.87</v>
      </c>
      <c r="BA26" s="13">
        <v>4593.53</v>
      </c>
      <c r="BB26" s="13">
        <v>4772.37</v>
      </c>
      <c r="BC26" s="15">
        <v>4772.37</v>
      </c>
      <c r="BD26" s="13">
        <v>4815.25</v>
      </c>
      <c r="BE26" s="13">
        <v>4759.6099999999997</v>
      </c>
      <c r="BF26" s="13">
        <v>4698.6899999999996</v>
      </c>
      <c r="BG26" s="13">
        <v>4512.93</v>
      </c>
      <c r="BH26" s="13">
        <v>4080.41</v>
      </c>
      <c r="BI26" s="13">
        <v>4078.54</v>
      </c>
      <c r="BJ26" s="13">
        <v>3912.63</v>
      </c>
      <c r="BK26" s="13">
        <v>4013.51</v>
      </c>
      <c r="BL26" s="13">
        <v>4174.8500000000004</v>
      </c>
      <c r="BM26" s="13">
        <v>4778.78</v>
      </c>
      <c r="BN26" s="13">
        <v>5326.44</v>
      </c>
      <c r="BO26" s="13">
        <v>5358.27</v>
      </c>
      <c r="BP26" s="15">
        <v>5358.27</v>
      </c>
      <c r="BQ26" s="13">
        <v>5134.29</v>
      </c>
      <c r="BR26" s="13">
        <v>5147.0200000000004</v>
      </c>
      <c r="BS26" s="13">
        <v>5132.41</v>
      </c>
      <c r="BT26" s="13">
        <v>4851.8</v>
      </c>
      <c r="BU26" s="13">
        <v>4439.93</v>
      </c>
      <c r="BV26" s="13">
        <v>4216.99</v>
      </c>
      <c r="BW26" s="13">
        <v>4341.71</v>
      </c>
      <c r="BX26" s="13">
        <v>4333.97</v>
      </c>
      <c r="BY26" s="13">
        <v>4455.95</v>
      </c>
      <c r="BZ26" s="13">
        <v>5074.18</v>
      </c>
      <c r="CA26" s="13">
        <v>5134.3599999999997</v>
      </c>
      <c r="CB26" s="13">
        <v>5267.27</v>
      </c>
      <c r="CC26" s="15">
        <v>5267.27</v>
      </c>
      <c r="CD26" s="13">
        <v>5151.8999999999996</v>
      </c>
      <c r="CE26" s="13">
        <v>5560.68</v>
      </c>
      <c r="CF26" s="13">
        <v>5293.26</v>
      </c>
      <c r="CG26" s="13">
        <v>4415.6000000000004</v>
      </c>
      <c r="CH26" s="13">
        <v>4306.09</v>
      </c>
      <c r="CI26" s="13">
        <v>4320.68</v>
      </c>
      <c r="CJ26" s="13">
        <v>4393.6099999999997</v>
      </c>
      <c r="CK26" s="13">
        <v>4489.26</v>
      </c>
      <c r="CL26" s="13">
        <v>4577.5200000000004</v>
      </c>
      <c r="CM26" s="13">
        <v>5130.84</v>
      </c>
      <c r="CN26" s="13">
        <v>5344.58</v>
      </c>
      <c r="CO26" s="13">
        <v>5600.53</v>
      </c>
      <c r="CP26" s="15">
        <v>5600.53</v>
      </c>
      <c r="CQ26" s="13">
        <v>5526.09</v>
      </c>
      <c r="CR26" s="13">
        <v>5773.39</v>
      </c>
      <c r="CS26" s="13">
        <v>5232.8500000000004</v>
      </c>
      <c r="CT26" s="13">
        <v>4446.08</v>
      </c>
      <c r="CU26" s="13">
        <v>4601.51</v>
      </c>
      <c r="CV26" s="13">
        <v>4533.7</v>
      </c>
      <c r="CW26" s="13">
        <v>4124.37</v>
      </c>
      <c r="CX26" s="13">
        <v>4618.93</v>
      </c>
      <c r="CY26" s="13">
        <v>4823.04</v>
      </c>
      <c r="CZ26" s="13">
        <v>4978.5600000000004</v>
      </c>
      <c r="DA26" s="13">
        <v>5927.27</v>
      </c>
      <c r="DB26" s="13">
        <v>5965.7</v>
      </c>
      <c r="DC26" s="15">
        <v>5965.7</v>
      </c>
      <c r="DD26" s="295">
        <v>5866</v>
      </c>
      <c r="DE26" s="13">
        <v>5494.67</v>
      </c>
      <c r="DF26" s="14">
        <v>5486.14</v>
      </c>
      <c r="DG26" s="14">
        <v>4652.26</v>
      </c>
      <c r="DH26" s="14">
        <v>4527.59</v>
      </c>
      <c r="DI26" s="14">
        <v>4523.45</v>
      </c>
      <c r="DJ26" s="14">
        <v>4629.8999999999996</v>
      </c>
      <c r="DK26" s="14">
        <v>4563.4799999999996</v>
      </c>
      <c r="DL26" s="14">
        <v>4861.8999999999996</v>
      </c>
      <c r="DM26" s="14">
        <v>5107.68</v>
      </c>
      <c r="DN26" s="14">
        <v>5509.04</v>
      </c>
      <c r="DO26" s="296">
        <v>5981.51</v>
      </c>
      <c r="DP26" s="15">
        <v>5981.51</v>
      </c>
      <c r="DQ26" s="295">
        <v>5467.31</v>
      </c>
      <c r="DR26" s="13">
        <v>5573.34</v>
      </c>
      <c r="DS26" s="13">
        <v>5616.2</v>
      </c>
      <c r="DT26" s="14">
        <v>5154.7</v>
      </c>
      <c r="DU26" s="14">
        <v>4794.7700000000004</v>
      </c>
      <c r="DV26" s="14">
        <v>4250.51</v>
      </c>
      <c r="DW26" s="14">
        <v>4803.37</v>
      </c>
      <c r="DX26" s="14">
        <v>4530.91</v>
      </c>
      <c r="DY26" s="14">
        <v>4840.34</v>
      </c>
      <c r="DZ26" s="14">
        <v>4907.83</v>
      </c>
      <c r="EA26" s="14">
        <v>5706.51</v>
      </c>
      <c r="EB26" s="296">
        <v>6164.6</v>
      </c>
      <c r="EC26" s="15">
        <v>6164.6</v>
      </c>
      <c r="ED26" s="14">
        <v>5510.18</v>
      </c>
      <c r="EE26" s="14">
        <v>5035.9399999999996</v>
      </c>
      <c r="EF26" s="14">
        <v>5512.92</v>
      </c>
      <c r="EG26" s="14">
        <v>4963.91</v>
      </c>
      <c r="EH26" s="14">
        <v>4470.12</v>
      </c>
      <c r="EI26" s="14">
        <v>4546.8</v>
      </c>
      <c r="EJ26" s="14">
        <v>4342.17</v>
      </c>
      <c r="EK26" s="14">
        <v>4359.67</v>
      </c>
      <c r="EL26" s="14">
        <v>5017.3</v>
      </c>
      <c r="EM26" s="14">
        <v>5329.21</v>
      </c>
      <c r="EN26" s="14">
        <v>5571.59</v>
      </c>
      <c r="EO26" s="14">
        <v>5738.68</v>
      </c>
      <c r="EP26" s="15">
        <v>5738.68</v>
      </c>
      <c r="EQ26" s="14">
        <v>6340.4</v>
      </c>
      <c r="ER26" s="14">
        <v>6366.27</v>
      </c>
      <c r="ES26" s="14">
        <v>5187.6899999999996</v>
      </c>
      <c r="ET26" s="296">
        <v>4997.57</v>
      </c>
      <c r="EU26" s="15">
        <v>6366.27</v>
      </c>
      <c r="EX26" s="473"/>
    </row>
    <row r="27" spans="1:154" ht="18.75" customHeight="1" thickBot="1">
      <c r="A27" s="481"/>
      <c r="B27" s="477"/>
      <c r="C27" s="16" t="s">
        <v>5</v>
      </c>
      <c r="D27" s="17">
        <v>2171.0214250000035</v>
      </c>
      <c r="E27" s="18">
        <v>1987.2551350000022</v>
      </c>
      <c r="F27" s="18">
        <v>2140.2507299999993</v>
      </c>
      <c r="G27" s="18">
        <v>1910.8334274999984</v>
      </c>
      <c r="H27" s="18">
        <v>1904.79485</v>
      </c>
      <c r="I27" s="18">
        <v>1788.4162074999992</v>
      </c>
      <c r="J27" s="18">
        <v>1872.4959924999955</v>
      </c>
      <c r="K27" s="18">
        <v>1873.6447150000033</v>
      </c>
      <c r="L27" s="18">
        <v>1921.270729999997</v>
      </c>
      <c r="M27" s="18">
        <v>2059.3745924999998</v>
      </c>
      <c r="N27" s="18">
        <v>2138.0357375000021</v>
      </c>
      <c r="O27" s="19">
        <v>2325.0643874999964</v>
      </c>
      <c r="P27" s="20">
        <v>24092.45792999987</v>
      </c>
      <c r="Q27" s="17">
        <v>2425.1337299999991</v>
      </c>
      <c r="R27" s="18">
        <v>2160.0168474999991</v>
      </c>
      <c r="S27" s="18">
        <v>2314.176124999999</v>
      </c>
      <c r="T27" s="18">
        <v>2068.0789224999967</v>
      </c>
      <c r="U27" s="18">
        <v>2129.5498100000023</v>
      </c>
      <c r="V27" s="18">
        <v>1954.0653300000031</v>
      </c>
      <c r="W27" s="18">
        <v>2106.8089975000007</v>
      </c>
      <c r="X27" s="18">
        <v>2076.0845350000018</v>
      </c>
      <c r="Y27" s="18">
        <v>2136.5193750000017</v>
      </c>
      <c r="Z27" s="18">
        <v>2254.7148025000047</v>
      </c>
      <c r="AA27" s="18">
        <v>2349.7894025000005</v>
      </c>
      <c r="AB27" s="18">
        <v>2451.0819775</v>
      </c>
      <c r="AC27" s="20">
        <v>26426.019854999933</v>
      </c>
      <c r="AD27" s="18">
        <v>2524.3630775000029</v>
      </c>
      <c r="AE27" s="18">
        <v>2421.3008625000048</v>
      </c>
      <c r="AF27" s="18">
        <v>2452.7766674999998</v>
      </c>
      <c r="AG27" s="18">
        <v>2279.9357799999971</v>
      </c>
      <c r="AH27" s="18">
        <v>2190.0951499999978</v>
      </c>
      <c r="AI27" s="18">
        <v>2129.9251575000044</v>
      </c>
      <c r="AJ27" s="18">
        <v>2307.0701199999999</v>
      </c>
      <c r="AK27" s="18">
        <v>2323.8824550000013</v>
      </c>
      <c r="AL27" s="18">
        <v>2295.7161574999968</v>
      </c>
      <c r="AM27" s="18">
        <v>2402.2412499999991</v>
      </c>
      <c r="AN27" s="18">
        <v>2523.4815925000012</v>
      </c>
      <c r="AO27" s="18">
        <v>2546.2801850000014</v>
      </c>
      <c r="AP27" s="20">
        <v>28397.068455000062</v>
      </c>
      <c r="AQ27" s="18">
        <v>2692.3748574999986</v>
      </c>
      <c r="AR27" s="18">
        <v>2423.2301224999983</v>
      </c>
      <c r="AS27" s="18">
        <v>2522.035834999997</v>
      </c>
      <c r="AT27" s="18">
        <v>2252.6251950000014</v>
      </c>
      <c r="AU27" s="18">
        <v>2226.6414574999976</v>
      </c>
      <c r="AV27" s="18">
        <v>2218.9968449999983</v>
      </c>
      <c r="AW27" s="18">
        <v>2286.6507474999994</v>
      </c>
      <c r="AX27" s="18">
        <v>2250.2038399999992</v>
      </c>
      <c r="AY27" s="18">
        <v>2345.3104975000001</v>
      </c>
      <c r="AZ27" s="18">
        <v>2346.3338774999997</v>
      </c>
      <c r="BA27" s="18">
        <v>2462.1309225000036</v>
      </c>
      <c r="BB27" s="18">
        <v>2634.3920474999945</v>
      </c>
      <c r="BC27" s="20">
        <v>28660.926245000101</v>
      </c>
      <c r="BD27" s="18">
        <v>2726.778127499997</v>
      </c>
      <c r="BE27" s="18">
        <v>2438.6467075000055</v>
      </c>
      <c r="BF27" s="18">
        <v>2607.7242825000044</v>
      </c>
      <c r="BG27" s="18">
        <v>2417.6104624999957</v>
      </c>
      <c r="BH27" s="18">
        <v>2374.8484700000067</v>
      </c>
      <c r="BI27" s="18">
        <v>2299.0361825000005</v>
      </c>
      <c r="BJ27" s="18">
        <v>2358.707892499996</v>
      </c>
      <c r="BK27" s="18">
        <v>2321.4427175000033</v>
      </c>
      <c r="BL27" s="18">
        <v>2218.4205975</v>
      </c>
      <c r="BM27" s="18">
        <v>2387.6919150000044</v>
      </c>
      <c r="BN27" s="18">
        <v>2592.1449174999943</v>
      </c>
      <c r="BO27" s="18">
        <v>2485.9778525000015</v>
      </c>
      <c r="BP27" s="20">
        <v>29229.030124999834</v>
      </c>
      <c r="BQ27" s="18">
        <v>2502.1693600000021</v>
      </c>
      <c r="BR27" s="18">
        <v>2424.2454625000018</v>
      </c>
      <c r="BS27" s="18">
        <v>2553.3829424999958</v>
      </c>
      <c r="BT27" s="18">
        <v>2385.5713074999985</v>
      </c>
      <c r="BU27" s="18">
        <v>2327.4393275000011</v>
      </c>
      <c r="BV27" s="18">
        <v>2256.3724600000005</v>
      </c>
      <c r="BW27" s="18">
        <v>2146.0185800000008</v>
      </c>
      <c r="BX27" s="18">
        <v>2187.8305674999965</v>
      </c>
      <c r="BY27" s="18">
        <v>2194.8086375000003</v>
      </c>
      <c r="BZ27" s="18">
        <v>2501.1655774999995</v>
      </c>
      <c r="CA27" s="18">
        <v>2625.9569224999996</v>
      </c>
      <c r="CB27" s="18">
        <v>2619.5984524999994</v>
      </c>
      <c r="CC27" s="20">
        <v>28724.559597499825</v>
      </c>
      <c r="CD27" s="18">
        <v>2661.2622475000007</v>
      </c>
      <c r="CE27" s="18">
        <v>2743.1646100000057</v>
      </c>
      <c r="CF27" s="18">
        <v>2611.3291650000042</v>
      </c>
      <c r="CG27" s="18">
        <v>2059.45849</v>
      </c>
      <c r="CH27" s="18">
        <v>2267.2164524999989</v>
      </c>
      <c r="CI27" s="18">
        <v>2273.3398450000045</v>
      </c>
      <c r="CJ27" s="18">
        <v>2394.3680250000025</v>
      </c>
      <c r="CK27" s="18">
        <v>2391.84447</v>
      </c>
      <c r="CL27" s="18">
        <v>2396.6892599999992</v>
      </c>
      <c r="CM27" s="18">
        <v>2571.4446774999947</v>
      </c>
      <c r="CN27" s="18">
        <v>2621.2378275000001</v>
      </c>
      <c r="CO27" s="18">
        <v>2845.7877674999963</v>
      </c>
      <c r="CP27" s="20">
        <v>29837.142837500069</v>
      </c>
      <c r="CQ27" s="18">
        <v>2802.1027675000028</v>
      </c>
      <c r="CR27" s="18">
        <v>2554.6909950000004</v>
      </c>
      <c r="CS27" s="18">
        <v>2540.8971399999973</v>
      </c>
      <c r="CT27" s="18">
        <v>2296.1899899999999</v>
      </c>
      <c r="CU27" s="18">
        <v>2218.4427199999986</v>
      </c>
      <c r="CV27" s="18">
        <v>2187.3382599999977</v>
      </c>
      <c r="CW27" s="18">
        <v>2061.5144124999997</v>
      </c>
      <c r="CX27" s="18">
        <v>2300.2133925000053</v>
      </c>
      <c r="CY27" s="18">
        <v>2317.7724500000054</v>
      </c>
      <c r="CZ27" s="18">
        <v>2546.1023349999991</v>
      </c>
      <c r="DA27" s="18">
        <v>2728.1712875000035</v>
      </c>
      <c r="DB27" s="18">
        <v>2992.5578150000074</v>
      </c>
      <c r="DC27" s="20">
        <v>29545.993565000364</v>
      </c>
      <c r="DD27" s="297">
        <v>2948.4714899999922</v>
      </c>
      <c r="DE27" s="18">
        <v>2712.1337599999988</v>
      </c>
      <c r="DF27" s="19">
        <v>2711.6938799999989</v>
      </c>
      <c r="DG27" s="19">
        <v>2465.7984100000021</v>
      </c>
      <c r="DH27" s="19">
        <v>2460.4250399999951</v>
      </c>
      <c r="DI27" s="19">
        <v>2359.9287424999984</v>
      </c>
      <c r="DJ27" s="19">
        <v>2470.6627625000028</v>
      </c>
      <c r="DK27" s="19">
        <v>2526.4082325000081</v>
      </c>
      <c r="DL27" s="19">
        <v>2450.8768799999953</v>
      </c>
      <c r="DM27" s="19">
        <v>2642.9767324999984</v>
      </c>
      <c r="DN27" s="19">
        <v>2808.676904999998</v>
      </c>
      <c r="DO27" s="298">
        <v>2927.8228549999994</v>
      </c>
      <c r="DP27" s="20">
        <v>31485.875689999972</v>
      </c>
      <c r="DQ27" s="297">
        <v>2797.1512850000017</v>
      </c>
      <c r="DR27" s="18">
        <v>2517.7771874999994</v>
      </c>
      <c r="DS27" s="18">
        <v>2748.2853099999966</v>
      </c>
      <c r="DT27" s="19">
        <v>2434.3096099999975</v>
      </c>
      <c r="DU27" s="19">
        <v>2274.2677149999981</v>
      </c>
      <c r="DV27" s="19">
        <v>2172.9828925000006</v>
      </c>
      <c r="DW27" s="19">
        <v>2264.9973424999998</v>
      </c>
      <c r="DX27" s="19">
        <v>2288.5500225000037</v>
      </c>
      <c r="DY27" s="19">
        <v>2247.0782599999966</v>
      </c>
      <c r="DZ27" s="19">
        <v>2302.7935975000041</v>
      </c>
      <c r="EA27" s="19">
        <v>2593.3021575000021</v>
      </c>
      <c r="EB27" s="298">
        <v>2768.1365900000051</v>
      </c>
      <c r="EC27" s="20">
        <v>29409.631970000217</v>
      </c>
      <c r="ED27" s="19">
        <v>2837.4343699999972</v>
      </c>
      <c r="EE27" s="19">
        <v>2509.9727449999987</v>
      </c>
      <c r="EF27" s="19">
        <v>2642.0594575000005</v>
      </c>
      <c r="EG27" s="19">
        <v>2317.5359149999945</v>
      </c>
      <c r="EH27" s="19">
        <v>2185.8334699999959</v>
      </c>
      <c r="EI27" s="19">
        <v>1969.6617199999962</v>
      </c>
      <c r="EJ27" s="19">
        <v>2105.8221449999974</v>
      </c>
      <c r="EK27" s="19">
        <v>2137.7296499999989</v>
      </c>
      <c r="EL27" s="19">
        <v>2242.2965925000012</v>
      </c>
      <c r="EM27" s="19">
        <v>2528.0597099999914</v>
      </c>
      <c r="EN27" s="19">
        <v>2672.531834999998</v>
      </c>
      <c r="EO27" s="19">
        <v>2721.3581949999993</v>
      </c>
      <c r="EP27" s="20">
        <v>28870.295805000325</v>
      </c>
      <c r="EQ27" s="19">
        <v>2894.1686024999954</v>
      </c>
      <c r="ER27" s="19">
        <v>2557.9827525000051</v>
      </c>
      <c r="ES27" s="19">
        <v>2482.6114825000022</v>
      </c>
      <c r="ET27" s="298">
        <v>2291.1962649999978</v>
      </c>
      <c r="EU27" s="20">
        <v>10225.959102499986</v>
      </c>
      <c r="EX27" s="473"/>
    </row>
    <row r="28" spans="1:154" ht="18.75" customHeight="1">
      <c r="A28" s="481"/>
      <c r="B28" s="475" t="s">
        <v>6</v>
      </c>
      <c r="C28" s="2" t="s">
        <v>2</v>
      </c>
      <c r="D28" s="3">
        <v>2058.5500000000002</v>
      </c>
      <c r="E28" s="4">
        <v>2209.7800000000002</v>
      </c>
      <c r="F28" s="4">
        <v>2095.2399999999998</v>
      </c>
      <c r="G28" s="4">
        <v>1859.09</v>
      </c>
      <c r="H28" s="4">
        <v>1794.58</v>
      </c>
      <c r="I28" s="4">
        <v>1722.73</v>
      </c>
      <c r="J28" s="4">
        <v>1663.69</v>
      </c>
      <c r="K28" s="4">
        <v>1694.29</v>
      </c>
      <c r="L28" s="4">
        <v>1822.26</v>
      </c>
      <c r="M28" s="4">
        <v>1889.47</v>
      </c>
      <c r="N28" s="4">
        <v>1975.09</v>
      </c>
      <c r="O28" s="5">
        <v>1957.71</v>
      </c>
      <c r="P28" s="21">
        <v>1663.69</v>
      </c>
      <c r="Q28" s="3">
        <v>2109.77</v>
      </c>
      <c r="R28" s="4">
        <v>2277.5300000000002</v>
      </c>
      <c r="S28" s="4">
        <v>2182.08</v>
      </c>
      <c r="T28" s="4">
        <v>2045.09</v>
      </c>
      <c r="U28" s="4">
        <v>1910.89</v>
      </c>
      <c r="V28" s="4">
        <v>1808.26</v>
      </c>
      <c r="W28" s="4">
        <v>1758.84</v>
      </c>
      <c r="X28" s="4">
        <v>1844.09</v>
      </c>
      <c r="Y28" s="4">
        <v>1948.22</v>
      </c>
      <c r="Z28" s="4">
        <v>1994.99</v>
      </c>
      <c r="AA28" s="4">
        <v>2057.9299999999998</v>
      </c>
      <c r="AB28" s="4">
        <v>1972.89</v>
      </c>
      <c r="AC28" s="21">
        <v>1758.84</v>
      </c>
      <c r="AD28" s="4">
        <v>2109.77</v>
      </c>
      <c r="AE28" s="4">
        <v>2319.56</v>
      </c>
      <c r="AF28" s="4">
        <v>2155.5700000000002</v>
      </c>
      <c r="AG28" s="4">
        <v>2132.67</v>
      </c>
      <c r="AH28" s="4">
        <v>1917.55</v>
      </c>
      <c r="AI28" s="4">
        <v>1878.19</v>
      </c>
      <c r="AJ28" s="4">
        <v>1889.03</v>
      </c>
      <c r="AK28" s="4">
        <v>1895.05</v>
      </c>
      <c r="AL28" s="4">
        <v>1933.46</v>
      </c>
      <c r="AM28" s="4">
        <v>2002.59</v>
      </c>
      <c r="AN28" s="4">
        <v>2123.04</v>
      </c>
      <c r="AO28" s="4">
        <v>2117.65</v>
      </c>
      <c r="AP28" s="21">
        <v>1878.19</v>
      </c>
      <c r="AQ28" s="4">
        <v>2166.33</v>
      </c>
      <c r="AR28" s="4">
        <v>2333.52</v>
      </c>
      <c r="AS28" s="4">
        <v>2258.4</v>
      </c>
      <c r="AT28" s="4">
        <v>2180.31</v>
      </c>
      <c r="AU28" s="4">
        <v>1948.93</v>
      </c>
      <c r="AV28" s="4">
        <v>1942.69</v>
      </c>
      <c r="AW28" s="4">
        <v>1935.35</v>
      </c>
      <c r="AX28" s="4">
        <v>1931.98</v>
      </c>
      <c r="AY28" s="4">
        <v>2060.11</v>
      </c>
      <c r="AZ28" s="4">
        <v>1965.51</v>
      </c>
      <c r="BA28" s="4">
        <v>2278.4299999999998</v>
      </c>
      <c r="BB28" s="4">
        <v>2108.38</v>
      </c>
      <c r="BC28" s="21">
        <v>1931.98</v>
      </c>
      <c r="BD28" s="4">
        <v>2303.73</v>
      </c>
      <c r="BE28" s="4">
        <v>2536.27</v>
      </c>
      <c r="BF28" s="4">
        <v>2545.38</v>
      </c>
      <c r="BG28" s="4">
        <v>2230.64</v>
      </c>
      <c r="BH28" s="4">
        <v>2084.42</v>
      </c>
      <c r="BI28" s="4">
        <v>2066.33</v>
      </c>
      <c r="BJ28" s="4">
        <v>2039.13</v>
      </c>
      <c r="BK28" s="4">
        <v>2072.63</v>
      </c>
      <c r="BL28" s="4">
        <v>2106.73</v>
      </c>
      <c r="BM28" s="4">
        <v>2217.9299999999998</v>
      </c>
      <c r="BN28" s="4">
        <v>2378.9699999999998</v>
      </c>
      <c r="BO28" s="4">
        <v>2137.5700000000002</v>
      </c>
      <c r="BP28" s="21">
        <v>2039.13</v>
      </c>
      <c r="BQ28" s="4">
        <v>2336.4</v>
      </c>
      <c r="BR28" s="4">
        <v>2446.94</v>
      </c>
      <c r="BS28" s="4">
        <v>2436.23</v>
      </c>
      <c r="BT28" s="4">
        <v>2252.77</v>
      </c>
      <c r="BU28" s="4">
        <v>2155.5100000000002</v>
      </c>
      <c r="BV28" s="4">
        <v>2103.41</v>
      </c>
      <c r="BW28" s="4">
        <v>2088.35</v>
      </c>
      <c r="BX28" s="4">
        <v>2059.33</v>
      </c>
      <c r="BY28" s="4">
        <v>2120.17</v>
      </c>
      <c r="BZ28" s="4">
        <v>2302.16</v>
      </c>
      <c r="CA28" s="4">
        <v>2486.21</v>
      </c>
      <c r="CB28" s="4">
        <v>2240.84</v>
      </c>
      <c r="CC28" s="21">
        <v>2059.33</v>
      </c>
      <c r="CD28" s="4">
        <v>2337.89</v>
      </c>
      <c r="CE28" s="4">
        <v>2621.2399999999998</v>
      </c>
      <c r="CF28" s="4">
        <v>2441.52</v>
      </c>
      <c r="CG28" s="4">
        <v>2162.61</v>
      </c>
      <c r="CH28" s="4">
        <v>2006.1</v>
      </c>
      <c r="CI28" s="4">
        <v>2033.57</v>
      </c>
      <c r="CJ28" s="4">
        <v>2095.52</v>
      </c>
      <c r="CK28" s="4">
        <v>2123.4899999999998</v>
      </c>
      <c r="CL28" s="4">
        <v>2233.15</v>
      </c>
      <c r="CM28" s="4">
        <v>2383.52</v>
      </c>
      <c r="CN28" s="4">
        <v>2422.1999999999998</v>
      </c>
      <c r="CO28" s="4">
        <v>2333.59</v>
      </c>
      <c r="CP28" s="21">
        <v>2006.1</v>
      </c>
      <c r="CQ28" s="4">
        <v>2582.39</v>
      </c>
      <c r="CR28" s="4">
        <v>2683.65</v>
      </c>
      <c r="CS28" s="4">
        <v>2622.87</v>
      </c>
      <c r="CT28" s="4">
        <v>2524.0300000000002</v>
      </c>
      <c r="CU28" s="4">
        <v>2360.35</v>
      </c>
      <c r="CV28" s="4">
        <v>2317.13</v>
      </c>
      <c r="CW28" s="4">
        <v>2353.4499999999998</v>
      </c>
      <c r="CX28" s="4">
        <v>2277.3000000000002</v>
      </c>
      <c r="CY28" s="4">
        <v>2393.7600000000002</v>
      </c>
      <c r="CZ28" s="4">
        <v>2452.64</v>
      </c>
      <c r="DA28" s="4">
        <v>2599.85</v>
      </c>
      <c r="DB28" s="4">
        <v>2468.38</v>
      </c>
      <c r="DC28" s="21">
        <v>2277.3000000000002</v>
      </c>
      <c r="DD28" s="299">
        <v>2478.31</v>
      </c>
      <c r="DE28" s="4">
        <v>2785.51</v>
      </c>
      <c r="DF28" s="5">
        <v>2671.03</v>
      </c>
      <c r="DG28" s="5">
        <v>2586.98</v>
      </c>
      <c r="DH28" s="5">
        <v>2462.14</v>
      </c>
      <c r="DI28" s="5">
        <v>2432.2399999999998</v>
      </c>
      <c r="DJ28" s="5">
        <v>2450.7399999999998</v>
      </c>
      <c r="DK28" s="5">
        <v>2460.91</v>
      </c>
      <c r="DL28" s="5">
        <v>2459.6799999999998</v>
      </c>
      <c r="DM28" s="5">
        <v>2519.2600000000002</v>
      </c>
      <c r="DN28" s="5">
        <v>2637.8</v>
      </c>
      <c r="DO28" s="300">
        <v>2608.5100000000002</v>
      </c>
      <c r="DP28" s="21">
        <v>2432.2399999999998</v>
      </c>
      <c r="DQ28" s="299">
        <v>2792.52</v>
      </c>
      <c r="DR28" s="4">
        <v>2868.12</v>
      </c>
      <c r="DS28" s="4">
        <v>2897.93</v>
      </c>
      <c r="DT28" s="5">
        <v>2752.7</v>
      </c>
      <c r="DU28" s="5">
        <v>2591.41</v>
      </c>
      <c r="DV28" s="5">
        <v>2556.83</v>
      </c>
      <c r="DW28" s="5">
        <v>2495.06</v>
      </c>
      <c r="DX28" s="5">
        <v>2559.04</v>
      </c>
      <c r="DY28" s="5">
        <v>2651.3</v>
      </c>
      <c r="DZ28" s="5">
        <v>2671.76</v>
      </c>
      <c r="EA28" s="5">
        <v>2848.42</v>
      </c>
      <c r="EB28" s="300">
        <v>2698.26</v>
      </c>
      <c r="EC28" s="21">
        <v>2495.06</v>
      </c>
      <c r="ED28" s="5">
        <v>2848.01</v>
      </c>
      <c r="EE28" s="5">
        <v>2960.61</v>
      </c>
      <c r="EF28" s="5">
        <v>2978.53</v>
      </c>
      <c r="EG28" s="5">
        <v>2934.16</v>
      </c>
      <c r="EH28" s="5">
        <v>2740.76</v>
      </c>
      <c r="EI28" s="5">
        <v>2661.65</v>
      </c>
      <c r="EJ28" s="5">
        <v>2677.64</v>
      </c>
      <c r="EK28" s="5">
        <v>2645.7</v>
      </c>
      <c r="EL28" s="5">
        <v>2780.25</v>
      </c>
      <c r="EM28" s="5">
        <v>2891.87</v>
      </c>
      <c r="EN28" s="5">
        <v>3000.74</v>
      </c>
      <c r="EO28" s="5">
        <v>2826.37</v>
      </c>
      <c r="EP28" s="21">
        <v>2645.7</v>
      </c>
      <c r="EQ28" s="5">
        <v>2927.17</v>
      </c>
      <c r="ER28" s="5">
        <v>3154.9</v>
      </c>
      <c r="ES28" s="5">
        <v>3201.24</v>
      </c>
      <c r="ET28" s="300">
        <v>2970.38</v>
      </c>
      <c r="EU28" s="21">
        <v>2927.17</v>
      </c>
      <c r="EX28" s="473"/>
    </row>
    <row r="29" spans="1:154" ht="18.75" customHeight="1">
      <c r="A29" s="481"/>
      <c r="B29" s="476"/>
      <c r="C29" s="6" t="s">
        <v>3</v>
      </c>
      <c r="D29" s="7">
        <v>3226.1445732526895</v>
      </c>
      <c r="E29" s="8">
        <v>3247.2819977678569</v>
      </c>
      <c r="F29" s="8">
        <v>3094.042944145348</v>
      </c>
      <c r="G29" s="8">
        <v>2843.9993958333262</v>
      </c>
      <c r="H29" s="8">
        <v>2766.9746068548397</v>
      </c>
      <c r="I29" s="8">
        <v>2694.6678680555592</v>
      </c>
      <c r="J29" s="8">
        <v>2694.4507560483848</v>
      </c>
      <c r="K29" s="8">
        <v>2679.9138911290274</v>
      </c>
      <c r="L29" s="8">
        <v>2805.8436909722177</v>
      </c>
      <c r="M29" s="8">
        <v>2920.6496644295316</v>
      </c>
      <c r="N29" s="8">
        <v>3129.6938611111118</v>
      </c>
      <c r="O29" s="9">
        <v>3218.9841801075227</v>
      </c>
      <c r="P29" s="10">
        <v>2941.8597117579984</v>
      </c>
      <c r="Q29" s="7">
        <v>3323.0878696236609</v>
      </c>
      <c r="R29" s="8">
        <v>3352.8142447916616</v>
      </c>
      <c r="S29" s="8">
        <v>3184.1145087483183</v>
      </c>
      <c r="T29" s="8">
        <v>2957.7474791666623</v>
      </c>
      <c r="U29" s="8">
        <v>2898.4484946236507</v>
      </c>
      <c r="V29" s="8">
        <v>2806.4485069444436</v>
      </c>
      <c r="W29" s="8">
        <v>2781.236945564523</v>
      </c>
      <c r="X29" s="8">
        <v>2769.942382392474</v>
      </c>
      <c r="Y29" s="8">
        <v>2896.2104687499964</v>
      </c>
      <c r="Z29" s="8">
        <v>3007.3289697986561</v>
      </c>
      <c r="AA29" s="8">
        <v>3220.299024305551</v>
      </c>
      <c r="AB29" s="8">
        <v>3230.1972849462331</v>
      </c>
      <c r="AC29" s="10">
        <v>3033.7469788812805</v>
      </c>
      <c r="AD29" s="8">
        <v>3328.0520463709636</v>
      </c>
      <c r="AE29" s="8">
        <v>3386.3305926724097</v>
      </c>
      <c r="AF29" s="8">
        <v>3213.9232234185747</v>
      </c>
      <c r="AG29" s="8">
        <v>3109.8191944444397</v>
      </c>
      <c r="AH29" s="8">
        <v>2903.8071706989213</v>
      </c>
      <c r="AI29" s="8">
        <v>2823.9496041666639</v>
      </c>
      <c r="AJ29" s="8">
        <v>2833.0419052419365</v>
      </c>
      <c r="AK29" s="8">
        <v>2879.5369892473145</v>
      </c>
      <c r="AL29" s="8">
        <v>2940.7030034722179</v>
      </c>
      <c r="AM29" s="8">
        <v>3048.3795771812056</v>
      </c>
      <c r="AN29" s="8">
        <v>3340.1424930555577</v>
      </c>
      <c r="AO29" s="8">
        <v>3303.9006451612886</v>
      </c>
      <c r="AP29" s="10">
        <v>3091.4344444444587</v>
      </c>
      <c r="AQ29" s="8">
        <v>3375.382053091394</v>
      </c>
      <c r="AR29" s="8">
        <v>3419.4110974702412</v>
      </c>
      <c r="AS29" s="8">
        <v>3296.8340814266439</v>
      </c>
      <c r="AT29" s="8">
        <v>3100.8677361111136</v>
      </c>
      <c r="AU29" s="8">
        <v>2964.3697883064497</v>
      </c>
      <c r="AV29" s="8">
        <v>2938.4634652777822</v>
      </c>
      <c r="AW29" s="8">
        <v>2893.1211525537674</v>
      </c>
      <c r="AX29" s="8">
        <v>2931.8397110215037</v>
      </c>
      <c r="AY29" s="8">
        <v>3059.5124861111121</v>
      </c>
      <c r="AZ29" s="8">
        <v>3154.635315436235</v>
      </c>
      <c r="BA29" s="8">
        <v>3423.0687673611119</v>
      </c>
      <c r="BB29" s="8">
        <v>3465.2214616935498</v>
      </c>
      <c r="BC29" s="10">
        <v>3166.8999175228337</v>
      </c>
      <c r="BD29" s="8">
        <v>3570.0811559139784</v>
      </c>
      <c r="BE29" s="8">
        <v>3621.1534784226205</v>
      </c>
      <c r="BF29" s="8">
        <v>3539.2871096904437</v>
      </c>
      <c r="BG29" s="8">
        <v>3303.978045138886</v>
      </c>
      <c r="BH29" s="8">
        <v>3096.4401041666724</v>
      </c>
      <c r="BI29" s="8">
        <v>3025.2068541666681</v>
      </c>
      <c r="BJ29" s="8">
        <v>3017.0201041666605</v>
      </c>
      <c r="BK29" s="8">
        <v>3029.4780813172024</v>
      </c>
      <c r="BL29" s="8">
        <v>3125.3247118055524</v>
      </c>
      <c r="BM29" s="8">
        <v>3291.2973120805427</v>
      </c>
      <c r="BN29" s="8">
        <v>3536.7240729166597</v>
      </c>
      <c r="BO29" s="8">
        <v>3458.0474529569838</v>
      </c>
      <c r="BP29" s="10">
        <v>3299.096345034256</v>
      </c>
      <c r="BQ29" s="8">
        <v>3569.8073521505521</v>
      </c>
      <c r="BR29" s="8">
        <v>3558.1852046130953</v>
      </c>
      <c r="BS29" s="8">
        <v>3467.7986978465574</v>
      </c>
      <c r="BT29" s="8">
        <v>3339.56997569445</v>
      </c>
      <c r="BU29" s="8">
        <v>3154.3064213709722</v>
      </c>
      <c r="BV29" s="8">
        <v>3043.6768993055557</v>
      </c>
      <c r="BW29" s="8">
        <v>3058.0745094086074</v>
      </c>
      <c r="BX29" s="8">
        <v>3054.7962466397826</v>
      </c>
      <c r="BY29" s="8">
        <v>3137.5835034722209</v>
      </c>
      <c r="BZ29" s="8">
        <v>3341.7185906040309</v>
      </c>
      <c r="CA29" s="8">
        <v>3614.9719999999998</v>
      </c>
      <c r="CB29" s="8">
        <v>3517.650850134401</v>
      </c>
      <c r="CC29" s="10">
        <v>3319.9636615296772</v>
      </c>
      <c r="CD29" s="8">
        <v>3632.6073487903263</v>
      </c>
      <c r="CE29" s="8">
        <v>3746.0687751436803</v>
      </c>
      <c r="CF29" s="8">
        <v>3529.15021870794</v>
      </c>
      <c r="CG29" s="8">
        <v>3011.8670381944412</v>
      </c>
      <c r="CH29" s="8">
        <v>2927.0467506720388</v>
      </c>
      <c r="CI29" s="8">
        <v>3021.2052118055553</v>
      </c>
      <c r="CJ29" s="8">
        <v>3097.9185349462323</v>
      </c>
      <c r="CK29" s="8">
        <v>3114.3333669354856</v>
      </c>
      <c r="CL29" s="8">
        <v>3245.253256944452</v>
      </c>
      <c r="CM29" s="8">
        <v>3430.1669563758319</v>
      </c>
      <c r="CN29" s="8">
        <v>3589.0802222222205</v>
      </c>
      <c r="CO29" s="8">
        <v>3734.9412970430067</v>
      </c>
      <c r="CP29" s="10">
        <v>3339.0850839594987</v>
      </c>
      <c r="CQ29" s="8">
        <v>3751.3161189516127</v>
      </c>
      <c r="CR29" s="8">
        <v>3770.2581138392829</v>
      </c>
      <c r="CS29" s="8">
        <v>3614.0776816958219</v>
      </c>
      <c r="CT29" s="8">
        <v>3450.6026319444504</v>
      </c>
      <c r="CU29" s="8">
        <v>3359.7629670698993</v>
      </c>
      <c r="CV29" s="8">
        <v>3272.3102256944399</v>
      </c>
      <c r="CW29" s="8">
        <v>3301.9807963709732</v>
      </c>
      <c r="CX29" s="8">
        <v>3276.8847883064582</v>
      </c>
      <c r="CY29" s="8">
        <v>3417.5942986111013</v>
      </c>
      <c r="CZ29" s="8">
        <v>3517.357859060397</v>
      </c>
      <c r="DA29" s="8">
        <v>3801.7335555555637</v>
      </c>
      <c r="DB29" s="8">
        <v>3840.8472916666569</v>
      </c>
      <c r="DC29" s="10">
        <v>3529.7519757420205</v>
      </c>
      <c r="DD29" s="293">
        <v>3873.0230477150567</v>
      </c>
      <c r="DE29" s="8">
        <v>3914.2957924107259</v>
      </c>
      <c r="DF29" s="9">
        <v>3776.0494885598819</v>
      </c>
      <c r="DG29" s="9">
        <v>3572.3871354166704</v>
      </c>
      <c r="DH29" s="9">
        <v>3409.0721404569817</v>
      </c>
      <c r="DI29" s="9">
        <v>3374.89798263889</v>
      </c>
      <c r="DJ29" s="9">
        <v>3361.204089381727</v>
      </c>
      <c r="DK29" s="9">
        <v>3376.0863440860312</v>
      </c>
      <c r="DL29" s="9">
        <v>3415.3145902777678</v>
      </c>
      <c r="DM29" s="9">
        <v>3521.3425637583919</v>
      </c>
      <c r="DN29" s="9">
        <v>3786.2648402777822</v>
      </c>
      <c r="DO29" s="294">
        <v>3957.6484845430145</v>
      </c>
      <c r="DP29" s="10">
        <v>3609.7611418379047</v>
      </c>
      <c r="DQ29" s="293">
        <v>3964.7165793010686</v>
      </c>
      <c r="DR29" s="8">
        <v>3895.0895610118951</v>
      </c>
      <c r="DS29" s="8">
        <v>3945.7720188425296</v>
      </c>
      <c r="DT29" s="9">
        <v>3670.5492569444473</v>
      </c>
      <c r="DU29" s="9">
        <v>3505.9791969085927</v>
      </c>
      <c r="DV29" s="9">
        <v>3439.0367326388964</v>
      </c>
      <c r="DW29" s="9">
        <v>3406.7330913978526</v>
      </c>
      <c r="DX29" s="9">
        <v>3446.1570329301098</v>
      </c>
      <c r="DY29" s="9">
        <v>3566.6314895833293</v>
      </c>
      <c r="DZ29" s="9">
        <v>3701.022419463096</v>
      </c>
      <c r="EA29" s="9">
        <v>3986.0744444444499</v>
      </c>
      <c r="EB29" s="294">
        <v>4006.1019052419433</v>
      </c>
      <c r="EC29" s="10">
        <v>3710.1151152967982</v>
      </c>
      <c r="ED29" s="9">
        <v>4222.8900168010741</v>
      </c>
      <c r="EE29" s="9">
        <v>4057.1780352011574</v>
      </c>
      <c r="EF29" s="9">
        <v>4000.8982637954227</v>
      </c>
      <c r="EG29" s="9">
        <v>3794.393826388884</v>
      </c>
      <c r="EH29" s="9">
        <v>3582.0914919354855</v>
      </c>
      <c r="EI29" s="9">
        <v>3449.3425312500008</v>
      </c>
      <c r="EJ29" s="9">
        <v>3546.6134979838671</v>
      </c>
      <c r="EK29" s="9">
        <v>3531.7671538978389</v>
      </c>
      <c r="EL29" s="9">
        <v>3695.459003472211</v>
      </c>
      <c r="EM29" s="9">
        <v>3861.6444832214761</v>
      </c>
      <c r="EN29" s="9">
        <v>4180.0541180555565</v>
      </c>
      <c r="EO29" s="9">
        <v>4148.1814516129043</v>
      </c>
      <c r="EP29" s="10">
        <v>3838.6517002504752</v>
      </c>
      <c r="EQ29" s="9">
        <v>4334.6762130376401</v>
      </c>
      <c r="ER29" s="9">
        <v>4300.8395089285668</v>
      </c>
      <c r="ES29" s="9">
        <v>4097.639811574697</v>
      </c>
      <c r="ET29" s="294">
        <v>3815.7653263888878</v>
      </c>
      <c r="EU29" s="10">
        <v>4135.8321179228806</v>
      </c>
      <c r="EX29" s="473"/>
    </row>
    <row r="30" spans="1:154" ht="18.75" customHeight="1">
      <c r="A30" s="481"/>
      <c r="B30" s="476"/>
      <c r="C30" s="11" t="s">
        <v>4</v>
      </c>
      <c r="D30" s="12">
        <v>4461.3599999999997</v>
      </c>
      <c r="E30" s="13">
        <v>4448.2700000000004</v>
      </c>
      <c r="F30" s="13">
        <v>4211.97</v>
      </c>
      <c r="G30" s="13">
        <v>3786.21</v>
      </c>
      <c r="H30" s="13">
        <v>3540.48</v>
      </c>
      <c r="I30" s="13">
        <v>3494.45</v>
      </c>
      <c r="J30" s="13">
        <v>3503.53</v>
      </c>
      <c r="K30" s="13">
        <v>3630.56</v>
      </c>
      <c r="L30" s="13">
        <v>3622.57</v>
      </c>
      <c r="M30" s="13">
        <v>4090.95</v>
      </c>
      <c r="N30" s="13">
        <v>4480.05</v>
      </c>
      <c r="O30" s="14">
        <v>4613.2700000000004</v>
      </c>
      <c r="P30" s="15">
        <v>4613.2700000000004</v>
      </c>
      <c r="Q30" s="12">
        <v>4703.96</v>
      </c>
      <c r="R30" s="13">
        <v>4553.93</v>
      </c>
      <c r="S30" s="13">
        <v>4387.07</v>
      </c>
      <c r="T30" s="13">
        <v>3818.84</v>
      </c>
      <c r="U30" s="13">
        <v>3675.31</v>
      </c>
      <c r="V30" s="13">
        <v>3588.82</v>
      </c>
      <c r="W30" s="13">
        <v>3591.11</v>
      </c>
      <c r="X30" s="13">
        <v>3654.11</v>
      </c>
      <c r="Y30" s="13">
        <v>3754.42</v>
      </c>
      <c r="Z30" s="13">
        <v>4193.75</v>
      </c>
      <c r="AA30" s="13">
        <v>4545.2700000000004</v>
      </c>
      <c r="AB30" s="13">
        <v>4542.99</v>
      </c>
      <c r="AC30" s="15">
        <v>4703.96</v>
      </c>
      <c r="AD30" s="13">
        <v>4668.29</v>
      </c>
      <c r="AE30" s="13">
        <v>4592.17</v>
      </c>
      <c r="AF30" s="13">
        <v>4432.01</v>
      </c>
      <c r="AG30" s="13">
        <v>3959.82</v>
      </c>
      <c r="AH30" s="13">
        <v>3684.19</v>
      </c>
      <c r="AI30" s="13">
        <v>3592.61</v>
      </c>
      <c r="AJ30" s="13">
        <v>3627.62</v>
      </c>
      <c r="AK30" s="13">
        <v>3726.52</v>
      </c>
      <c r="AL30" s="13">
        <v>3827.3</v>
      </c>
      <c r="AM30" s="13">
        <v>4202.46</v>
      </c>
      <c r="AN30" s="13">
        <v>4760.51</v>
      </c>
      <c r="AO30" s="13">
        <v>4712.58</v>
      </c>
      <c r="AP30" s="15">
        <v>4760.51</v>
      </c>
      <c r="AQ30" s="13">
        <v>4663.3500000000004</v>
      </c>
      <c r="AR30" s="13">
        <v>4605.9799999999996</v>
      </c>
      <c r="AS30" s="13">
        <v>4516.33</v>
      </c>
      <c r="AT30" s="13">
        <v>3953.18</v>
      </c>
      <c r="AU30" s="13">
        <v>3729.63</v>
      </c>
      <c r="AV30" s="13">
        <v>3750.35</v>
      </c>
      <c r="AW30" s="13">
        <v>3718.72</v>
      </c>
      <c r="AX30" s="13">
        <v>3778.58</v>
      </c>
      <c r="AY30" s="13">
        <v>3991.64</v>
      </c>
      <c r="AZ30" s="13">
        <v>4306.88</v>
      </c>
      <c r="BA30" s="13">
        <v>4776.03</v>
      </c>
      <c r="BB30" s="13">
        <v>4939.6099999999997</v>
      </c>
      <c r="BC30" s="15">
        <v>4939.6099999999997</v>
      </c>
      <c r="BD30" s="13">
        <v>4883.87</v>
      </c>
      <c r="BE30" s="13">
        <v>4811.5600000000004</v>
      </c>
      <c r="BF30" s="13">
        <v>4734.1000000000004</v>
      </c>
      <c r="BG30" s="13">
        <v>4243.09</v>
      </c>
      <c r="BH30" s="13">
        <v>3997.71</v>
      </c>
      <c r="BI30" s="13">
        <v>3819.22</v>
      </c>
      <c r="BJ30" s="13">
        <v>3768.94</v>
      </c>
      <c r="BK30" s="13">
        <v>3831.74</v>
      </c>
      <c r="BL30" s="13">
        <v>4081.07</v>
      </c>
      <c r="BM30" s="13">
        <v>4633.8500000000004</v>
      </c>
      <c r="BN30" s="13">
        <v>4820.78</v>
      </c>
      <c r="BO30" s="13">
        <v>4913.6899999999996</v>
      </c>
      <c r="BP30" s="15">
        <v>4913.6899999999996</v>
      </c>
      <c r="BQ30" s="13">
        <v>4904.49</v>
      </c>
      <c r="BR30" s="13">
        <v>4719.5200000000004</v>
      </c>
      <c r="BS30" s="13">
        <v>4621.62</v>
      </c>
      <c r="BT30" s="13">
        <v>4388.3900000000003</v>
      </c>
      <c r="BU30" s="13">
        <v>3981.13</v>
      </c>
      <c r="BV30" s="13">
        <v>3894.51</v>
      </c>
      <c r="BW30" s="13">
        <v>3894.65</v>
      </c>
      <c r="BX30" s="13">
        <v>3937.14</v>
      </c>
      <c r="BY30" s="13">
        <v>4049.47</v>
      </c>
      <c r="BZ30" s="13">
        <v>4589.68</v>
      </c>
      <c r="CA30" s="13">
        <v>4943.1099999999997</v>
      </c>
      <c r="CB30" s="13">
        <v>5014.05</v>
      </c>
      <c r="CC30" s="15">
        <v>5014.05</v>
      </c>
      <c r="CD30" s="13">
        <v>4943.6899999999996</v>
      </c>
      <c r="CE30" s="13">
        <v>5026.57</v>
      </c>
      <c r="CF30" s="13">
        <v>4744.7</v>
      </c>
      <c r="CG30" s="13">
        <v>3879.04</v>
      </c>
      <c r="CH30" s="13">
        <v>3691.42</v>
      </c>
      <c r="CI30" s="13">
        <v>4219.24</v>
      </c>
      <c r="CJ30" s="13">
        <v>4026.26</v>
      </c>
      <c r="CK30" s="13">
        <v>4046.62</v>
      </c>
      <c r="CL30" s="13">
        <v>4155.32</v>
      </c>
      <c r="CM30" s="13">
        <v>4769.6099999999997</v>
      </c>
      <c r="CN30" s="13">
        <v>4947.9799999999996</v>
      </c>
      <c r="CO30" s="13">
        <v>5348.48</v>
      </c>
      <c r="CP30" s="15">
        <v>5348.48</v>
      </c>
      <c r="CQ30" s="13">
        <v>5231.53</v>
      </c>
      <c r="CR30" s="13">
        <v>5325.45</v>
      </c>
      <c r="CS30" s="13">
        <v>4795.04</v>
      </c>
      <c r="CT30" s="13">
        <v>4314.8100000000004</v>
      </c>
      <c r="CU30" s="13">
        <v>4285.72</v>
      </c>
      <c r="CV30" s="13">
        <v>4142.28</v>
      </c>
      <c r="CW30" s="13">
        <v>4134.3900000000003</v>
      </c>
      <c r="CX30" s="13">
        <v>4081.63</v>
      </c>
      <c r="CY30" s="13">
        <v>4320.3</v>
      </c>
      <c r="CZ30" s="13">
        <v>4616.54</v>
      </c>
      <c r="DA30" s="13">
        <v>5192.8500000000004</v>
      </c>
      <c r="DB30" s="13">
        <v>5366.84</v>
      </c>
      <c r="DC30" s="15">
        <v>5366.84</v>
      </c>
      <c r="DD30" s="295">
        <v>5250.75</v>
      </c>
      <c r="DE30" s="13">
        <v>5054.21</v>
      </c>
      <c r="DF30" s="14">
        <v>4993.16</v>
      </c>
      <c r="DG30" s="14">
        <v>4492.63</v>
      </c>
      <c r="DH30" s="14">
        <v>4273.8599999999997</v>
      </c>
      <c r="DI30" s="14">
        <v>4187.8100000000004</v>
      </c>
      <c r="DJ30" s="14">
        <v>4170.21</v>
      </c>
      <c r="DK30" s="14">
        <v>4137.43</v>
      </c>
      <c r="DL30" s="14">
        <v>4275.1499999999996</v>
      </c>
      <c r="DM30" s="14">
        <v>4516.08</v>
      </c>
      <c r="DN30" s="14">
        <v>5029.04</v>
      </c>
      <c r="DO30" s="296">
        <v>5522.68</v>
      </c>
      <c r="DP30" s="15">
        <v>5522.68</v>
      </c>
      <c r="DQ30" s="295">
        <v>5306.04</v>
      </c>
      <c r="DR30" s="13">
        <v>4988.51</v>
      </c>
      <c r="DS30" s="13">
        <v>5270.82</v>
      </c>
      <c r="DT30" s="14">
        <v>4703.29</v>
      </c>
      <c r="DU30" s="14">
        <v>4336.08</v>
      </c>
      <c r="DV30" s="14">
        <v>4200.17</v>
      </c>
      <c r="DW30" s="14">
        <v>4246.95</v>
      </c>
      <c r="DX30" s="14">
        <v>4235.8</v>
      </c>
      <c r="DY30" s="14">
        <v>4419.13</v>
      </c>
      <c r="DZ30" s="14">
        <v>4734.05</v>
      </c>
      <c r="EA30" s="14">
        <v>5410.6</v>
      </c>
      <c r="EB30" s="296">
        <v>5441.99</v>
      </c>
      <c r="EC30" s="15">
        <v>5441.99</v>
      </c>
      <c r="ED30" s="14">
        <v>5567.2</v>
      </c>
      <c r="EE30" s="14">
        <v>5174.38</v>
      </c>
      <c r="EF30" s="14">
        <v>5158.95</v>
      </c>
      <c r="EG30" s="14">
        <v>4805.38</v>
      </c>
      <c r="EH30" s="14">
        <v>4464.8</v>
      </c>
      <c r="EI30" s="14">
        <v>4235.66</v>
      </c>
      <c r="EJ30" s="14">
        <v>4292.51</v>
      </c>
      <c r="EK30" s="14">
        <v>4434.84</v>
      </c>
      <c r="EL30" s="14">
        <v>4619.12</v>
      </c>
      <c r="EM30" s="14">
        <v>5029.32</v>
      </c>
      <c r="EN30" s="14">
        <v>5690.9</v>
      </c>
      <c r="EO30" s="14">
        <v>5632</v>
      </c>
      <c r="EP30" s="15">
        <v>5690.9</v>
      </c>
      <c r="EQ30" s="14">
        <v>6011.61</v>
      </c>
      <c r="ER30" s="14">
        <v>5615.53</v>
      </c>
      <c r="ES30" s="14">
        <v>5257.78</v>
      </c>
      <c r="ET30" s="296">
        <v>4666.01</v>
      </c>
      <c r="EU30" s="15">
        <v>6011.61</v>
      </c>
      <c r="EX30" s="473"/>
    </row>
    <row r="31" spans="1:154" ht="18.75" customHeight="1" thickBot="1">
      <c r="A31" s="481"/>
      <c r="B31" s="477"/>
      <c r="C31" s="16" t="s">
        <v>5</v>
      </c>
      <c r="D31" s="17">
        <v>2400.251562500001</v>
      </c>
      <c r="E31" s="18">
        <v>2182.1735024999998</v>
      </c>
      <c r="F31" s="18">
        <v>2298.8739074999935</v>
      </c>
      <c r="G31" s="18">
        <v>2047.6795649999949</v>
      </c>
      <c r="H31" s="18">
        <v>2058.6291075000008</v>
      </c>
      <c r="I31" s="18">
        <v>1940.1608650000026</v>
      </c>
      <c r="J31" s="18">
        <v>2004.6713624999982</v>
      </c>
      <c r="K31" s="18">
        <v>1993.8559349999964</v>
      </c>
      <c r="L31" s="18">
        <v>2020.2074574999967</v>
      </c>
      <c r="M31" s="18">
        <v>2175.8840000000009</v>
      </c>
      <c r="N31" s="18">
        <v>2253.3795800000007</v>
      </c>
      <c r="O31" s="19">
        <v>2394.9242299999969</v>
      </c>
      <c r="P31" s="20">
        <v>25770.691075000068</v>
      </c>
      <c r="Q31" s="17">
        <v>2472.3773750000037</v>
      </c>
      <c r="R31" s="18">
        <v>2253.0911724999964</v>
      </c>
      <c r="S31" s="18">
        <v>2365.7970800000007</v>
      </c>
      <c r="T31" s="18">
        <v>2129.5781849999967</v>
      </c>
      <c r="U31" s="18">
        <v>2156.4456799999962</v>
      </c>
      <c r="V31" s="18">
        <v>2020.6429249999994</v>
      </c>
      <c r="W31" s="18">
        <v>2069.2402875000048</v>
      </c>
      <c r="X31" s="18">
        <v>2060.8371325000007</v>
      </c>
      <c r="Y31" s="18">
        <v>2085.2715374999975</v>
      </c>
      <c r="Z31" s="18">
        <v>2240.4600824999984</v>
      </c>
      <c r="AA31" s="18">
        <v>2318.6152974999968</v>
      </c>
      <c r="AB31" s="18">
        <v>2403.2667799999977</v>
      </c>
      <c r="AC31" s="20">
        <v>26575.623535000017</v>
      </c>
      <c r="AD31" s="18">
        <v>2476.0707224999969</v>
      </c>
      <c r="AE31" s="18">
        <v>2356.8860924999972</v>
      </c>
      <c r="AF31" s="18">
        <v>2387.9449550000008</v>
      </c>
      <c r="AG31" s="18">
        <v>2239.0698199999965</v>
      </c>
      <c r="AH31" s="18">
        <v>2160.4325349999972</v>
      </c>
      <c r="AI31" s="18">
        <v>2033.243714999998</v>
      </c>
      <c r="AJ31" s="18">
        <v>2107.7831775000009</v>
      </c>
      <c r="AK31" s="18">
        <v>2142.3755200000019</v>
      </c>
      <c r="AL31" s="18">
        <v>2117.3061624999968</v>
      </c>
      <c r="AM31" s="18">
        <v>2271.0427849999983</v>
      </c>
      <c r="AN31" s="18">
        <v>2404.9025950000014</v>
      </c>
      <c r="AO31" s="18">
        <v>2458.1020799999988</v>
      </c>
      <c r="AP31" s="20">
        <v>27155.160160000127</v>
      </c>
      <c r="AQ31" s="18">
        <v>2511.284247499997</v>
      </c>
      <c r="AR31" s="18">
        <v>2297.8442575000022</v>
      </c>
      <c r="AS31" s="18">
        <v>2449.5477224999963</v>
      </c>
      <c r="AT31" s="18">
        <v>2232.6247700000017</v>
      </c>
      <c r="AU31" s="18">
        <v>2205.4911224999987</v>
      </c>
      <c r="AV31" s="18">
        <v>2115.6936950000031</v>
      </c>
      <c r="AW31" s="18">
        <v>2152.4821375000029</v>
      </c>
      <c r="AX31" s="18">
        <v>2181.2887449999989</v>
      </c>
      <c r="AY31" s="18">
        <v>2202.8489900000009</v>
      </c>
      <c r="AZ31" s="18">
        <v>2350.2033099999949</v>
      </c>
      <c r="BA31" s="18">
        <v>2464.6095125000006</v>
      </c>
      <c r="BB31" s="18">
        <v>2578.1247675000009</v>
      </c>
      <c r="BC31" s="20">
        <v>27742.043277500023</v>
      </c>
      <c r="BD31" s="18">
        <v>2656.1403799999998</v>
      </c>
      <c r="BE31" s="18">
        <v>2433.415137500001</v>
      </c>
      <c r="BF31" s="18">
        <v>2629.6903224999996</v>
      </c>
      <c r="BG31" s="18">
        <v>2378.8641924999979</v>
      </c>
      <c r="BH31" s="18">
        <v>2303.7514375000042</v>
      </c>
      <c r="BI31" s="18">
        <v>2178.1489350000011</v>
      </c>
      <c r="BJ31" s="18">
        <v>2244.6629574999952</v>
      </c>
      <c r="BK31" s="18">
        <v>2253.9316924999985</v>
      </c>
      <c r="BL31" s="18">
        <v>2250.2337924999974</v>
      </c>
      <c r="BM31" s="18">
        <v>2452.0164975000043</v>
      </c>
      <c r="BN31" s="18">
        <v>2546.441332499995</v>
      </c>
      <c r="BO31" s="18">
        <v>2572.7873049999962</v>
      </c>
      <c r="BP31" s="20">
        <v>28900.083982500084</v>
      </c>
      <c r="BQ31" s="18">
        <v>2655.9366700000105</v>
      </c>
      <c r="BR31" s="18">
        <v>2391.1004575000002</v>
      </c>
      <c r="BS31" s="18">
        <v>2576.5744324999923</v>
      </c>
      <c r="BT31" s="18">
        <v>2404.4903825000042</v>
      </c>
      <c r="BU31" s="18">
        <v>2346.8039775000034</v>
      </c>
      <c r="BV31" s="18">
        <v>2191.4473675000004</v>
      </c>
      <c r="BW31" s="18">
        <v>2275.2074350000039</v>
      </c>
      <c r="BX31" s="18">
        <v>2272.7684074999984</v>
      </c>
      <c r="BY31" s="18">
        <v>2259.0601224999991</v>
      </c>
      <c r="BZ31" s="18">
        <v>2489.5803500000029</v>
      </c>
      <c r="CA31" s="18">
        <v>2602.7798399999997</v>
      </c>
      <c r="CB31" s="18">
        <v>2617.1322324999942</v>
      </c>
      <c r="CC31" s="20">
        <v>29082.881674999971</v>
      </c>
      <c r="CD31" s="18">
        <v>2702.6598675000027</v>
      </c>
      <c r="CE31" s="18">
        <v>2607.2638675000017</v>
      </c>
      <c r="CF31" s="18">
        <v>2622.1586124999994</v>
      </c>
      <c r="CG31" s="18">
        <v>2168.5442674999977</v>
      </c>
      <c r="CH31" s="18">
        <v>2177.7227824999968</v>
      </c>
      <c r="CI31" s="18">
        <v>2175.2677524999999</v>
      </c>
      <c r="CJ31" s="18">
        <v>2304.8513899999971</v>
      </c>
      <c r="CK31" s="18">
        <v>2317.0640250000015</v>
      </c>
      <c r="CL31" s="18">
        <v>2336.5823450000053</v>
      </c>
      <c r="CM31" s="18">
        <v>2555.4743824999946</v>
      </c>
      <c r="CN31" s="18">
        <v>2584.1377599999987</v>
      </c>
      <c r="CO31" s="18">
        <v>2778.7963249999971</v>
      </c>
      <c r="CP31" s="20">
        <v>29330.523377500234</v>
      </c>
      <c r="CQ31" s="18">
        <v>2790.9791925</v>
      </c>
      <c r="CR31" s="18">
        <v>2533.6134524999984</v>
      </c>
      <c r="CS31" s="18">
        <v>2685.2597174999955</v>
      </c>
      <c r="CT31" s="18">
        <v>2484.4338950000042</v>
      </c>
      <c r="CU31" s="18">
        <v>2499.663647500005</v>
      </c>
      <c r="CV31" s="18">
        <v>2356.0633624999964</v>
      </c>
      <c r="CW31" s="18">
        <v>2456.6737125000041</v>
      </c>
      <c r="CX31" s="18">
        <v>2438.0022825000046</v>
      </c>
      <c r="CY31" s="18">
        <v>2460.6678949999932</v>
      </c>
      <c r="CZ31" s="18">
        <v>2620.4316049999957</v>
      </c>
      <c r="DA31" s="18">
        <v>2737.2481600000056</v>
      </c>
      <c r="DB31" s="18">
        <v>2857.5903849999927</v>
      </c>
      <c r="DC31" s="20">
        <v>30920.627307500097</v>
      </c>
      <c r="DD31" s="297">
        <v>2881.5291475000022</v>
      </c>
      <c r="DE31" s="18">
        <v>2630.4067725000077</v>
      </c>
      <c r="DF31" s="19">
        <v>2805.6047699999922</v>
      </c>
      <c r="DG31" s="19">
        <v>2572.1187375000027</v>
      </c>
      <c r="DH31" s="19">
        <v>2536.3496724999941</v>
      </c>
      <c r="DI31" s="19">
        <v>2429.9265475000007</v>
      </c>
      <c r="DJ31" s="19">
        <v>2500.7358425000048</v>
      </c>
      <c r="DK31" s="19">
        <v>2511.8082400000071</v>
      </c>
      <c r="DL31" s="19">
        <v>2459.026504999993</v>
      </c>
      <c r="DM31" s="19">
        <v>2623.4002100000016</v>
      </c>
      <c r="DN31" s="19">
        <v>2726.1106850000033</v>
      </c>
      <c r="DO31" s="298">
        <v>2944.4904725000029</v>
      </c>
      <c r="DP31" s="20">
        <v>31621.507602500045</v>
      </c>
      <c r="DQ31" s="297">
        <v>2949.749134999995</v>
      </c>
      <c r="DR31" s="18">
        <v>2617.5001849999935</v>
      </c>
      <c r="DS31" s="18">
        <v>2931.7086099999992</v>
      </c>
      <c r="DT31" s="19">
        <v>2642.795465000002</v>
      </c>
      <c r="DU31" s="19">
        <v>2608.448522499993</v>
      </c>
      <c r="DV31" s="19">
        <v>2476.1064475000053</v>
      </c>
      <c r="DW31" s="19">
        <v>2534.609420000002</v>
      </c>
      <c r="DX31" s="19">
        <v>2563.9408325000018</v>
      </c>
      <c r="DY31" s="19">
        <v>2567.9746724999973</v>
      </c>
      <c r="DZ31" s="19">
        <v>2757.2617025000068</v>
      </c>
      <c r="EA31" s="19">
        <v>2869.9736000000039</v>
      </c>
      <c r="EB31" s="298">
        <v>2980.5398175000059</v>
      </c>
      <c r="EC31" s="20">
        <v>32500.608409999953</v>
      </c>
      <c r="ED31" s="19">
        <v>3141.8301724999988</v>
      </c>
      <c r="EE31" s="19">
        <v>2823.7959125000057</v>
      </c>
      <c r="EF31" s="19">
        <v>2972.6674099999991</v>
      </c>
      <c r="EG31" s="19">
        <v>2731.9635549999966</v>
      </c>
      <c r="EH31" s="19">
        <v>2665.0760700000014</v>
      </c>
      <c r="EI31" s="19">
        <v>2483.5266225000005</v>
      </c>
      <c r="EJ31" s="19">
        <v>2638.6804424999973</v>
      </c>
      <c r="EK31" s="19">
        <v>2627.6347624999921</v>
      </c>
      <c r="EL31" s="19">
        <v>2660.7304824999919</v>
      </c>
      <c r="EM31" s="19">
        <v>2876.9251399999998</v>
      </c>
      <c r="EN31" s="19">
        <v>3009.638965000001</v>
      </c>
      <c r="EO31" s="19">
        <v>3086.2470000000008</v>
      </c>
      <c r="EP31" s="20">
        <v>33718.716535000174</v>
      </c>
      <c r="EQ31" s="19">
        <v>3224.999102500004</v>
      </c>
      <c r="ER31" s="19">
        <v>2890.1641499999964</v>
      </c>
      <c r="ES31" s="19">
        <v>3044.5463799999998</v>
      </c>
      <c r="ET31" s="298">
        <v>2747.3510349999992</v>
      </c>
      <c r="EU31" s="20">
        <v>11907.060667499973</v>
      </c>
      <c r="EX31" s="474"/>
    </row>
    <row r="32" spans="1:154" ht="18.75" customHeight="1">
      <c r="A32" s="481"/>
      <c r="B32" s="475" t="s">
        <v>7</v>
      </c>
      <c r="C32" s="396" t="s">
        <v>3</v>
      </c>
      <c r="D32" s="397">
        <v>774.68988575269043</v>
      </c>
      <c r="E32" s="398">
        <v>925.41992187499807</v>
      </c>
      <c r="F32" s="398">
        <v>647.41845895020174</v>
      </c>
      <c r="G32" s="398">
        <v>493.90001736111049</v>
      </c>
      <c r="H32" s="398">
        <v>461.01836693548336</v>
      </c>
      <c r="I32" s="398">
        <v>272.99533333333392</v>
      </c>
      <c r="J32" s="398">
        <v>306.1386088709682</v>
      </c>
      <c r="K32" s="398">
        <v>536.58343413978469</v>
      </c>
      <c r="L32" s="398">
        <v>249.10437847222198</v>
      </c>
      <c r="M32" s="398">
        <v>751.95988926174596</v>
      </c>
      <c r="N32" s="398">
        <v>584.64231944444521</v>
      </c>
      <c r="O32" s="399">
        <v>936.00317204301041</v>
      </c>
      <c r="P32" s="400">
        <v>577.43436015982093</v>
      </c>
      <c r="Q32" s="397">
        <v>1062.7635114247323</v>
      </c>
      <c r="R32" s="398">
        <v>726.17359002976161</v>
      </c>
      <c r="S32" s="398">
        <v>807.66456258411881</v>
      </c>
      <c r="T32" s="398">
        <v>527.00473958333384</v>
      </c>
      <c r="U32" s="398">
        <v>788.52605174731241</v>
      </c>
      <c r="V32" s="398">
        <v>547.75279513888927</v>
      </c>
      <c r="W32" s="398">
        <v>655.54485887096746</v>
      </c>
      <c r="X32" s="398">
        <v>501.30573588709746</v>
      </c>
      <c r="Y32" s="398">
        <v>526.42482986111179</v>
      </c>
      <c r="Z32" s="398">
        <v>512.26479865771864</v>
      </c>
      <c r="AA32" s="398">
        <v>1047.7038090277781</v>
      </c>
      <c r="AB32" s="398">
        <v>1238.2190725806463</v>
      </c>
      <c r="AC32" s="400">
        <v>746.14269520547816</v>
      </c>
      <c r="AD32" s="398">
        <v>1050.5941868279585</v>
      </c>
      <c r="AE32" s="398">
        <v>919.49395474137964</v>
      </c>
      <c r="AF32" s="398">
        <v>681.39876850605617</v>
      </c>
      <c r="AG32" s="398">
        <v>630.23029513889026</v>
      </c>
      <c r="AH32" s="398">
        <v>470.88689852150424</v>
      </c>
      <c r="AI32" s="398">
        <v>418.58503124999891</v>
      </c>
      <c r="AJ32" s="398">
        <v>469.85941532258079</v>
      </c>
      <c r="AK32" s="398">
        <v>670.18210685483791</v>
      </c>
      <c r="AL32" s="398">
        <v>743.62553819444452</v>
      </c>
      <c r="AM32" s="398">
        <v>604.63137919463236</v>
      </c>
      <c r="AN32" s="398">
        <v>695.65899305555547</v>
      </c>
      <c r="AO32" s="398">
        <v>931.7018447580632</v>
      </c>
      <c r="AP32" s="400">
        <v>690.06014856557294</v>
      </c>
      <c r="AQ32" s="398">
        <v>881.64345094086138</v>
      </c>
      <c r="AR32" s="398">
        <v>1218.5214136904758</v>
      </c>
      <c r="AS32" s="398">
        <v>1002.095598923284</v>
      </c>
      <c r="AT32" s="398">
        <v>601.6436354166666</v>
      </c>
      <c r="AU32" s="398">
        <v>597.54885080645158</v>
      </c>
      <c r="AV32" s="398">
        <v>796.36553819444384</v>
      </c>
      <c r="AW32" s="398">
        <v>545.80023857526919</v>
      </c>
      <c r="AX32" s="398">
        <v>594.15738911290373</v>
      </c>
      <c r="AY32" s="398">
        <v>825.0391979166659</v>
      </c>
      <c r="AZ32" s="398">
        <v>962.57154362416031</v>
      </c>
      <c r="BA32" s="398">
        <v>829.82239583333399</v>
      </c>
      <c r="BB32" s="398">
        <v>1076.269438844085</v>
      </c>
      <c r="BC32" s="400">
        <v>825.11166466894531</v>
      </c>
      <c r="BD32" s="398">
        <v>1515.330648521503</v>
      </c>
      <c r="BE32" s="398">
        <v>1241.2025558035727</v>
      </c>
      <c r="BF32" s="398">
        <v>1036.112146702558</v>
      </c>
      <c r="BG32" s="398">
        <v>1000.5533472222182</v>
      </c>
      <c r="BH32" s="398">
        <v>684.49147177419252</v>
      </c>
      <c r="BI32" s="398">
        <v>458.53682638888915</v>
      </c>
      <c r="BJ32" s="398">
        <v>459.98243279569908</v>
      </c>
      <c r="BK32" s="398">
        <v>756.04878360214968</v>
      </c>
      <c r="BL32" s="398">
        <v>922.54376388888716</v>
      </c>
      <c r="BM32" s="398">
        <v>1020.7363959731522</v>
      </c>
      <c r="BN32" s="398">
        <v>1473.1929340277788</v>
      </c>
      <c r="BO32" s="398">
        <v>1347.2454401881748</v>
      </c>
      <c r="BP32" s="400">
        <v>991.27727111872571</v>
      </c>
      <c r="BQ32" s="398">
        <v>1033.4358232526888</v>
      </c>
      <c r="BR32" s="398">
        <v>1670.8571763392854</v>
      </c>
      <c r="BS32" s="398">
        <v>1258.8090746971732</v>
      </c>
      <c r="BT32" s="398">
        <v>1060.7690902777804</v>
      </c>
      <c r="BU32" s="398">
        <v>704.73971102150472</v>
      </c>
      <c r="BV32" s="398">
        <v>814.53626041666814</v>
      </c>
      <c r="BW32" s="398">
        <v>633.13615255376283</v>
      </c>
      <c r="BX32" s="398">
        <v>1024.7820564516119</v>
      </c>
      <c r="BY32" s="398">
        <v>1027.0574652777791</v>
      </c>
      <c r="BZ32" s="398">
        <v>1203.4079093959758</v>
      </c>
      <c r="CA32" s="398">
        <v>1171.5428402777773</v>
      </c>
      <c r="CB32" s="398">
        <v>1454.2436626344056</v>
      </c>
      <c r="CC32" s="400">
        <v>1084.076844748849</v>
      </c>
      <c r="CD32" s="398">
        <v>1502.1583803763413</v>
      </c>
      <c r="CE32" s="398">
        <v>2110.0869037356315</v>
      </c>
      <c r="CF32" s="398">
        <v>1514.9709791386231</v>
      </c>
      <c r="CG32" s="398">
        <v>755.49524652777893</v>
      </c>
      <c r="CH32" s="398">
        <v>977.33596774193256</v>
      </c>
      <c r="CI32" s="398">
        <v>960.80012847222019</v>
      </c>
      <c r="CJ32" s="398">
        <v>967.17101478494453</v>
      </c>
      <c r="CK32" s="398">
        <v>798.96928763440962</v>
      </c>
      <c r="CL32" s="398">
        <v>994.70494097222354</v>
      </c>
      <c r="CM32" s="398">
        <v>1495.9281073825493</v>
      </c>
      <c r="CN32" s="398">
        <v>1436.9323437500004</v>
      </c>
      <c r="CO32" s="398">
        <v>1634.9535685483825</v>
      </c>
      <c r="CP32" s="400">
        <v>1260.2891066142979</v>
      </c>
      <c r="CQ32" s="398">
        <v>1241.5326915322573</v>
      </c>
      <c r="CR32" s="398">
        <v>1971.5922767857192</v>
      </c>
      <c r="CS32" s="398">
        <v>1270.7467126514146</v>
      </c>
      <c r="CT32" s="398">
        <v>879.83167361111146</v>
      </c>
      <c r="CU32" s="398">
        <v>973.30565188171829</v>
      </c>
      <c r="CV32" s="398">
        <v>804.16294097222374</v>
      </c>
      <c r="CW32" s="398">
        <v>394.33077620967833</v>
      </c>
      <c r="CX32" s="398">
        <v>715.9652184139793</v>
      </c>
      <c r="CY32" s="398">
        <v>706.70482291666769</v>
      </c>
      <c r="CZ32" s="398">
        <v>1243.6373020134231</v>
      </c>
      <c r="DA32" s="398">
        <v>1264.8991180555565</v>
      </c>
      <c r="DB32" s="398">
        <v>1619.8638844086031</v>
      </c>
      <c r="DC32" s="400">
        <v>1085.2390690639252</v>
      </c>
      <c r="DD32" s="401">
        <v>1301.4202419354874</v>
      </c>
      <c r="DE32" s="398">
        <v>2191.6446168154762</v>
      </c>
      <c r="DF32" s="399">
        <v>1227.6874259757747</v>
      </c>
      <c r="DG32" s="399">
        <v>1138.3971909722222</v>
      </c>
      <c r="DH32" s="399">
        <v>1119.6253528225798</v>
      </c>
      <c r="DI32" s="399">
        <v>986.50106597222134</v>
      </c>
      <c r="DJ32" s="399">
        <v>683.24121303763309</v>
      </c>
      <c r="DK32" s="399">
        <v>659.38172379032335</v>
      </c>
      <c r="DL32" s="399">
        <v>875.58017013889025</v>
      </c>
      <c r="DM32" s="399">
        <v>1645.805744966442</v>
      </c>
      <c r="DN32" s="399">
        <v>1814.1337430555598</v>
      </c>
      <c r="DO32" s="402">
        <v>1346.3465591397842</v>
      </c>
      <c r="DP32" s="400">
        <v>1241.9468276255711</v>
      </c>
      <c r="DQ32" s="401">
        <v>1591.6512567204329</v>
      </c>
      <c r="DR32" s="398">
        <v>1615.686941964286</v>
      </c>
      <c r="DS32" s="398">
        <v>1489.8326783310906</v>
      </c>
      <c r="DT32" s="399">
        <v>1278.9410000000003</v>
      </c>
      <c r="DU32" s="399">
        <v>749.41148857527082</v>
      </c>
      <c r="DV32" s="399">
        <v>732.02123611111097</v>
      </c>
      <c r="DW32" s="399">
        <v>1148.5354939516117</v>
      </c>
      <c r="DX32" s="399">
        <v>1165.2238071236586</v>
      </c>
      <c r="DY32" s="399">
        <v>1163.51640625</v>
      </c>
      <c r="DZ32" s="399">
        <v>1096.8019395973165</v>
      </c>
      <c r="EA32" s="399">
        <v>1549.906038194445</v>
      </c>
      <c r="EB32" s="402">
        <v>2047.1583030914005</v>
      </c>
      <c r="EC32" s="400">
        <v>1301.0998972602763</v>
      </c>
      <c r="ED32" s="399">
        <v>1527.3123958333351</v>
      </c>
      <c r="EE32" s="399">
        <v>1698.879586925287</v>
      </c>
      <c r="EF32" s="399">
        <v>1760.7385531628563</v>
      </c>
      <c r="EG32" s="399">
        <v>1271.259743055557</v>
      </c>
      <c r="EH32" s="399">
        <v>734.34752016129073</v>
      </c>
      <c r="EI32" s="399">
        <v>883.42465972221976</v>
      </c>
      <c r="EJ32" s="399">
        <v>764.93319892473221</v>
      </c>
      <c r="EK32" s="399">
        <v>1207.3835887096782</v>
      </c>
      <c r="EL32" s="399">
        <v>1077.8460347222212</v>
      </c>
      <c r="EM32" s="399">
        <v>1348.1166812080533</v>
      </c>
      <c r="EN32" s="399">
        <v>1206.8956909722215</v>
      </c>
      <c r="EO32" s="399">
        <v>1730.0603897849496</v>
      </c>
      <c r="EP32" s="400">
        <v>1266.9201132741284</v>
      </c>
      <c r="EQ32" s="399">
        <v>1444.8407358870963</v>
      </c>
      <c r="ER32" s="399">
        <v>2099.5819568452375</v>
      </c>
      <c r="ES32" s="399">
        <v>1339.8775168236887</v>
      </c>
      <c r="ET32" s="402">
        <v>1062.4317013888879</v>
      </c>
      <c r="EU32" s="400">
        <v>1474.9428282389679</v>
      </c>
    </row>
    <row r="33" spans="1:154" ht="18.75" customHeight="1">
      <c r="A33" s="481"/>
      <c r="B33" s="476"/>
      <c r="C33" s="11" t="s">
        <v>4</v>
      </c>
      <c r="D33" s="12">
        <v>1624.31</v>
      </c>
      <c r="E33" s="13">
        <v>1718</v>
      </c>
      <c r="F33" s="13">
        <v>1680.19</v>
      </c>
      <c r="G33" s="13">
        <v>1431.03</v>
      </c>
      <c r="H33" s="13">
        <v>1417.06</v>
      </c>
      <c r="I33" s="13">
        <v>1360.38</v>
      </c>
      <c r="J33" s="13">
        <v>1250.3</v>
      </c>
      <c r="K33" s="13">
        <v>1676.96</v>
      </c>
      <c r="L33" s="13">
        <v>1048.02</v>
      </c>
      <c r="M33" s="13">
        <v>1783.69</v>
      </c>
      <c r="N33" s="13">
        <v>1645.71</v>
      </c>
      <c r="O33" s="14">
        <v>1825.51</v>
      </c>
      <c r="P33" s="15">
        <v>1825.51</v>
      </c>
      <c r="Q33" s="12">
        <v>1966.87</v>
      </c>
      <c r="R33" s="13">
        <v>1969.05</v>
      </c>
      <c r="S33" s="13">
        <v>1939.81</v>
      </c>
      <c r="T33" s="13">
        <v>1775.9</v>
      </c>
      <c r="U33" s="13">
        <v>1811.53</v>
      </c>
      <c r="V33" s="13">
        <v>1805.49</v>
      </c>
      <c r="W33" s="13">
        <v>1752.06</v>
      </c>
      <c r="X33" s="13">
        <v>1785.37</v>
      </c>
      <c r="Y33" s="13">
        <v>1488.79</v>
      </c>
      <c r="Z33" s="13">
        <v>1856.61</v>
      </c>
      <c r="AA33" s="13">
        <v>2034.83</v>
      </c>
      <c r="AB33" s="13">
        <v>2036.77</v>
      </c>
      <c r="AC33" s="15">
        <v>2036.77</v>
      </c>
      <c r="AD33" s="13">
        <v>2131.91</v>
      </c>
      <c r="AE33" s="13">
        <v>2087.6999999999998</v>
      </c>
      <c r="AF33" s="13">
        <v>2028.75</v>
      </c>
      <c r="AG33" s="13">
        <v>1900.95</v>
      </c>
      <c r="AH33" s="13">
        <v>1858.08</v>
      </c>
      <c r="AI33" s="13">
        <v>1632.38</v>
      </c>
      <c r="AJ33" s="13">
        <v>1665.56</v>
      </c>
      <c r="AK33" s="13">
        <v>1859.6</v>
      </c>
      <c r="AL33" s="13">
        <v>2094.23</v>
      </c>
      <c r="AM33" s="13">
        <v>1871.43</v>
      </c>
      <c r="AN33" s="13">
        <v>2038.76</v>
      </c>
      <c r="AO33" s="13">
        <v>2230.84</v>
      </c>
      <c r="AP33" s="15">
        <v>2230.84</v>
      </c>
      <c r="AQ33" s="13">
        <v>2408.02</v>
      </c>
      <c r="AR33" s="13">
        <v>2410.0700000000002</v>
      </c>
      <c r="AS33" s="13">
        <v>2449.1</v>
      </c>
      <c r="AT33" s="13">
        <v>2118.5500000000002</v>
      </c>
      <c r="AU33" s="13">
        <v>2219.33</v>
      </c>
      <c r="AV33" s="13">
        <v>2059.9</v>
      </c>
      <c r="AW33" s="13">
        <v>1888.94</v>
      </c>
      <c r="AX33" s="13">
        <v>1938.93</v>
      </c>
      <c r="AY33" s="13">
        <v>2297.0500000000002</v>
      </c>
      <c r="AZ33" s="13">
        <v>2276.46</v>
      </c>
      <c r="BA33" s="13">
        <v>2289.29</v>
      </c>
      <c r="BB33" s="13">
        <v>2615.61</v>
      </c>
      <c r="BC33" s="15">
        <v>2615.61</v>
      </c>
      <c r="BD33" s="13">
        <v>2811.21</v>
      </c>
      <c r="BE33" s="13">
        <v>2807.96</v>
      </c>
      <c r="BF33" s="13">
        <v>2912.88</v>
      </c>
      <c r="BG33" s="13">
        <v>2946.1</v>
      </c>
      <c r="BH33" s="13">
        <v>2390.67</v>
      </c>
      <c r="BI33" s="13">
        <v>2273.42</v>
      </c>
      <c r="BJ33" s="13">
        <v>2239.81</v>
      </c>
      <c r="BK33" s="13">
        <v>2288.2800000000002</v>
      </c>
      <c r="BL33" s="13">
        <v>2529.5100000000002</v>
      </c>
      <c r="BM33" s="13">
        <v>2689.23</v>
      </c>
      <c r="BN33" s="13">
        <v>2878.93</v>
      </c>
      <c r="BO33" s="13">
        <v>3051.98</v>
      </c>
      <c r="BP33" s="15">
        <v>3051.98</v>
      </c>
      <c r="BQ33" s="13">
        <v>2914.53</v>
      </c>
      <c r="BR33" s="13">
        <v>2952.49</v>
      </c>
      <c r="BS33" s="13">
        <v>2851.86</v>
      </c>
      <c r="BT33" s="13">
        <v>2919.63</v>
      </c>
      <c r="BU33" s="13">
        <v>2162.64</v>
      </c>
      <c r="BV33" s="13">
        <v>2292.21</v>
      </c>
      <c r="BW33" s="13">
        <v>2470.3000000000002</v>
      </c>
      <c r="BX33" s="13">
        <v>2402.9299999999998</v>
      </c>
      <c r="BY33" s="13">
        <v>2434.58</v>
      </c>
      <c r="BZ33" s="13">
        <v>2764.16</v>
      </c>
      <c r="CA33" s="13">
        <v>2774.81</v>
      </c>
      <c r="CB33" s="13">
        <v>3135.76</v>
      </c>
      <c r="CC33" s="15">
        <v>3135.76</v>
      </c>
      <c r="CD33" s="13">
        <v>3191.34</v>
      </c>
      <c r="CE33" s="13">
        <v>3329.81</v>
      </c>
      <c r="CF33" s="13">
        <v>3199.86</v>
      </c>
      <c r="CG33" s="13">
        <v>2740.79</v>
      </c>
      <c r="CH33" s="13">
        <v>2764.51</v>
      </c>
      <c r="CI33" s="13">
        <v>2659.24</v>
      </c>
      <c r="CJ33" s="13">
        <v>2500.4699999999998</v>
      </c>
      <c r="CK33" s="13">
        <v>2851.68</v>
      </c>
      <c r="CL33" s="13">
        <v>2582.14</v>
      </c>
      <c r="CM33" s="13">
        <v>2875.04</v>
      </c>
      <c r="CN33" s="13">
        <v>3188.39</v>
      </c>
      <c r="CO33" s="13">
        <v>3358.57</v>
      </c>
      <c r="CP33" s="15">
        <v>3358.57</v>
      </c>
      <c r="CQ33" s="13">
        <v>3198.95</v>
      </c>
      <c r="CR33" s="13">
        <v>3571.3</v>
      </c>
      <c r="CS33" s="13">
        <v>3215.94</v>
      </c>
      <c r="CT33" s="13">
        <v>2467.73</v>
      </c>
      <c r="CU33" s="13">
        <v>3050.15</v>
      </c>
      <c r="CV33" s="13">
        <v>2444.0500000000002</v>
      </c>
      <c r="CW33" s="13">
        <v>2255.52</v>
      </c>
      <c r="CX33" s="13">
        <v>2718.86</v>
      </c>
      <c r="CY33" s="13">
        <v>2689.55</v>
      </c>
      <c r="CZ33" s="13">
        <v>3251.15</v>
      </c>
      <c r="DA33" s="13">
        <v>3536.8</v>
      </c>
      <c r="DB33" s="13">
        <v>3484.12</v>
      </c>
      <c r="DC33" s="15">
        <v>3571.3</v>
      </c>
      <c r="DD33" s="295">
        <v>3466.27</v>
      </c>
      <c r="DE33" s="13">
        <v>3606.9</v>
      </c>
      <c r="DF33" s="14">
        <v>3289.1</v>
      </c>
      <c r="DG33" s="14">
        <v>3309.31</v>
      </c>
      <c r="DH33" s="14">
        <v>2815.42</v>
      </c>
      <c r="DI33" s="14">
        <v>2692.99</v>
      </c>
      <c r="DJ33" s="14">
        <v>2261.73</v>
      </c>
      <c r="DK33" s="14">
        <v>2470.3200000000002</v>
      </c>
      <c r="DL33" s="14">
        <v>3235.48</v>
      </c>
      <c r="DM33" s="14">
        <v>3083.5</v>
      </c>
      <c r="DN33" s="14">
        <v>3432.4</v>
      </c>
      <c r="DO33" s="296">
        <v>3391.64</v>
      </c>
      <c r="DP33" s="15">
        <v>3606.9</v>
      </c>
      <c r="DQ33" s="295">
        <v>3626.52</v>
      </c>
      <c r="DR33" s="13">
        <v>3385.1</v>
      </c>
      <c r="DS33" s="13">
        <v>3364.57</v>
      </c>
      <c r="DT33" s="14">
        <v>3470.11</v>
      </c>
      <c r="DU33" s="14">
        <v>2625.16</v>
      </c>
      <c r="DV33" s="14">
        <v>2744.96</v>
      </c>
      <c r="DW33" s="14">
        <v>3005.79</v>
      </c>
      <c r="DX33" s="14">
        <v>2904.1</v>
      </c>
      <c r="DY33" s="14">
        <v>3269.34</v>
      </c>
      <c r="DZ33" s="14">
        <v>3264.86</v>
      </c>
      <c r="EA33" s="14">
        <v>3311.97</v>
      </c>
      <c r="EB33" s="296">
        <v>3840.2</v>
      </c>
      <c r="EC33" s="15">
        <v>3840.2</v>
      </c>
      <c r="ED33" s="14">
        <v>3769.27</v>
      </c>
      <c r="EE33" s="14">
        <v>3602.16</v>
      </c>
      <c r="EF33" s="14">
        <v>3801.51</v>
      </c>
      <c r="EG33" s="14">
        <v>3382.66</v>
      </c>
      <c r="EH33" s="14">
        <v>2875.84</v>
      </c>
      <c r="EI33" s="14">
        <v>2871.5</v>
      </c>
      <c r="EJ33" s="14">
        <v>2919</v>
      </c>
      <c r="EK33" s="14">
        <v>2938.46</v>
      </c>
      <c r="EL33" s="14">
        <v>3463.07</v>
      </c>
      <c r="EM33" s="14">
        <v>3430.31</v>
      </c>
      <c r="EN33" s="14">
        <v>3695.85</v>
      </c>
      <c r="EO33" s="14">
        <v>3718.04</v>
      </c>
      <c r="EP33" s="15">
        <v>3801.51</v>
      </c>
      <c r="EQ33" s="14">
        <v>3305.6</v>
      </c>
      <c r="ER33" s="14">
        <v>3865.58</v>
      </c>
      <c r="ES33" s="14">
        <v>3531.43</v>
      </c>
      <c r="ET33" s="296">
        <v>2848.24</v>
      </c>
      <c r="EU33" s="15">
        <v>3865.58</v>
      </c>
      <c r="EX33" s="472" t="s">
        <v>865</v>
      </c>
    </row>
    <row r="34" spans="1:154" ht="18.75" customHeight="1" thickBot="1">
      <c r="A34" s="481"/>
      <c r="B34" s="477"/>
      <c r="C34" s="16" t="s">
        <v>5</v>
      </c>
      <c r="D34" s="17">
        <v>576.36927500000161</v>
      </c>
      <c r="E34" s="18">
        <v>621.88218749999874</v>
      </c>
      <c r="F34" s="18">
        <v>481.03191499999991</v>
      </c>
      <c r="G34" s="18">
        <v>355.60801249999952</v>
      </c>
      <c r="H34" s="18">
        <v>342.99766499999964</v>
      </c>
      <c r="I34" s="18">
        <v>196.55664000000041</v>
      </c>
      <c r="J34" s="18">
        <v>227.76712500000036</v>
      </c>
      <c r="K34" s="18">
        <v>399.21807499999977</v>
      </c>
      <c r="L34" s="18">
        <v>179.35515249999983</v>
      </c>
      <c r="M34" s="18">
        <v>560.21011750000071</v>
      </c>
      <c r="N34" s="18">
        <v>420.94247000000053</v>
      </c>
      <c r="O34" s="19">
        <v>696.38635999999974</v>
      </c>
      <c r="P34" s="20">
        <v>5058.3249950000309</v>
      </c>
      <c r="Q34" s="17">
        <v>790.69605250000086</v>
      </c>
      <c r="R34" s="18">
        <v>487.98865249999977</v>
      </c>
      <c r="S34" s="18">
        <v>600.09477000000027</v>
      </c>
      <c r="T34" s="18">
        <v>379.44341250000036</v>
      </c>
      <c r="U34" s="18">
        <v>586.66338250000047</v>
      </c>
      <c r="V34" s="18">
        <v>394.38201250000031</v>
      </c>
      <c r="W34" s="18">
        <v>487.72537499999981</v>
      </c>
      <c r="X34" s="18">
        <v>372.97146750000047</v>
      </c>
      <c r="Y34" s="18">
        <v>379.02587750000049</v>
      </c>
      <c r="Z34" s="18">
        <v>381.63727500000044</v>
      </c>
      <c r="AA34" s="18">
        <v>754.34674250000012</v>
      </c>
      <c r="AB34" s="18">
        <v>921.23499000000083</v>
      </c>
      <c r="AC34" s="20">
        <v>6536.2100099999889</v>
      </c>
      <c r="AD34" s="18">
        <v>781.64207500000111</v>
      </c>
      <c r="AE34" s="18">
        <v>639.9677925000002</v>
      </c>
      <c r="AF34" s="18">
        <v>506.27928499999973</v>
      </c>
      <c r="AG34" s="18">
        <v>453.765812500001</v>
      </c>
      <c r="AH34" s="18">
        <v>350.33985249999915</v>
      </c>
      <c r="AI34" s="18">
        <v>301.38122249999924</v>
      </c>
      <c r="AJ34" s="18">
        <v>349.5754050000001</v>
      </c>
      <c r="AK34" s="18">
        <v>498.6154874999994</v>
      </c>
      <c r="AL34" s="18">
        <v>535.41038750000007</v>
      </c>
      <c r="AM34" s="18">
        <v>450.45037750000108</v>
      </c>
      <c r="AN34" s="18">
        <v>500.87447499999996</v>
      </c>
      <c r="AO34" s="18">
        <v>693.18617249999909</v>
      </c>
      <c r="AP34" s="20">
        <v>6061.4883449999934</v>
      </c>
      <c r="AQ34" s="18">
        <v>655.94272750000084</v>
      </c>
      <c r="AR34" s="18">
        <v>818.84638999999981</v>
      </c>
      <c r="AS34" s="18">
        <v>744.55703000000005</v>
      </c>
      <c r="AT34" s="18">
        <v>433.18341749999996</v>
      </c>
      <c r="AU34" s="18">
        <v>444.57634499999995</v>
      </c>
      <c r="AV34" s="18">
        <v>573.38318749999951</v>
      </c>
      <c r="AW34" s="18">
        <v>406.07537750000029</v>
      </c>
      <c r="AX34" s="18">
        <v>442.05309750000038</v>
      </c>
      <c r="AY34" s="18">
        <v>594.0282224999994</v>
      </c>
      <c r="AZ34" s="18">
        <v>717.11579999999947</v>
      </c>
      <c r="BA34" s="18">
        <v>597.47212500000046</v>
      </c>
      <c r="BB34" s="18">
        <v>800.74446249999937</v>
      </c>
      <c r="BC34" s="20">
        <v>7227.9781824999609</v>
      </c>
      <c r="BD34" s="18">
        <v>1127.4060024999983</v>
      </c>
      <c r="BE34" s="18">
        <v>834.08811750000086</v>
      </c>
      <c r="BF34" s="18">
        <v>769.83132500000067</v>
      </c>
      <c r="BG34" s="18">
        <v>720.39840999999717</v>
      </c>
      <c r="BH34" s="18">
        <v>509.26165499999928</v>
      </c>
      <c r="BI34" s="18">
        <v>330.14651500000019</v>
      </c>
      <c r="BJ34" s="18">
        <v>342.2269300000001</v>
      </c>
      <c r="BK34" s="18">
        <v>562.50029499999937</v>
      </c>
      <c r="BL34" s="18">
        <v>664.23150999999871</v>
      </c>
      <c r="BM34" s="18">
        <v>760.44861499999831</v>
      </c>
      <c r="BN34" s="18">
        <v>1060.6989125000007</v>
      </c>
      <c r="BO34" s="18">
        <v>1002.3506075000021</v>
      </c>
      <c r="BP34" s="20">
        <v>8683.5888950000372</v>
      </c>
      <c r="BQ34" s="18">
        <v>768.87625250000053</v>
      </c>
      <c r="BR34" s="18">
        <v>1122.8160224999997</v>
      </c>
      <c r="BS34" s="18">
        <v>935.29514249999966</v>
      </c>
      <c r="BT34" s="18">
        <v>763.75374500000191</v>
      </c>
      <c r="BU34" s="18">
        <v>524.32634499999949</v>
      </c>
      <c r="BV34" s="18">
        <v>586.46610750000104</v>
      </c>
      <c r="BW34" s="18">
        <v>471.05329749999953</v>
      </c>
      <c r="BX34" s="18">
        <v>762.43784999999923</v>
      </c>
      <c r="BY34" s="18">
        <v>739.48137500000098</v>
      </c>
      <c r="BZ34" s="18">
        <v>896.53889250000202</v>
      </c>
      <c r="CA34" s="18">
        <v>843.51084499999968</v>
      </c>
      <c r="CB34" s="18">
        <v>1081.9572849999979</v>
      </c>
      <c r="CC34" s="20">
        <v>9496.5131599999186</v>
      </c>
      <c r="CD34" s="18">
        <v>1117.6058349999978</v>
      </c>
      <c r="CE34" s="18">
        <v>1468.6204849999995</v>
      </c>
      <c r="CF34" s="18">
        <v>1125.623437499997</v>
      </c>
      <c r="CG34" s="18">
        <v>543.95657750000078</v>
      </c>
      <c r="CH34" s="18">
        <v>727.13795999999786</v>
      </c>
      <c r="CI34" s="18">
        <v>691.77609249999853</v>
      </c>
      <c r="CJ34" s="18">
        <v>719.57523499999866</v>
      </c>
      <c r="CK34" s="18">
        <v>594.43315000000075</v>
      </c>
      <c r="CL34" s="18">
        <v>716.18755750000093</v>
      </c>
      <c r="CM34" s="18">
        <v>1114.4664399999992</v>
      </c>
      <c r="CN34" s="18">
        <v>1034.5912875000004</v>
      </c>
      <c r="CO34" s="18">
        <v>1216.4054549999967</v>
      </c>
      <c r="CP34" s="20">
        <v>11070.379512499994</v>
      </c>
      <c r="CQ34" s="18">
        <v>923.7003224999994</v>
      </c>
      <c r="CR34" s="18">
        <v>1324.9100100000032</v>
      </c>
      <c r="CS34" s="18">
        <v>944.16480750000107</v>
      </c>
      <c r="CT34" s="18">
        <v>633.47880500000031</v>
      </c>
      <c r="CU34" s="18">
        <v>724.13940499999842</v>
      </c>
      <c r="CV34" s="18">
        <v>578.99731750000103</v>
      </c>
      <c r="CW34" s="18">
        <v>293.38209750000067</v>
      </c>
      <c r="CX34" s="18">
        <v>532.67812250000065</v>
      </c>
      <c r="CY34" s="18">
        <v>508.82747250000074</v>
      </c>
      <c r="CZ34" s="18">
        <v>926.50979000000029</v>
      </c>
      <c r="DA34" s="18">
        <v>910.72736500000065</v>
      </c>
      <c r="DB34" s="18">
        <v>1205.1787300000008</v>
      </c>
      <c r="DC34" s="20">
        <v>9506.6942449999842</v>
      </c>
      <c r="DD34" s="297">
        <v>968.25666000000263</v>
      </c>
      <c r="DE34" s="18">
        <v>1472.7851825</v>
      </c>
      <c r="DF34" s="19">
        <v>912.17175750000058</v>
      </c>
      <c r="DG34" s="19">
        <v>819.64597750000007</v>
      </c>
      <c r="DH34" s="19">
        <v>833.00126249999937</v>
      </c>
      <c r="DI34" s="19">
        <v>710.28076749999934</v>
      </c>
      <c r="DJ34" s="19">
        <v>508.33146249999902</v>
      </c>
      <c r="DK34" s="19">
        <v>490.5800025000006</v>
      </c>
      <c r="DL34" s="19">
        <v>630.41772250000099</v>
      </c>
      <c r="DM34" s="19">
        <v>1226.1252799999993</v>
      </c>
      <c r="DN34" s="19">
        <v>1306.1762950000029</v>
      </c>
      <c r="DO34" s="298">
        <v>1001.6818399999995</v>
      </c>
      <c r="DP34" s="20">
        <v>10879.454210000004</v>
      </c>
      <c r="DQ34" s="297">
        <v>1184.188535000002</v>
      </c>
      <c r="DR34" s="18">
        <v>1085.7416250000003</v>
      </c>
      <c r="DS34" s="18">
        <v>1106.9456800000005</v>
      </c>
      <c r="DT34" s="19">
        <v>920.83752000000015</v>
      </c>
      <c r="DU34" s="19">
        <v>557.56214750000152</v>
      </c>
      <c r="DV34" s="19">
        <v>527.0552899999999</v>
      </c>
      <c r="DW34" s="19">
        <v>854.51040749999902</v>
      </c>
      <c r="DX34" s="19">
        <v>866.92651250000188</v>
      </c>
      <c r="DY34" s="19">
        <v>837.73181250000005</v>
      </c>
      <c r="DZ34" s="19">
        <v>817.11744500000088</v>
      </c>
      <c r="EA34" s="19">
        <v>1115.9323475000003</v>
      </c>
      <c r="EB34" s="298">
        <v>1523.085777500002</v>
      </c>
      <c r="EC34" s="20">
        <v>11397.63510000002</v>
      </c>
      <c r="ED34" s="19">
        <v>1136.3204225000013</v>
      </c>
      <c r="EE34" s="19">
        <v>1182.4201924999998</v>
      </c>
      <c r="EF34" s="19">
        <v>1308.2287450000022</v>
      </c>
      <c r="EG34" s="19">
        <v>915.30701500000112</v>
      </c>
      <c r="EH34" s="19">
        <v>546.35455500000023</v>
      </c>
      <c r="EI34" s="19">
        <v>636.06575499999826</v>
      </c>
      <c r="EJ34" s="19">
        <v>569.11030000000073</v>
      </c>
      <c r="EK34" s="19">
        <v>898.29339000000061</v>
      </c>
      <c r="EL34" s="19">
        <v>776.04914499999927</v>
      </c>
      <c r="EM34" s="19">
        <v>1004.3469274999997</v>
      </c>
      <c r="EN34" s="19">
        <v>868.96489749999932</v>
      </c>
      <c r="EO34" s="19">
        <v>1287.1649300000024</v>
      </c>
      <c r="EP34" s="20">
        <v>11128.626274999944</v>
      </c>
      <c r="EQ34" s="19">
        <v>1074.9615074999997</v>
      </c>
      <c r="ER34" s="19">
        <v>1410.9190749999998</v>
      </c>
      <c r="ES34" s="19">
        <v>995.52899500000069</v>
      </c>
      <c r="ET34" s="298">
        <v>764.95082499999921</v>
      </c>
      <c r="EU34" s="20">
        <v>4246.3604024999886</v>
      </c>
      <c r="EX34" s="473"/>
    </row>
    <row r="35" spans="1:154" ht="18.75" customHeight="1">
      <c r="A35" s="481"/>
      <c r="B35" s="475" t="s">
        <v>8</v>
      </c>
      <c r="C35" s="396" t="s">
        <v>9</v>
      </c>
      <c r="D35" s="403">
        <v>0.24012869484383531</v>
      </c>
      <c r="E35" s="404">
        <v>0.28498292495419886</v>
      </c>
      <c r="F35" s="404">
        <v>0.20924675922009059</v>
      </c>
      <c r="G35" s="404">
        <v>0.17366389672399762</v>
      </c>
      <c r="H35" s="404">
        <v>0.1666145998569582</v>
      </c>
      <c r="I35" s="404">
        <v>0.1013094550796437</v>
      </c>
      <c r="J35" s="404">
        <v>0.11361818663182532</v>
      </c>
      <c r="K35" s="404">
        <v>0.20022413254245497</v>
      </c>
      <c r="L35" s="404">
        <v>8.8780561537947958E-2</v>
      </c>
      <c r="M35" s="404">
        <v>0.25746322758933859</v>
      </c>
      <c r="N35" s="404">
        <v>0.18680495453855156</v>
      </c>
      <c r="O35" s="405">
        <v>0.29077594659435246</v>
      </c>
      <c r="P35" s="406">
        <v>0.19628208573370659</v>
      </c>
      <c r="Q35" s="403">
        <v>0.31981204022302612</v>
      </c>
      <c r="R35" s="404">
        <v>0.2165862875218382</v>
      </c>
      <c r="S35" s="404">
        <v>0.2536543708981161</v>
      </c>
      <c r="T35" s="404">
        <v>0.17817773264802717</v>
      </c>
      <c r="U35" s="404">
        <v>0.27205108291900099</v>
      </c>
      <c r="V35" s="404">
        <v>0.19517649933127124</v>
      </c>
      <c r="W35" s="404">
        <v>0.235702628615092</v>
      </c>
      <c r="X35" s="404">
        <v>0.18098056446001093</v>
      </c>
      <c r="Y35" s="404">
        <v>0.18176331987651317</v>
      </c>
      <c r="Z35" s="404">
        <v>0.17033879691985127</v>
      </c>
      <c r="AA35" s="404">
        <v>0.3253436407986095</v>
      </c>
      <c r="AB35" s="404">
        <v>0.38332614492345363</v>
      </c>
      <c r="AC35" s="406">
        <v>0.24594756925992045</v>
      </c>
      <c r="AD35" s="404">
        <v>0.31567841253371232</v>
      </c>
      <c r="AE35" s="404">
        <v>0.27153106572968627</v>
      </c>
      <c r="AF35" s="404">
        <v>0.21201463791697808</v>
      </c>
      <c r="AG35" s="404">
        <v>0.20265817905580172</v>
      </c>
      <c r="AH35" s="404">
        <v>0.16216190361158378</v>
      </c>
      <c r="AI35" s="404">
        <v>0.14822680639639874</v>
      </c>
      <c r="AJ35" s="404">
        <v>0.16584979362755159</v>
      </c>
      <c r="AK35" s="404">
        <v>0.23273953741779077</v>
      </c>
      <c r="AL35" s="404">
        <v>0.25287339024594224</v>
      </c>
      <c r="AM35" s="404">
        <v>0.19834517450537659</v>
      </c>
      <c r="AN35" s="404">
        <v>0.20827225021144763</v>
      </c>
      <c r="AO35" s="404">
        <v>0.28200056382524175</v>
      </c>
      <c r="AP35" s="406">
        <v>0.22321681438390623</v>
      </c>
      <c r="AQ35" s="404">
        <v>0.26119812130108205</v>
      </c>
      <c r="AR35" s="404">
        <v>0.35635417297205535</v>
      </c>
      <c r="AS35" s="404">
        <v>0.30395693995302481</v>
      </c>
      <c r="AT35" s="404">
        <v>0.19402428178739575</v>
      </c>
      <c r="AU35" s="404">
        <v>0.20157702765815608</v>
      </c>
      <c r="AV35" s="404">
        <v>0.27101427246064497</v>
      </c>
      <c r="AW35" s="404">
        <v>0.18865447030916407</v>
      </c>
      <c r="AX35" s="404">
        <v>0.20265684610223419</v>
      </c>
      <c r="AY35" s="404">
        <v>0.26966361525308152</v>
      </c>
      <c r="AZ35" s="404">
        <v>0.30512926134888346</v>
      </c>
      <c r="BA35" s="404">
        <v>0.24242060333279686</v>
      </c>
      <c r="BB35" s="404">
        <v>0.31059181952488618</v>
      </c>
      <c r="BC35" s="406">
        <v>0.26054238724233258</v>
      </c>
      <c r="BD35" s="404">
        <v>0.4244527175555376</v>
      </c>
      <c r="BE35" s="404">
        <v>0.34276441559285753</v>
      </c>
      <c r="BF35" s="404">
        <v>0.29274600070328272</v>
      </c>
      <c r="BG35" s="404">
        <v>0.30283292853423277</v>
      </c>
      <c r="BH35" s="404">
        <v>0.22105755278557407</v>
      </c>
      <c r="BI35" s="404">
        <v>0.15157205721563757</v>
      </c>
      <c r="BJ35" s="404">
        <v>0.15246250171168552</v>
      </c>
      <c r="BK35" s="404">
        <v>0.24956403819677855</v>
      </c>
      <c r="BL35" s="404">
        <v>0.29518333260031665</v>
      </c>
      <c r="BM35" s="404">
        <v>0.31013193254422505</v>
      </c>
      <c r="BN35" s="404">
        <v>0.4165416650139937</v>
      </c>
      <c r="BO35" s="404">
        <v>0.3895971522993828</v>
      </c>
      <c r="BP35" s="406">
        <v>0.30046933082472099</v>
      </c>
      <c r="BQ35" s="404">
        <v>0.28949344356919382</v>
      </c>
      <c r="BR35" s="404">
        <v>0.46958128378844977</v>
      </c>
      <c r="BS35" s="404">
        <v>0.3629994657645127</v>
      </c>
      <c r="BT35" s="404">
        <v>0.31763643163584188</v>
      </c>
      <c r="BU35" s="404">
        <v>0.2234214489267026</v>
      </c>
      <c r="BV35" s="404">
        <v>0.26761587624577116</v>
      </c>
      <c r="BW35" s="404">
        <v>0.20703751677921126</v>
      </c>
      <c r="BX35" s="404">
        <v>0.33546658228968707</v>
      </c>
      <c r="BY35" s="404">
        <v>0.32734028086939559</v>
      </c>
      <c r="BZ35" s="404">
        <v>0.36011647203915348</v>
      </c>
      <c r="CA35" s="404">
        <v>0.32408075090976568</v>
      </c>
      <c r="CB35" s="404">
        <v>0.41341330467145215</v>
      </c>
      <c r="CC35" s="406">
        <v>0.32653274411122907</v>
      </c>
      <c r="CD35" s="404">
        <v>0.41352071285011477</v>
      </c>
      <c r="CE35" s="404">
        <v>0.56328034277873051</v>
      </c>
      <c r="CF35" s="404">
        <v>0.42927358861286169</v>
      </c>
      <c r="CG35" s="404">
        <v>0.25083950816789186</v>
      </c>
      <c r="CH35" s="404">
        <v>0.33389831150375032</v>
      </c>
      <c r="CI35" s="404">
        <v>0.3180188239838298</v>
      </c>
      <c r="CJ35" s="404">
        <v>0.3122002737885845</v>
      </c>
      <c r="CK35" s="404">
        <v>0.25654584577135298</v>
      </c>
      <c r="CL35" s="404">
        <v>0.30651072881405311</v>
      </c>
      <c r="CM35" s="404">
        <v>0.43610941578280588</v>
      </c>
      <c r="CN35" s="404">
        <v>0.40036228080193403</v>
      </c>
      <c r="CO35" s="404">
        <v>0.43774545261067233</v>
      </c>
      <c r="CP35" s="406">
        <v>0.37743545759542102</v>
      </c>
      <c r="CQ35" s="404">
        <v>0.33095922928490246</v>
      </c>
      <c r="CR35" s="404">
        <v>0.52293297096787661</v>
      </c>
      <c r="CS35" s="404">
        <v>0.35161023767899374</v>
      </c>
      <c r="CT35" s="404">
        <v>0.25497913479400475</v>
      </c>
      <c r="CU35" s="404">
        <v>0.28969473781971977</v>
      </c>
      <c r="CV35" s="404">
        <v>0.24574777007933798</v>
      </c>
      <c r="CW35" s="404">
        <v>0.11942249229403931</v>
      </c>
      <c r="CX35" s="404">
        <v>0.21848959138535984</v>
      </c>
      <c r="CY35" s="404">
        <v>0.20678429361959963</v>
      </c>
      <c r="CZ35" s="404">
        <v>0.3535714453421126</v>
      </c>
      <c r="DA35" s="404">
        <v>0.33271640412756687</v>
      </c>
      <c r="DB35" s="404">
        <v>0.4217464953431399</v>
      </c>
      <c r="DC35" s="406">
        <v>0.30745476637513247</v>
      </c>
      <c r="DD35" s="407">
        <v>0.33602181704115552</v>
      </c>
      <c r="DE35" s="404">
        <v>0.55990776707901579</v>
      </c>
      <c r="DF35" s="405">
        <v>0.32512482415689758</v>
      </c>
      <c r="DG35" s="405">
        <v>0.31866568426645164</v>
      </c>
      <c r="DH35" s="405">
        <v>0.32842524496196068</v>
      </c>
      <c r="DI35" s="405">
        <v>0.29230544776374529</v>
      </c>
      <c r="DJ35" s="405">
        <v>0.20327275430731467</v>
      </c>
      <c r="DK35" s="405">
        <v>0.19530949643671813</v>
      </c>
      <c r="DL35" s="405">
        <v>0.25636881961953589</v>
      </c>
      <c r="DM35" s="405">
        <v>0.46738018672339687</v>
      </c>
      <c r="DN35" s="405">
        <v>0.47913545924126749</v>
      </c>
      <c r="DO35" s="408">
        <v>0.34018851456820209</v>
      </c>
      <c r="DP35" s="406">
        <v>0.34405235660363825</v>
      </c>
      <c r="DQ35" s="407">
        <v>0.40145398161122064</v>
      </c>
      <c r="DR35" s="404">
        <v>0.41480097354797435</v>
      </c>
      <c r="DS35" s="404">
        <v>0.37757697890719116</v>
      </c>
      <c r="DT35" s="405">
        <v>0.34843313914949503</v>
      </c>
      <c r="DU35" s="405">
        <v>0.2137524059572477</v>
      </c>
      <c r="DV35" s="405">
        <v>0.21285647494361157</v>
      </c>
      <c r="DW35" s="405">
        <v>0.33713691772675503</v>
      </c>
      <c r="DX35" s="405">
        <v>0.33812266707211597</v>
      </c>
      <c r="DY35" s="405">
        <v>0.32622277060250132</v>
      </c>
      <c r="DZ35" s="405">
        <v>0.29635106608093137</v>
      </c>
      <c r="EA35" s="405">
        <v>0.38883017861209551</v>
      </c>
      <c r="EB35" s="408">
        <v>0.51101004205926837</v>
      </c>
      <c r="EC35" s="406">
        <v>0.35068989959256075</v>
      </c>
      <c r="ED35" s="405">
        <v>0.36167468007852732</v>
      </c>
      <c r="EE35" s="405">
        <v>0.41873429565706882</v>
      </c>
      <c r="EF35" s="405">
        <v>0.44008581000321273</v>
      </c>
      <c r="EG35" s="405">
        <v>0.33503631969204739</v>
      </c>
      <c r="EH35" s="405">
        <v>0.20500523836829915</v>
      </c>
      <c r="EI35" s="405">
        <v>0.25611392655807863</v>
      </c>
      <c r="EJ35" s="405">
        <v>0.21567988712600666</v>
      </c>
      <c r="EK35" s="405">
        <v>0.34186387043583777</v>
      </c>
      <c r="EL35" s="405">
        <v>0.2916677018225583</v>
      </c>
      <c r="EM35" s="405">
        <v>0.34910429664499359</v>
      </c>
      <c r="EN35" s="405">
        <v>0.28872728842411138</v>
      </c>
      <c r="EO35" s="405">
        <v>0.4170647812699379</v>
      </c>
      <c r="EP35" s="406">
        <v>0.33004299743877802</v>
      </c>
      <c r="EQ35" s="405">
        <v>0.33332149043598014</v>
      </c>
      <c r="ER35" s="405">
        <v>0.48817956412614194</v>
      </c>
      <c r="ES35" s="405">
        <v>0.3269876266427581</v>
      </c>
      <c r="ET35" s="408">
        <v>0.27843213890575852</v>
      </c>
      <c r="EU35" s="406">
        <v>0.35662541084470362</v>
      </c>
      <c r="EX35" s="473"/>
    </row>
    <row r="36" spans="1:154" ht="18.75" customHeight="1" thickBot="1">
      <c r="A36" s="481"/>
      <c r="B36" s="477"/>
      <c r="C36" s="409" t="s">
        <v>10</v>
      </c>
      <c r="D36" s="410">
        <v>0.62096187761720467</v>
      </c>
      <c r="E36" s="411">
        <v>0.65706683623949924</v>
      </c>
      <c r="F36" s="411">
        <v>0.64720980219660629</v>
      </c>
      <c r="G36" s="411">
        <v>0.62128464248157345</v>
      </c>
      <c r="H36" s="411">
        <v>0.64712155149981376</v>
      </c>
      <c r="I36" s="411">
        <v>0.50462953842516889</v>
      </c>
      <c r="J36" s="411">
        <v>0.57075692761773711</v>
      </c>
      <c r="K36" s="411">
        <v>0.65360292196749759</v>
      </c>
      <c r="L36" s="411">
        <v>0.47082554629097179</v>
      </c>
      <c r="M36" s="411">
        <v>0.68211218112339722</v>
      </c>
      <c r="N36" s="411">
        <v>0.67594593061065933</v>
      </c>
      <c r="O36" s="412">
        <v>0.70489367153471683</v>
      </c>
      <c r="P36" s="413">
        <v>0.70489367153471683</v>
      </c>
      <c r="Q36" s="410">
        <v>0.69199373913676521</v>
      </c>
      <c r="R36" s="411">
        <v>0.67897425864754435</v>
      </c>
      <c r="S36" s="411">
        <v>0.69204977937399637</v>
      </c>
      <c r="T36" s="411">
        <v>0.69322881328551589</v>
      </c>
      <c r="U36" s="411">
        <v>0.72720910616130441</v>
      </c>
      <c r="V36" s="411">
        <v>0.68854451684021978</v>
      </c>
      <c r="W36" s="411">
        <v>0.71602092477396395</v>
      </c>
      <c r="X36" s="411">
        <v>0.68882504458093918</v>
      </c>
      <c r="Y36" s="411">
        <v>0.55536192288955732</v>
      </c>
      <c r="Z36" s="411">
        <v>0.73008847515357389</v>
      </c>
      <c r="AA36" s="411">
        <v>0.74742579731177217</v>
      </c>
      <c r="AB36" s="411">
        <v>0.71765439800374298</v>
      </c>
      <c r="AC36" s="413">
        <v>0.74742579731177217</v>
      </c>
      <c r="AD36" s="411">
        <v>0.70716400655884681</v>
      </c>
      <c r="AE36" s="411">
        <v>0.75779477774023829</v>
      </c>
      <c r="AF36" s="411">
        <v>0.70403002615915389</v>
      </c>
      <c r="AG36" s="411">
        <v>0.68918534626965544</v>
      </c>
      <c r="AH36" s="411">
        <v>0.68832044081805666</v>
      </c>
      <c r="AI36" s="411">
        <v>0.55502197069666837</v>
      </c>
      <c r="AJ36" s="411">
        <v>0.59635562116013718</v>
      </c>
      <c r="AK36" s="411">
        <v>0.73076353882439993</v>
      </c>
      <c r="AL36" s="411">
        <v>0.69893783974344392</v>
      </c>
      <c r="AM36" s="411">
        <v>0.67904552934722984</v>
      </c>
      <c r="AN36" s="411">
        <v>0.673849402145836</v>
      </c>
      <c r="AO36" s="411">
        <v>0.77931391739663958</v>
      </c>
      <c r="AP36" s="413">
        <v>0.77931391739663958</v>
      </c>
      <c r="AQ36" s="411">
        <v>0.80385920739742778</v>
      </c>
      <c r="AR36" s="411">
        <v>0.82128066146072576</v>
      </c>
      <c r="AS36" s="411">
        <v>0.68613694278055404</v>
      </c>
      <c r="AT36" s="411">
        <v>0.76192314771997716</v>
      </c>
      <c r="AU36" s="411">
        <v>0.71740529504449513</v>
      </c>
      <c r="AV36" s="411">
        <v>0.79765043424317605</v>
      </c>
      <c r="AW36" s="411">
        <v>0.68972834996369514</v>
      </c>
      <c r="AX36" s="411">
        <v>0.62534454276471696</v>
      </c>
      <c r="AY36" s="411">
        <v>0.76926423340184791</v>
      </c>
      <c r="AZ36" s="411">
        <v>0.72205587147278594</v>
      </c>
      <c r="BA36" s="411">
        <v>0.72220180977689674</v>
      </c>
      <c r="BB36" s="411">
        <v>0.79442631418308174</v>
      </c>
      <c r="BC36" s="413">
        <v>0.82128066146072576</v>
      </c>
      <c r="BD36" s="411">
        <v>0.84003526556399377</v>
      </c>
      <c r="BE36" s="411">
        <v>0.82212882330806869</v>
      </c>
      <c r="BF36" s="411">
        <v>0.79304370331495277</v>
      </c>
      <c r="BG36" s="411">
        <v>0.85943275428662635</v>
      </c>
      <c r="BH36" s="411">
        <v>0.70077935203000785</v>
      </c>
      <c r="BI36" s="411">
        <v>0.78196948799742771</v>
      </c>
      <c r="BJ36" s="411">
        <v>0.73809493152037231</v>
      </c>
      <c r="BK36" s="411">
        <v>0.80604064357301641</v>
      </c>
      <c r="BL36" s="411">
        <v>0.82747100544884478</v>
      </c>
      <c r="BM36" s="411">
        <v>0.80612987338511188</v>
      </c>
      <c r="BN36" s="411">
        <v>0.82087582135449155</v>
      </c>
      <c r="BO36" s="411">
        <v>0.86546439791362917</v>
      </c>
      <c r="BP36" s="413">
        <v>0.86546439791362917</v>
      </c>
      <c r="BQ36" s="411">
        <v>0.79332599512667812</v>
      </c>
      <c r="BR36" s="411">
        <v>0.87778792641998382</v>
      </c>
      <c r="BS36" s="411">
        <v>0.88040027526528497</v>
      </c>
      <c r="BT36" s="411">
        <v>0.82188767743862023</v>
      </c>
      <c r="BU36" s="411">
        <v>0.72230481923341927</v>
      </c>
      <c r="BV36" s="411">
        <v>0.82206782274867518</v>
      </c>
      <c r="BW36" s="411">
        <v>0.83956469324323224</v>
      </c>
      <c r="BX36" s="411">
        <v>0.78708632828790803</v>
      </c>
      <c r="BY36" s="411">
        <v>0.93027579413937456</v>
      </c>
      <c r="BZ36" s="411">
        <v>0.88871311270196618</v>
      </c>
      <c r="CA36" s="411">
        <v>0.8536015119375856</v>
      </c>
      <c r="CB36" s="411">
        <v>0.87538923390380197</v>
      </c>
      <c r="CC36" s="413">
        <v>0.93027579413937456</v>
      </c>
      <c r="CD36" s="411">
        <v>0.82795394412124046</v>
      </c>
      <c r="CE36" s="411">
        <v>0.85434732219685594</v>
      </c>
      <c r="CF36" s="411">
        <v>0.82366600855980587</v>
      </c>
      <c r="CG36" s="411">
        <v>0.84132441917120493</v>
      </c>
      <c r="CH36" s="411">
        <v>0.96258316805221467</v>
      </c>
      <c r="CI36" s="411">
        <v>0.92190380652857606</v>
      </c>
      <c r="CJ36" s="411">
        <v>0.85956655889448719</v>
      </c>
      <c r="CK36" s="411">
        <v>0.85218404571895467</v>
      </c>
      <c r="CL36" s="411">
        <v>0.81974278735776318</v>
      </c>
      <c r="CM36" s="411">
        <v>0.87720538896411504</v>
      </c>
      <c r="CN36" s="411">
        <v>0.81706940132428496</v>
      </c>
      <c r="CO36" s="411">
        <v>0.93850756982033123</v>
      </c>
      <c r="CP36" s="413">
        <v>0.96258316805221467</v>
      </c>
      <c r="CQ36" s="411">
        <v>0.89941105493972107</v>
      </c>
      <c r="CR36" s="411">
        <v>0.93262121991248947</v>
      </c>
      <c r="CS36" s="411">
        <v>0.90826013034854058</v>
      </c>
      <c r="CT36" s="411">
        <v>0.78675314685575803</v>
      </c>
      <c r="CU36" s="411">
        <v>0.89195040187406605</v>
      </c>
      <c r="CV36" s="411">
        <v>0.72036716008287227</v>
      </c>
      <c r="CW36" s="411">
        <v>0.61189135081475832</v>
      </c>
      <c r="CX36" s="411">
        <v>0.84511093164294637</v>
      </c>
      <c r="CY36" s="411">
        <v>0.84497812072940115</v>
      </c>
      <c r="CZ36" s="411">
        <v>0.93356453719759525</v>
      </c>
      <c r="DA36" s="411">
        <v>0.92789909263136905</v>
      </c>
      <c r="DB36" s="411">
        <v>0.93859008940943489</v>
      </c>
      <c r="DC36" s="413">
        <v>0.93859008940943489</v>
      </c>
      <c r="DD36" s="414">
        <v>0.93236055134999951</v>
      </c>
      <c r="DE36" s="411">
        <v>0.94364648754443992</v>
      </c>
      <c r="DF36" s="412">
        <v>0.90262064633127304</v>
      </c>
      <c r="DG36" s="412">
        <v>0.83056541296450426</v>
      </c>
      <c r="DH36" s="412">
        <v>0.81294575397665492</v>
      </c>
      <c r="DI36" s="412">
        <v>0.84903070013766546</v>
      </c>
      <c r="DJ36" s="412">
        <v>0.70097504750630824</v>
      </c>
      <c r="DK36" s="412">
        <v>0.85403333097166778</v>
      </c>
      <c r="DL36" s="412">
        <v>0.88755409558740417</v>
      </c>
      <c r="DM36" s="412">
        <v>0.97899775358562291</v>
      </c>
      <c r="DN36" s="412">
        <v>0.91816300153309427</v>
      </c>
      <c r="DO36" s="415">
        <v>0.95969576477853469</v>
      </c>
      <c r="DP36" s="413">
        <v>0.97899775358562291</v>
      </c>
      <c r="DQ36" s="414">
        <v>0.91202436449584734</v>
      </c>
      <c r="DR36" s="411">
        <v>0.96208391156397932</v>
      </c>
      <c r="DS36" s="411">
        <v>0.93793676053414521</v>
      </c>
      <c r="DT36" s="412">
        <v>0.95960113013129467</v>
      </c>
      <c r="DU36" s="412">
        <v>0.78076789898507704</v>
      </c>
      <c r="DV36" s="412">
        <v>0.8367162106046937</v>
      </c>
      <c r="DW36" s="412">
        <v>0.85909249762854034</v>
      </c>
      <c r="DX36" s="412">
        <v>0.91750277501477595</v>
      </c>
      <c r="DY36" s="412">
        <v>0.97014772835916352</v>
      </c>
      <c r="DZ36" s="412">
        <v>0.83802778569347369</v>
      </c>
      <c r="EA36" s="412">
        <v>0.8744288953696534</v>
      </c>
      <c r="EB36" s="415">
        <v>0.92596580547585405</v>
      </c>
      <c r="EC36" s="413">
        <v>0.97014772835916352</v>
      </c>
      <c r="ED36" s="412">
        <v>0.92002100485941429</v>
      </c>
      <c r="EE36" s="412">
        <v>0.95133617397116388</v>
      </c>
      <c r="EF36" s="412">
        <v>0.93302923084687017</v>
      </c>
      <c r="EG36" s="412">
        <v>0.88710191835191843</v>
      </c>
      <c r="EH36" s="412">
        <v>0.71243643668780199</v>
      </c>
      <c r="EI36" s="412">
        <v>0.85255605132226298</v>
      </c>
      <c r="EJ36" s="412">
        <v>0.73828456962486333</v>
      </c>
      <c r="EK36" s="412">
        <v>0.85791145758564946</v>
      </c>
      <c r="EL36" s="412">
        <v>0.93433096404005389</v>
      </c>
      <c r="EM36" s="412">
        <v>0.92141511038986534</v>
      </c>
      <c r="EN36" s="412">
        <v>0.94618907516376138</v>
      </c>
      <c r="EO36" s="412">
        <v>0.87360502462351008</v>
      </c>
      <c r="EP36" s="413">
        <v>0.95133617397116388</v>
      </c>
      <c r="EQ36" s="412">
        <v>0.89392330733414382</v>
      </c>
      <c r="ER36" s="412">
        <v>1.0138089556428971</v>
      </c>
      <c r="ES36" s="412">
        <v>0.86397028426542044</v>
      </c>
      <c r="ET36" s="415">
        <v>0.8505558044894026</v>
      </c>
      <c r="EU36" s="413">
        <v>1.0138089556428971</v>
      </c>
      <c r="EX36" s="473"/>
    </row>
    <row r="37" spans="1:154" ht="33.75" customHeight="1">
      <c r="A37" s="481"/>
      <c r="B37" s="475" t="s">
        <v>8</v>
      </c>
      <c r="C37" s="22" t="s">
        <v>791</v>
      </c>
      <c r="D37" s="23">
        <v>0.52184139784946237</v>
      </c>
      <c r="E37" s="24">
        <v>0.37537202380952384</v>
      </c>
      <c r="F37" s="24">
        <v>0.6137281292059219</v>
      </c>
      <c r="G37" s="24">
        <v>0.72812500000000002</v>
      </c>
      <c r="H37" s="24">
        <v>0.71807795698924726</v>
      </c>
      <c r="I37" s="24">
        <v>0.89583333333333337</v>
      </c>
      <c r="J37" s="24">
        <v>0.89180107526881724</v>
      </c>
      <c r="K37" s="24">
        <v>0.66196236559139787</v>
      </c>
      <c r="L37" s="24">
        <v>0.95486111111111116</v>
      </c>
      <c r="M37" s="24">
        <v>0.49798657718120803</v>
      </c>
      <c r="N37" s="24">
        <v>0.68055555555555558</v>
      </c>
      <c r="O37" s="25">
        <v>0.39818548387096775</v>
      </c>
      <c r="P37" s="26">
        <v>0.66218607305936072</v>
      </c>
      <c r="Q37" s="23">
        <v>0.35181451612903225</v>
      </c>
      <c r="R37" s="24">
        <v>0.61867559523809523</v>
      </c>
      <c r="S37" s="24">
        <v>0.51749663526244949</v>
      </c>
      <c r="T37" s="24">
        <v>0.70243055555555556</v>
      </c>
      <c r="U37" s="24">
        <v>0.46942204301075269</v>
      </c>
      <c r="V37" s="24">
        <v>0.68611111111111112</v>
      </c>
      <c r="W37" s="24">
        <v>0.52889784946236562</v>
      </c>
      <c r="X37" s="24">
        <v>0.7241263440860215</v>
      </c>
      <c r="Y37" s="24">
        <v>0.68541666666666667</v>
      </c>
      <c r="Z37" s="24">
        <v>0.70436241610738259</v>
      </c>
      <c r="AA37" s="24">
        <v>0.36354166666666665</v>
      </c>
      <c r="AB37" s="24">
        <v>0.19657258064516128</v>
      </c>
      <c r="AC37" s="26">
        <v>0.54446347031963471</v>
      </c>
      <c r="AD37" s="24">
        <v>0.40994623655913981</v>
      </c>
      <c r="AE37" s="24">
        <v>0.51472701149425293</v>
      </c>
      <c r="AF37" s="24">
        <v>0.68371467025572008</v>
      </c>
      <c r="AG37" s="24">
        <v>0.7114583333333333</v>
      </c>
      <c r="AH37" s="24">
        <v>0.75873655913978499</v>
      </c>
      <c r="AI37" s="24">
        <v>0.8125</v>
      </c>
      <c r="AJ37" s="24">
        <v>0.78293010752688175</v>
      </c>
      <c r="AK37" s="24">
        <v>0.5678763440860215</v>
      </c>
      <c r="AL37" s="24">
        <v>0.53402777777777777</v>
      </c>
      <c r="AM37" s="24">
        <v>0.64563758389261749</v>
      </c>
      <c r="AN37" s="24">
        <v>0.62986111111111109</v>
      </c>
      <c r="AO37" s="24">
        <v>0.46102150537634407</v>
      </c>
      <c r="AP37" s="26">
        <v>0.62613843351548271</v>
      </c>
      <c r="AQ37" s="24">
        <v>0.56115591397849462</v>
      </c>
      <c r="AR37" s="24">
        <v>0.36197916666666669</v>
      </c>
      <c r="AS37" s="24">
        <v>0.37819650067294752</v>
      </c>
      <c r="AT37" s="24">
        <v>0.70173611111111112</v>
      </c>
      <c r="AU37" s="24">
        <v>0.66532258064516125</v>
      </c>
      <c r="AV37" s="24">
        <v>0.55763888888888891</v>
      </c>
      <c r="AW37" s="24">
        <v>0.67103494623655913</v>
      </c>
      <c r="AX37" s="24">
        <v>0.67607526881720426</v>
      </c>
      <c r="AY37" s="24">
        <v>0.49062499999999998</v>
      </c>
      <c r="AZ37" s="24">
        <v>0.39530201342281879</v>
      </c>
      <c r="BA37" s="24">
        <v>0.54513888888888884</v>
      </c>
      <c r="BB37" s="24">
        <v>0.44220430107526881</v>
      </c>
      <c r="BC37" s="26">
        <v>0.53824200913242004</v>
      </c>
      <c r="BD37" s="24">
        <v>0.25604838709677419</v>
      </c>
      <c r="BE37" s="24">
        <v>0.37351190476190477</v>
      </c>
      <c r="BF37" s="24">
        <v>0.50874831763122474</v>
      </c>
      <c r="BG37" s="24">
        <v>0.5229166666666667</v>
      </c>
      <c r="BH37" s="24">
        <v>0.6088709677419355</v>
      </c>
      <c r="BI37" s="24">
        <v>0.77569444444444446</v>
      </c>
      <c r="BJ37" s="24">
        <v>0.8081317204301075</v>
      </c>
      <c r="BK37" s="24">
        <v>0.58669354838709675</v>
      </c>
      <c r="BL37" s="24">
        <v>0.47013888888888888</v>
      </c>
      <c r="BM37" s="24">
        <v>0.44966442953020136</v>
      </c>
      <c r="BN37" s="24">
        <v>0.25694444444444442</v>
      </c>
      <c r="BO37" s="24">
        <v>0.322244623655914</v>
      </c>
      <c r="BP37" s="26">
        <v>0.49583333333333335</v>
      </c>
      <c r="BQ37" s="24">
        <v>0.48991935483870969</v>
      </c>
      <c r="BR37" s="24">
        <v>0.20163690476190477</v>
      </c>
      <c r="BS37" s="24">
        <v>0.39602960969044415</v>
      </c>
      <c r="BT37" s="24">
        <v>0.46076388888888886</v>
      </c>
      <c r="BU37" s="24">
        <v>0.62163978494623651</v>
      </c>
      <c r="BV37" s="24">
        <v>0.53680555555555554</v>
      </c>
      <c r="BW37" s="24">
        <v>0.70967741935483875</v>
      </c>
      <c r="BX37" s="24">
        <v>0.38138440860215056</v>
      </c>
      <c r="BY37" s="24">
        <v>0.37118055555555557</v>
      </c>
      <c r="BZ37" s="24">
        <v>0.36375838926174497</v>
      </c>
      <c r="CA37" s="24">
        <v>0.41875000000000001</v>
      </c>
      <c r="CB37" s="24">
        <v>0.30141129032258063</v>
      </c>
      <c r="CC37" s="26">
        <v>0.43958333333333333</v>
      </c>
      <c r="CD37" s="24">
        <v>0.27352150537634407</v>
      </c>
      <c r="CE37" s="24">
        <v>0.11566091954022989</v>
      </c>
      <c r="CF37" s="24">
        <v>0.26177658142664872</v>
      </c>
      <c r="CG37" s="24">
        <v>0.57951388888888888</v>
      </c>
      <c r="CH37" s="24">
        <v>0.44018817204301075</v>
      </c>
      <c r="CI37" s="24">
        <v>0.52465277777777775</v>
      </c>
      <c r="CJ37" s="24">
        <v>0.40994623655913981</v>
      </c>
      <c r="CK37" s="24">
        <v>0.60282258064516125</v>
      </c>
      <c r="CL37" s="24">
        <v>0.41909722222222223</v>
      </c>
      <c r="CM37" s="24">
        <v>0.21476510067114093</v>
      </c>
      <c r="CN37" s="24">
        <v>0.32916666666666666</v>
      </c>
      <c r="CO37" s="24">
        <v>0.26478494623655913</v>
      </c>
      <c r="CP37" s="26">
        <v>0.37001935336976322</v>
      </c>
      <c r="CQ37" s="24">
        <v>0.4375</v>
      </c>
      <c r="CR37" s="24">
        <v>0.16741071428571427</v>
      </c>
      <c r="CS37" s="24">
        <v>0.49966352624495292</v>
      </c>
      <c r="CT37" s="24">
        <v>0.51076388888888891</v>
      </c>
      <c r="CU37" s="24">
        <v>0.58501344086021501</v>
      </c>
      <c r="CV37" s="24">
        <v>0.57118055555555558</v>
      </c>
      <c r="CW37" s="24">
        <v>0.863239247311828</v>
      </c>
      <c r="CX37" s="24">
        <v>0.66498655913978499</v>
      </c>
      <c r="CY37" s="24">
        <v>0.68715277777777772</v>
      </c>
      <c r="CZ37" s="24">
        <v>0.4120805369127517</v>
      </c>
      <c r="DA37" s="24">
        <v>0.41388888888888886</v>
      </c>
      <c r="DB37" s="24">
        <v>0.21908602150537634</v>
      </c>
      <c r="DC37" s="26">
        <v>0.50493721461187213</v>
      </c>
      <c r="DD37" s="301">
        <v>0.46034946236559138</v>
      </c>
      <c r="DE37" s="24">
        <v>0.10825892857142858</v>
      </c>
      <c r="DF37" s="25">
        <v>0.47173620457604309</v>
      </c>
      <c r="DG37" s="25">
        <v>0.48194444444444445</v>
      </c>
      <c r="DH37" s="25">
        <v>0.43178763440860213</v>
      </c>
      <c r="DI37" s="25">
        <v>0.53194444444444444</v>
      </c>
      <c r="DJ37" s="25">
        <v>0.63407258064516125</v>
      </c>
      <c r="DK37" s="25">
        <v>0.698252688172043</v>
      </c>
      <c r="DL37" s="25">
        <v>0.59756944444444449</v>
      </c>
      <c r="DM37" s="25">
        <v>0.23523489932885905</v>
      </c>
      <c r="DN37" s="25">
        <v>0.2326388888888889</v>
      </c>
      <c r="DO37" s="302">
        <v>0.42271505376344087</v>
      </c>
      <c r="DP37" s="26">
        <v>0.44472031963470321</v>
      </c>
      <c r="DQ37" s="301">
        <v>0.35786290322580644</v>
      </c>
      <c r="DR37" s="24">
        <v>0.22247023809523808</v>
      </c>
      <c r="DS37" s="24">
        <v>0.3452220726783311</v>
      </c>
      <c r="DT37" s="25">
        <v>0.43541666666666667</v>
      </c>
      <c r="DU37" s="25">
        <v>0.71875</v>
      </c>
      <c r="DV37" s="25">
        <v>0.68888888888888888</v>
      </c>
      <c r="DW37" s="25">
        <v>0.39952956989247312</v>
      </c>
      <c r="DX37" s="25">
        <v>0.43615591397849462</v>
      </c>
      <c r="DY37" s="25">
        <v>0.47673611111111114</v>
      </c>
      <c r="DZ37" s="25">
        <v>0.50033557046979871</v>
      </c>
      <c r="EA37" s="25">
        <v>0.28888888888888886</v>
      </c>
      <c r="EB37" s="302">
        <v>0.19724462365591397</v>
      </c>
      <c r="EC37" s="26">
        <v>0.42340182648401825</v>
      </c>
      <c r="ED37" s="25">
        <v>0.39952956989247312</v>
      </c>
      <c r="EE37" s="25">
        <v>0.23347701149425287</v>
      </c>
      <c r="EF37" s="25">
        <v>0.23687752355316286</v>
      </c>
      <c r="EG37" s="25">
        <v>0.45937499999999998</v>
      </c>
      <c r="EH37" s="25">
        <v>0.70228494623655913</v>
      </c>
      <c r="EI37" s="25">
        <v>0.55763888888888891</v>
      </c>
      <c r="EJ37" s="25">
        <v>0.5678763440860215</v>
      </c>
      <c r="EK37" s="25">
        <v>0.260752688172043</v>
      </c>
      <c r="EL37" s="25">
        <v>0.53749999999999998</v>
      </c>
      <c r="EM37" s="25">
        <v>0.37550335570469801</v>
      </c>
      <c r="EN37" s="25">
        <v>0.53506944444444449</v>
      </c>
      <c r="EO37" s="25">
        <v>0.33064516129032256</v>
      </c>
      <c r="EP37" s="26">
        <v>0.43317395264116576</v>
      </c>
      <c r="EQ37" s="25">
        <v>0.40692204301075269</v>
      </c>
      <c r="ER37" s="25">
        <v>0.18191964285714285</v>
      </c>
      <c r="ES37" s="25">
        <v>0.41218034993270525</v>
      </c>
      <c r="ET37" s="302">
        <v>0.4934027777777778</v>
      </c>
      <c r="EU37" s="26">
        <v>0.37738798193817297</v>
      </c>
      <c r="EX37" s="473"/>
    </row>
    <row r="38" spans="1:154" ht="33.75" customHeight="1">
      <c r="A38" s="481"/>
      <c r="B38" s="476"/>
      <c r="C38" s="27" t="s">
        <v>11</v>
      </c>
      <c r="D38" s="28">
        <v>0.39348118279569894</v>
      </c>
      <c r="E38" s="29">
        <v>0.54166666666666663</v>
      </c>
      <c r="F38" s="29">
        <v>0.3452220726783311</v>
      </c>
      <c r="G38" s="29">
        <v>0.25243055555555555</v>
      </c>
      <c r="H38" s="29">
        <v>0.25067204301075269</v>
      </c>
      <c r="I38" s="29">
        <v>0.10347222222222222</v>
      </c>
      <c r="J38" s="29">
        <v>0.10315860215053764</v>
      </c>
      <c r="K38" s="29">
        <v>0.32123655913978494</v>
      </c>
      <c r="L38" s="29">
        <v>4.5138888888888888E-2</v>
      </c>
      <c r="M38" s="29">
        <v>0.36208053691275166</v>
      </c>
      <c r="N38" s="29">
        <v>0.28541666666666665</v>
      </c>
      <c r="O38" s="30">
        <v>0.46236559139784944</v>
      </c>
      <c r="P38" s="31">
        <v>0.28807077625570776</v>
      </c>
      <c r="Q38" s="28">
        <v>0.46875</v>
      </c>
      <c r="R38" s="29">
        <v>0.30394345238095238</v>
      </c>
      <c r="S38" s="29">
        <v>0.35430686406460293</v>
      </c>
      <c r="T38" s="29">
        <v>0.27777777777777779</v>
      </c>
      <c r="U38" s="29">
        <v>0.42741935483870969</v>
      </c>
      <c r="V38" s="29">
        <v>0.24131944444444445</v>
      </c>
      <c r="W38" s="29">
        <v>0.41431451612903225</v>
      </c>
      <c r="X38" s="29">
        <v>0.2133736559139785</v>
      </c>
      <c r="Y38" s="29">
        <v>0.30243055555555554</v>
      </c>
      <c r="Z38" s="29">
        <v>0.22718120805369127</v>
      </c>
      <c r="AA38" s="29">
        <v>0.41631944444444446</v>
      </c>
      <c r="AB38" s="29">
        <v>0.52990591397849462</v>
      </c>
      <c r="AC38" s="31">
        <v>0.34885844748858447</v>
      </c>
      <c r="AD38" s="29">
        <v>0.35080645161290325</v>
      </c>
      <c r="AE38" s="29">
        <v>0.2733477011494253</v>
      </c>
      <c r="AF38" s="29">
        <v>0.21500672947510094</v>
      </c>
      <c r="AG38" s="29">
        <v>0.21875</v>
      </c>
      <c r="AH38" s="29">
        <v>0.19556451612903225</v>
      </c>
      <c r="AI38" s="29">
        <v>0.17951388888888889</v>
      </c>
      <c r="AJ38" s="29">
        <v>0.18514784946236559</v>
      </c>
      <c r="AK38" s="29">
        <v>0.32056451612903225</v>
      </c>
      <c r="AL38" s="29">
        <v>0.34756944444444443</v>
      </c>
      <c r="AM38" s="29">
        <v>0.2942953020134228</v>
      </c>
      <c r="AN38" s="29">
        <v>0.32361111111111113</v>
      </c>
      <c r="AO38" s="29">
        <v>0.37432795698924731</v>
      </c>
      <c r="AP38" s="31">
        <v>0.27328096539162111</v>
      </c>
      <c r="AQ38" s="29">
        <v>0.25504032258064518</v>
      </c>
      <c r="AR38" s="29">
        <v>0.32961309523809523</v>
      </c>
      <c r="AS38" s="29">
        <v>0.45423956931359355</v>
      </c>
      <c r="AT38" s="29">
        <v>0.19895833333333332</v>
      </c>
      <c r="AU38" s="29">
        <v>0.21975806451612903</v>
      </c>
      <c r="AV38" s="29">
        <v>0.25555555555555554</v>
      </c>
      <c r="AW38" s="29">
        <v>0.29267473118279569</v>
      </c>
      <c r="AX38" s="29">
        <v>0.28393817204301075</v>
      </c>
      <c r="AY38" s="29">
        <v>0.33611111111111114</v>
      </c>
      <c r="AZ38" s="29">
        <v>0.3969798657718121</v>
      </c>
      <c r="BA38" s="29">
        <v>0.33298611111111109</v>
      </c>
      <c r="BB38" s="29">
        <v>0.32728494623655913</v>
      </c>
      <c r="BC38" s="31">
        <v>0.3070205479452055</v>
      </c>
      <c r="BD38" s="29">
        <v>0.29133064516129031</v>
      </c>
      <c r="BE38" s="29">
        <v>0.34375</v>
      </c>
      <c r="BF38" s="29">
        <v>0.25033647375504708</v>
      </c>
      <c r="BG38" s="29">
        <v>0.18368055555555557</v>
      </c>
      <c r="BH38" s="29">
        <v>0.29133064516129031</v>
      </c>
      <c r="BI38" s="29">
        <v>0.140625</v>
      </c>
      <c r="BJ38" s="29">
        <v>0.13440860215053763</v>
      </c>
      <c r="BK38" s="29">
        <v>0.26848118279569894</v>
      </c>
      <c r="BL38" s="29">
        <v>0.33368055555555554</v>
      </c>
      <c r="BM38" s="29">
        <v>0.34127516778523492</v>
      </c>
      <c r="BN38" s="29">
        <v>0.31388888888888888</v>
      </c>
      <c r="BO38" s="29">
        <v>0.31014784946236557</v>
      </c>
      <c r="BP38" s="31">
        <v>0.26655251141552511</v>
      </c>
      <c r="BQ38" s="29">
        <v>0.29301075268817206</v>
      </c>
      <c r="BR38" s="29">
        <v>0.23809523809523808</v>
      </c>
      <c r="BS38" s="29">
        <v>0.28196500672947511</v>
      </c>
      <c r="BT38" s="29">
        <v>0.29166666666666669</v>
      </c>
      <c r="BU38" s="29">
        <v>0.23689516129032259</v>
      </c>
      <c r="BV38" s="29">
        <v>0.29479166666666667</v>
      </c>
      <c r="BW38" s="29">
        <v>0.16565860215053763</v>
      </c>
      <c r="BX38" s="29">
        <v>0.3481182795698925</v>
      </c>
      <c r="BY38" s="29">
        <v>0.39340277777777777</v>
      </c>
      <c r="BZ38" s="29">
        <v>0.3016778523489933</v>
      </c>
      <c r="CA38" s="29">
        <v>0.32291666666666669</v>
      </c>
      <c r="CB38" s="29">
        <v>0.25840053763440862</v>
      </c>
      <c r="CC38" s="31">
        <v>0.28550228310502285</v>
      </c>
      <c r="CD38" s="29">
        <v>0.27520161290322581</v>
      </c>
      <c r="CE38" s="29">
        <v>0.14547413793103448</v>
      </c>
      <c r="CF38" s="29">
        <v>0.272207267833109</v>
      </c>
      <c r="CG38" s="29">
        <v>0.28055555555555556</v>
      </c>
      <c r="CH38" s="29">
        <v>0.25739247311827956</v>
      </c>
      <c r="CI38" s="29">
        <v>0.15902777777777777</v>
      </c>
      <c r="CJ38" s="29">
        <v>0.40120967741935482</v>
      </c>
      <c r="CK38" s="29">
        <v>0.16129032258064516</v>
      </c>
      <c r="CL38" s="29">
        <v>0.39201388888888888</v>
      </c>
      <c r="CM38" s="29">
        <v>0.3231543624161074</v>
      </c>
      <c r="CN38" s="29">
        <v>0.23541666666666666</v>
      </c>
      <c r="CO38" s="29">
        <v>0.27452956989247312</v>
      </c>
      <c r="CP38" s="31">
        <v>0.26542577413479052</v>
      </c>
      <c r="CQ38" s="29">
        <v>0.30880376344086019</v>
      </c>
      <c r="CR38" s="29">
        <v>0.24776785714285715</v>
      </c>
      <c r="CS38" s="29">
        <v>0.12550471063257065</v>
      </c>
      <c r="CT38" s="29">
        <v>0.36944444444444446</v>
      </c>
      <c r="CU38" s="29">
        <v>0.15557795698924731</v>
      </c>
      <c r="CV38" s="29">
        <v>0.33229166666666665</v>
      </c>
      <c r="CW38" s="29">
        <v>0.12634408602150538</v>
      </c>
      <c r="CX38" s="29">
        <v>0.16129032258064516</v>
      </c>
      <c r="CY38" s="29">
        <v>0.21875</v>
      </c>
      <c r="CZ38" s="29">
        <v>0.24865771812080537</v>
      </c>
      <c r="DA38" s="29">
        <v>0.36145833333333333</v>
      </c>
      <c r="DB38" s="29">
        <v>0.39213709677419356</v>
      </c>
      <c r="DC38" s="31">
        <v>0.25333904109589039</v>
      </c>
      <c r="DD38" s="303">
        <v>0.21774193548387097</v>
      </c>
      <c r="DE38" s="29">
        <v>0.23921130952380953</v>
      </c>
      <c r="DF38" s="30">
        <v>0.25370121130551815</v>
      </c>
      <c r="DG38" s="30">
        <v>0.265625</v>
      </c>
      <c r="DH38" s="30">
        <v>0.28931451612903225</v>
      </c>
      <c r="DI38" s="30">
        <v>0.19513888888888889</v>
      </c>
      <c r="DJ38" s="30">
        <v>0.30309139784946237</v>
      </c>
      <c r="DK38" s="30">
        <v>0.20631720430107528</v>
      </c>
      <c r="DL38" s="30">
        <v>0.24513888888888888</v>
      </c>
      <c r="DM38" s="30">
        <v>0.23758389261744967</v>
      </c>
      <c r="DN38" s="30">
        <v>0.20277777777777778</v>
      </c>
      <c r="DO38" s="304">
        <v>0.24865591397849462</v>
      </c>
      <c r="DP38" s="31">
        <v>0.24220890410958903</v>
      </c>
      <c r="DQ38" s="303">
        <v>0.20598118279569894</v>
      </c>
      <c r="DR38" s="29">
        <v>0.41666666666666669</v>
      </c>
      <c r="DS38" s="29">
        <v>0.2971063257065949</v>
      </c>
      <c r="DT38" s="30">
        <v>0.26840277777777777</v>
      </c>
      <c r="DU38" s="30">
        <v>0.16801075268817203</v>
      </c>
      <c r="DV38" s="30">
        <v>0.20555555555555555</v>
      </c>
      <c r="DW38" s="30">
        <v>0.365255376344086</v>
      </c>
      <c r="DX38" s="30">
        <v>0.24798387096774194</v>
      </c>
      <c r="DY38" s="30">
        <v>0.20833333333333334</v>
      </c>
      <c r="DZ38" s="30">
        <v>0.31174496644295302</v>
      </c>
      <c r="EA38" s="30">
        <v>0.34444444444444444</v>
      </c>
      <c r="EB38" s="304">
        <v>0.1737231182795699</v>
      </c>
      <c r="EC38" s="31">
        <v>0.26666666666666666</v>
      </c>
      <c r="ED38" s="30">
        <v>0.26848118279569894</v>
      </c>
      <c r="EE38" s="30">
        <v>0.39619252873563221</v>
      </c>
      <c r="EF38" s="30">
        <v>0.33378196500672946</v>
      </c>
      <c r="EG38" s="30">
        <v>0.26493055555555556</v>
      </c>
      <c r="EH38" s="30">
        <v>0.20396505376344087</v>
      </c>
      <c r="EI38" s="30">
        <v>0.33993055555555557</v>
      </c>
      <c r="EJ38" s="30">
        <v>0.39348118279569894</v>
      </c>
      <c r="EK38" s="30">
        <v>0.59442204301075274</v>
      </c>
      <c r="EL38" s="30">
        <v>0.25451388888888887</v>
      </c>
      <c r="EM38" s="30">
        <v>0.3681208053691275</v>
      </c>
      <c r="EN38" s="30">
        <v>0.23576388888888888</v>
      </c>
      <c r="EO38" s="30">
        <v>0.19354838709677419</v>
      </c>
      <c r="EP38" s="31">
        <v>0.32069672131147542</v>
      </c>
      <c r="EQ38" s="30">
        <v>0.28965053763440862</v>
      </c>
      <c r="ER38" s="30">
        <v>0.31733630952380953</v>
      </c>
      <c r="ES38" s="30">
        <v>0.33008075370121132</v>
      </c>
      <c r="ET38" s="304">
        <v>0.31979166666666664</v>
      </c>
      <c r="EU38" s="31">
        <v>0.31408475164987842</v>
      </c>
      <c r="EX38" s="474"/>
    </row>
    <row r="39" spans="1:154" ht="33.75" customHeight="1" thickBot="1">
      <c r="A39" s="481"/>
      <c r="B39" s="477"/>
      <c r="C39" s="32" t="s">
        <v>793</v>
      </c>
      <c r="D39" s="33">
        <v>8.4677419354838704E-2</v>
      </c>
      <c r="E39" s="34">
        <v>8.2961309523809521E-2</v>
      </c>
      <c r="F39" s="34">
        <v>4.1049798115746973E-2</v>
      </c>
      <c r="G39" s="34">
        <v>1.9444444444444445E-2</v>
      </c>
      <c r="H39" s="34">
        <v>3.125E-2</v>
      </c>
      <c r="I39" s="34">
        <v>6.9444444444444447E-4</v>
      </c>
      <c r="J39" s="34">
        <v>5.0403225806451612E-3</v>
      </c>
      <c r="K39" s="34">
        <v>1.6801075268817203E-2</v>
      </c>
      <c r="L39" s="34">
        <v>0</v>
      </c>
      <c r="M39" s="34">
        <v>0.13993288590604028</v>
      </c>
      <c r="N39" s="34">
        <v>3.4027777777777775E-2</v>
      </c>
      <c r="O39" s="35">
        <v>0.13944892473118278</v>
      </c>
      <c r="P39" s="416">
        <v>4.9743150684931507E-2</v>
      </c>
      <c r="Q39" s="33">
        <v>0.17943548387096775</v>
      </c>
      <c r="R39" s="34">
        <v>7.7380952380952384E-2</v>
      </c>
      <c r="S39" s="34">
        <v>0.12819650067294752</v>
      </c>
      <c r="T39" s="34">
        <v>1.9791666666666666E-2</v>
      </c>
      <c r="U39" s="34">
        <v>0.10315860215053764</v>
      </c>
      <c r="V39" s="34">
        <v>7.256944444444445E-2</v>
      </c>
      <c r="W39" s="34">
        <v>5.6787634408602149E-2</v>
      </c>
      <c r="X39" s="34">
        <v>6.25E-2</v>
      </c>
      <c r="Y39" s="34">
        <v>1.2152777777777778E-2</v>
      </c>
      <c r="Z39" s="34">
        <v>6.8456375838926178E-2</v>
      </c>
      <c r="AA39" s="34">
        <v>0.22013888888888888</v>
      </c>
      <c r="AB39" s="34">
        <v>0.27352150537634407</v>
      </c>
      <c r="AC39" s="416">
        <v>0.10667808219178082</v>
      </c>
      <c r="AD39" s="34">
        <v>0.239247311827957</v>
      </c>
      <c r="AE39" s="34">
        <v>0.21192528735632185</v>
      </c>
      <c r="AF39" s="34">
        <v>0.10127860026917901</v>
      </c>
      <c r="AG39" s="34">
        <v>6.9791666666666669E-2</v>
      </c>
      <c r="AH39" s="34">
        <v>4.5698924731182797E-2</v>
      </c>
      <c r="AI39" s="34">
        <v>7.9861111111111105E-3</v>
      </c>
      <c r="AJ39" s="34">
        <v>3.1922043010752688E-2</v>
      </c>
      <c r="AK39" s="34">
        <v>0.11155913978494623</v>
      </c>
      <c r="AL39" s="34">
        <v>0.11840277777777777</v>
      </c>
      <c r="AM39" s="34">
        <v>6.0067114093959734E-2</v>
      </c>
      <c r="AN39" s="34">
        <v>4.6527777777777779E-2</v>
      </c>
      <c r="AO39" s="34">
        <v>0.16465053763440859</v>
      </c>
      <c r="AP39" s="416">
        <v>0.10058060109289617</v>
      </c>
      <c r="AQ39" s="34">
        <v>0.18380376344086022</v>
      </c>
      <c r="AR39" s="34">
        <v>0.30840773809523808</v>
      </c>
      <c r="AS39" s="34">
        <v>0.16756393001345896</v>
      </c>
      <c r="AT39" s="34">
        <v>9.930555555555555E-2</v>
      </c>
      <c r="AU39" s="34">
        <v>0.11491935483870967</v>
      </c>
      <c r="AV39" s="34">
        <v>0.18680555555555556</v>
      </c>
      <c r="AW39" s="34">
        <v>3.6290322580645164E-2</v>
      </c>
      <c r="AX39" s="34">
        <v>3.9986559139784945E-2</v>
      </c>
      <c r="AY39" s="34">
        <v>0.17326388888888888</v>
      </c>
      <c r="AZ39" s="34">
        <v>0.20771812080536914</v>
      </c>
      <c r="BA39" s="34">
        <v>0.121875</v>
      </c>
      <c r="BB39" s="34">
        <v>0.23051075268817203</v>
      </c>
      <c r="BC39" s="416">
        <v>0.15473744292237443</v>
      </c>
      <c r="BD39" s="34">
        <v>0.4526209677419355</v>
      </c>
      <c r="BE39" s="34">
        <v>0.28273809523809523</v>
      </c>
      <c r="BF39" s="34">
        <v>0.24091520861372812</v>
      </c>
      <c r="BG39" s="34">
        <v>0.29340277777777779</v>
      </c>
      <c r="BH39" s="34">
        <v>9.9798387096774188E-2</v>
      </c>
      <c r="BI39" s="34">
        <v>8.368055555555555E-2</v>
      </c>
      <c r="BJ39" s="34">
        <v>5.7459677419354836E-2</v>
      </c>
      <c r="BK39" s="34">
        <v>0.14482526881720431</v>
      </c>
      <c r="BL39" s="34">
        <v>0.19618055555555555</v>
      </c>
      <c r="BM39" s="34">
        <v>0.20906040268456375</v>
      </c>
      <c r="BN39" s="34">
        <v>0.42916666666666664</v>
      </c>
      <c r="BO39" s="34">
        <v>0.36760752688172044</v>
      </c>
      <c r="BP39" s="416">
        <v>0.23761415525114155</v>
      </c>
      <c r="BQ39" s="34">
        <v>0.21706989247311828</v>
      </c>
      <c r="BR39" s="34">
        <v>0.5602678571428571</v>
      </c>
      <c r="BS39" s="34">
        <v>0.32200538358008074</v>
      </c>
      <c r="BT39" s="34">
        <v>0.24756944444444445</v>
      </c>
      <c r="BU39" s="34">
        <v>0.14146505376344087</v>
      </c>
      <c r="BV39" s="34">
        <v>0.16840277777777779</v>
      </c>
      <c r="BW39" s="34">
        <v>0.12466397849462366</v>
      </c>
      <c r="BX39" s="34">
        <v>0.270497311827957</v>
      </c>
      <c r="BY39" s="34">
        <v>0.23541666666666666</v>
      </c>
      <c r="BZ39" s="34">
        <v>0.33456375838926172</v>
      </c>
      <c r="CA39" s="34">
        <v>0.25833333333333336</v>
      </c>
      <c r="CB39" s="34">
        <v>0.44018817204301075</v>
      </c>
      <c r="CC39" s="416">
        <v>0.27491438356164383</v>
      </c>
      <c r="CD39" s="34">
        <v>0.45127688172043012</v>
      </c>
      <c r="CE39" s="34">
        <v>0.73886494252873558</v>
      </c>
      <c r="CF39" s="34">
        <v>0.46601615074024227</v>
      </c>
      <c r="CG39" s="34">
        <v>0.13993055555555556</v>
      </c>
      <c r="CH39" s="34">
        <v>0.30241935483870969</v>
      </c>
      <c r="CI39" s="34">
        <v>0.31631944444444443</v>
      </c>
      <c r="CJ39" s="34">
        <v>0.18884408602150538</v>
      </c>
      <c r="CK39" s="34">
        <v>0.23588709677419356</v>
      </c>
      <c r="CL39" s="34">
        <v>0.18888888888888888</v>
      </c>
      <c r="CM39" s="34">
        <v>0.46208053691275169</v>
      </c>
      <c r="CN39" s="34">
        <v>0.43541666666666667</v>
      </c>
      <c r="CO39" s="34">
        <v>0.46068548387096775</v>
      </c>
      <c r="CP39" s="416">
        <v>0.36455487249544627</v>
      </c>
      <c r="CQ39" s="34">
        <v>0.25369623655913981</v>
      </c>
      <c r="CR39" s="34">
        <v>0.5848214285714286</v>
      </c>
      <c r="CS39" s="34">
        <v>0.37483176312247646</v>
      </c>
      <c r="CT39" s="34">
        <v>0.11979166666666667</v>
      </c>
      <c r="CU39" s="34">
        <v>0.25940860215053763</v>
      </c>
      <c r="CV39" s="34">
        <v>9.6527777777777782E-2</v>
      </c>
      <c r="CW39" s="34">
        <v>1.0416666666666666E-2</v>
      </c>
      <c r="CX39" s="34">
        <v>0.1737231182795699</v>
      </c>
      <c r="CY39" s="34">
        <v>9.4097222222222221E-2</v>
      </c>
      <c r="CZ39" s="34">
        <v>0.33926174496644296</v>
      </c>
      <c r="DA39" s="34">
        <v>0.22465277777777778</v>
      </c>
      <c r="DB39" s="34">
        <v>0.38877688172043012</v>
      </c>
      <c r="DC39" s="416">
        <v>0.24172374429223745</v>
      </c>
      <c r="DD39" s="305">
        <v>0.32190860215053763</v>
      </c>
      <c r="DE39" s="34">
        <v>0.65252976190476186</v>
      </c>
      <c r="DF39" s="35">
        <v>0.27456258411843876</v>
      </c>
      <c r="DG39" s="35">
        <v>0.25243055555555555</v>
      </c>
      <c r="DH39" s="35">
        <v>0.27889784946236557</v>
      </c>
      <c r="DI39" s="35">
        <v>0.27291666666666664</v>
      </c>
      <c r="DJ39" s="35">
        <v>6.2836021505376344E-2</v>
      </c>
      <c r="DK39" s="35">
        <v>9.5430107526881719E-2</v>
      </c>
      <c r="DL39" s="35">
        <v>0.15729166666666666</v>
      </c>
      <c r="DM39" s="35">
        <v>0.52718120805369129</v>
      </c>
      <c r="DN39" s="35">
        <v>0.56458333333333333</v>
      </c>
      <c r="DO39" s="306">
        <v>0.3286290322580645</v>
      </c>
      <c r="DP39" s="416">
        <v>0.31307077625570778</v>
      </c>
      <c r="DQ39" s="305">
        <v>0.43615591397849462</v>
      </c>
      <c r="DR39" s="34">
        <v>0.36086309523809523</v>
      </c>
      <c r="DS39" s="34">
        <v>0.357671601615074</v>
      </c>
      <c r="DT39" s="35">
        <v>0.29618055555555556</v>
      </c>
      <c r="DU39" s="35">
        <v>0.11323924731182795</v>
      </c>
      <c r="DV39" s="35">
        <v>0.10555555555555556</v>
      </c>
      <c r="DW39" s="35">
        <v>0.23521505376344087</v>
      </c>
      <c r="DX39" s="35">
        <v>0.31586021505376344</v>
      </c>
      <c r="DY39" s="35">
        <v>0.31493055555555555</v>
      </c>
      <c r="DZ39" s="35">
        <v>0.18791946308724833</v>
      </c>
      <c r="EA39" s="35">
        <v>0.36666666666666664</v>
      </c>
      <c r="EB39" s="306">
        <v>0.62903225806451613</v>
      </c>
      <c r="EC39" s="416">
        <v>0.30993150684931509</v>
      </c>
      <c r="ED39" s="35">
        <v>0.33198924731182794</v>
      </c>
      <c r="EE39" s="35">
        <v>0.37033045977011492</v>
      </c>
      <c r="EF39" s="35">
        <v>0.42934051144010765</v>
      </c>
      <c r="EG39" s="35">
        <v>0.27569444444444446</v>
      </c>
      <c r="EH39" s="35">
        <v>9.375E-2</v>
      </c>
      <c r="EI39" s="35">
        <v>0.10243055555555555</v>
      </c>
      <c r="EJ39" s="35">
        <v>3.864247311827957E-2</v>
      </c>
      <c r="EK39" s="35">
        <v>0.14482526881720431</v>
      </c>
      <c r="EL39" s="35">
        <v>0.20798611111111112</v>
      </c>
      <c r="EM39" s="35">
        <v>0.25637583892617449</v>
      </c>
      <c r="EN39" s="35">
        <v>0.22916666666666666</v>
      </c>
      <c r="EO39" s="35">
        <v>0.47580645161290325</v>
      </c>
      <c r="EP39" s="416">
        <v>0.24612932604735882</v>
      </c>
      <c r="EQ39" s="35">
        <v>0.30342741935483869</v>
      </c>
      <c r="ER39" s="35">
        <v>0.50074404761904767</v>
      </c>
      <c r="ES39" s="35">
        <v>0.25773889636608344</v>
      </c>
      <c r="ET39" s="306">
        <v>0.18680555555555556</v>
      </c>
      <c r="EU39" s="416">
        <v>0.30852726641194861</v>
      </c>
    </row>
    <row r="40" spans="1:154" ht="18.75" customHeight="1">
      <c r="A40" s="481"/>
      <c r="B40" s="475" t="s">
        <v>1484</v>
      </c>
      <c r="C40" s="396" t="s">
        <v>3</v>
      </c>
      <c r="D40" s="397"/>
      <c r="E40" s="398"/>
      <c r="F40" s="398"/>
      <c r="G40" s="398"/>
      <c r="H40" s="398"/>
      <c r="I40" s="398"/>
      <c r="J40" s="398"/>
      <c r="K40" s="398"/>
      <c r="L40" s="398"/>
      <c r="M40" s="398"/>
      <c r="N40" s="398"/>
      <c r="O40" s="399"/>
      <c r="P40" s="400"/>
      <c r="Q40" s="397"/>
      <c r="R40" s="398"/>
      <c r="S40" s="398"/>
      <c r="T40" s="398"/>
      <c r="U40" s="398"/>
      <c r="V40" s="398"/>
      <c r="W40" s="398"/>
      <c r="X40" s="398"/>
      <c r="Y40" s="398"/>
      <c r="Z40" s="398"/>
      <c r="AA40" s="398"/>
      <c r="AB40" s="398"/>
      <c r="AC40" s="400"/>
      <c r="AD40" s="398"/>
      <c r="AE40" s="398"/>
      <c r="AF40" s="398"/>
      <c r="AG40" s="398"/>
      <c r="AH40" s="398"/>
      <c r="AI40" s="398"/>
      <c r="AJ40" s="398"/>
      <c r="AK40" s="398"/>
      <c r="AL40" s="398"/>
      <c r="AM40" s="398"/>
      <c r="AN40" s="398"/>
      <c r="AO40" s="398"/>
      <c r="AP40" s="400"/>
      <c r="AQ40" s="398"/>
      <c r="AR40" s="398"/>
      <c r="AS40" s="398"/>
      <c r="AT40" s="398"/>
      <c r="AU40" s="398"/>
      <c r="AV40" s="398"/>
      <c r="AW40" s="398"/>
      <c r="AX40" s="398"/>
      <c r="AY40" s="398"/>
      <c r="AZ40" s="398"/>
      <c r="BA40" s="398"/>
      <c r="BB40" s="398"/>
      <c r="BC40" s="400"/>
      <c r="BD40" s="398"/>
      <c r="BE40" s="398"/>
      <c r="BF40" s="398"/>
      <c r="BG40" s="398"/>
      <c r="BH40" s="398"/>
      <c r="BI40" s="398"/>
      <c r="BJ40" s="398"/>
      <c r="BK40" s="398"/>
      <c r="BL40" s="398"/>
      <c r="BM40" s="398"/>
      <c r="BN40" s="398"/>
      <c r="BO40" s="398"/>
      <c r="BP40" s="400"/>
      <c r="BQ40" s="398"/>
      <c r="BR40" s="398"/>
      <c r="BS40" s="398"/>
      <c r="BT40" s="398"/>
      <c r="BU40" s="398"/>
      <c r="BV40" s="398"/>
      <c r="BW40" s="398"/>
      <c r="BX40" s="398"/>
      <c r="BY40" s="398"/>
      <c r="BZ40" s="398"/>
      <c r="CA40" s="398"/>
      <c r="CB40" s="398"/>
      <c r="CC40" s="400"/>
      <c r="CD40" s="398"/>
      <c r="CE40" s="398"/>
      <c r="CF40" s="398"/>
      <c r="CG40" s="398"/>
      <c r="CH40" s="398"/>
      <c r="CI40" s="398"/>
      <c r="CJ40" s="398"/>
      <c r="CK40" s="398"/>
      <c r="CL40" s="398"/>
      <c r="CM40" s="398"/>
      <c r="CN40" s="398"/>
      <c r="CO40" s="398"/>
      <c r="CP40" s="400"/>
      <c r="CQ40" s="398"/>
      <c r="CR40" s="398"/>
      <c r="CS40" s="398"/>
      <c r="CT40" s="398"/>
      <c r="CU40" s="398"/>
      <c r="CV40" s="398"/>
      <c r="CW40" s="398"/>
      <c r="CX40" s="398"/>
      <c r="CY40" s="398"/>
      <c r="CZ40" s="398"/>
      <c r="DA40" s="398"/>
      <c r="DB40" s="398"/>
      <c r="DC40" s="400"/>
      <c r="DD40" s="401">
        <v>0</v>
      </c>
      <c r="DE40" s="398">
        <v>0</v>
      </c>
      <c r="DF40" s="399">
        <v>0</v>
      </c>
      <c r="DG40" s="399">
        <v>0</v>
      </c>
      <c r="DH40" s="399">
        <v>0</v>
      </c>
      <c r="DI40" s="399">
        <v>0</v>
      </c>
      <c r="DJ40" s="399">
        <v>0</v>
      </c>
      <c r="DK40" s="399">
        <v>0</v>
      </c>
      <c r="DL40" s="399">
        <v>0</v>
      </c>
      <c r="DM40" s="399">
        <v>0</v>
      </c>
      <c r="DN40" s="399">
        <v>0</v>
      </c>
      <c r="DO40" s="402">
        <v>0</v>
      </c>
      <c r="DP40" s="400">
        <v>0</v>
      </c>
      <c r="DQ40" s="401">
        <v>0</v>
      </c>
      <c r="DR40" s="398">
        <v>0</v>
      </c>
      <c r="DS40" s="398">
        <v>0</v>
      </c>
      <c r="DT40" s="399">
        <v>44.728642361110964</v>
      </c>
      <c r="DU40" s="399">
        <v>82.099694220430052</v>
      </c>
      <c r="DV40" s="399">
        <v>87.565534722222324</v>
      </c>
      <c r="DW40" s="399">
        <v>77.933158602150669</v>
      </c>
      <c r="DX40" s="399">
        <v>74.58252016129002</v>
      </c>
      <c r="DY40" s="399">
        <v>56.338868055555665</v>
      </c>
      <c r="DZ40" s="399">
        <v>42.400516778523524</v>
      </c>
      <c r="EA40" s="399">
        <v>28.366927083333238</v>
      </c>
      <c r="EB40" s="402">
        <v>13.297274865591323</v>
      </c>
      <c r="EC40" s="400">
        <v>42.497188926943799</v>
      </c>
      <c r="ED40" s="399">
        <v>20.863639112903165</v>
      </c>
      <c r="EE40" s="399">
        <v>26.854877873563165</v>
      </c>
      <c r="EF40" s="399">
        <v>43.16112718707938</v>
      </c>
      <c r="EG40" s="399">
        <v>79.140784722222179</v>
      </c>
      <c r="EH40" s="399">
        <v>96.719398521505468</v>
      </c>
      <c r="EI40" s="399">
        <v>110.31199305555555</v>
      </c>
      <c r="EJ40" s="399">
        <v>159.12667338709662</v>
      </c>
      <c r="EK40" s="399">
        <v>139.10868951612909</v>
      </c>
      <c r="EL40" s="399">
        <v>99.729934027777844</v>
      </c>
      <c r="EM40" s="399">
        <v>69.516439597315468</v>
      </c>
      <c r="EN40" s="399">
        <v>31.759027777777824</v>
      </c>
      <c r="EO40" s="399">
        <v>21.561485215053768</v>
      </c>
      <c r="EP40" s="400">
        <v>75.027111509560868</v>
      </c>
      <c r="EQ40" s="399">
        <v>38.903531586021529</v>
      </c>
      <c r="ER40" s="399">
        <v>58.140130208333197</v>
      </c>
      <c r="ES40" s="399">
        <v>116.79806191117082</v>
      </c>
      <c r="ET40" s="402">
        <v>165.88133333333366</v>
      </c>
      <c r="EU40" s="400">
        <v>95.251794025703703</v>
      </c>
      <c r="EX40" s="472" t="s">
        <v>802</v>
      </c>
    </row>
    <row r="41" spans="1:154" ht="18.75" customHeight="1">
      <c r="A41" s="481"/>
      <c r="B41" s="476"/>
      <c r="C41" s="11" t="s">
        <v>4</v>
      </c>
      <c r="D41" s="12"/>
      <c r="E41" s="13"/>
      <c r="F41" s="13"/>
      <c r="G41" s="13"/>
      <c r="H41" s="13"/>
      <c r="I41" s="13"/>
      <c r="J41" s="13"/>
      <c r="K41" s="13"/>
      <c r="L41" s="13"/>
      <c r="M41" s="13"/>
      <c r="N41" s="13"/>
      <c r="O41" s="14"/>
      <c r="P41" s="15"/>
      <c r="Q41" s="12"/>
      <c r="R41" s="13"/>
      <c r="S41" s="13"/>
      <c r="T41" s="13"/>
      <c r="U41" s="13"/>
      <c r="V41" s="13"/>
      <c r="W41" s="13"/>
      <c r="X41" s="13"/>
      <c r="Y41" s="13"/>
      <c r="Z41" s="13"/>
      <c r="AA41" s="13"/>
      <c r="AB41" s="13"/>
      <c r="AC41" s="15"/>
      <c r="AD41" s="13"/>
      <c r="AE41" s="13"/>
      <c r="AF41" s="13"/>
      <c r="AG41" s="13"/>
      <c r="AH41" s="13"/>
      <c r="AI41" s="13"/>
      <c r="AJ41" s="13"/>
      <c r="AK41" s="13"/>
      <c r="AL41" s="13"/>
      <c r="AM41" s="13"/>
      <c r="AN41" s="13"/>
      <c r="AO41" s="13"/>
      <c r="AP41" s="15"/>
      <c r="AQ41" s="13"/>
      <c r="AR41" s="13"/>
      <c r="AS41" s="13"/>
      <c r="AT41" s="13"/>
      <c r="AU41" s="13"/>
      <c r="AV41" s="13"/>
      <c r="AW41" s="13"/>
      <c r="AX41" s="13"/>
      <c r="AY41" s="13"/>
      <c r="AZ41" s="13"/>
      <c r="BA41" s="13"/>
      <c r="BB41" s="13"/>
      <c r="BC41" s="15"/>
      <c r="BD41" s="13"/>
      <c r="BE41" s="13"/>
      <c r="BF41" s="13"/>
      <c r="BG41" s="13"/>
      <c r="BH41" s="13"/>
      <c r="BI41" s="13"/>
      <c r="BJ41" s="13"/>
      <c r="BK41" s="13"/>
      <c r="BL41" s="13"/>
      <c r="BM41" s="13"/>
      <c r="BN41" s="13"/>
      <c r="BO41" s="13"/>
      <c r="BP41" s="15"/>
      <c r="BQ41" s="13"/>
      <c r="BR41" s="13"/>
      <c r="BS41" s="13"/>
      <c r="BT41" s="13"/>
      <c r="BU41" s="13"/>
      <c r="BV41" s="13"/>
      <c r="BW41" s="13"/>
      <c r="BX41" s="13"/>
      <c r="BY41" s="13"/>
      <c r="BZ41" s="13"/>
      <c r="CA41" s="13"/>
      <c r="CB41" s="13"/>
      <c r="CC41" s="15"/>
      <c r="CD41" s="13"/>
      <c r="CE41" s="13"/>
      <c r="CF41" s="13"/>
      <c r="CG41" s="13"/>
      <c r="CH41" s="13"/>
      <c r="CI41" s="13"/>
      <c r="CJ41" s="13"/>
      <c r="CK41" s="13"/>
      <c r="CL41" s="13"/>
      <c r="CM41" s="13"/>
      <c r="CN41" s="13"/>
      <c r="CO41" s="13"/>
      <c r="CP41" s="15"/>
      <c r="CQ41" s="13"/>
      <c r="CR41" s="13"/>
      <c r="CS41" s="13"/>
      <c r="CT41" s="13"/>
      <c r="CU41" s="13"/>
      <c r="CV41" s="13"/>
      <c r="CW41" s="13"/>
      <c r="CX41" s="13"/>
      <c r="CY41" s="13"/>
      <c r="CZ41" s="13"/>
      <c r="DA41" s="13"/>
      <c r="DB41" s="13"/>
      <c r="DC41" s="15"/>
      <c r="DD41" s="295">
        <v>0</v>
      </c>
      <c r="DE41" s="13">
        <v>0</v>
      </c>
      <c r="DF41" s="14">
        <v>0</v>
      </c>
      <c r="DG41" s="14">
        <v>0</v>
      </c>
      <c r="DH41" s="14">
        <v>0</v>
      </c>
      <c r="DI41" s="14">
        <v>0</v>
      </c>
      <c r="DJ41" s="14">
        <v>0</v>
      </c>
      <c r="DK41" s="14">
        <v>0</v>
      </c>
      <c r="DL41" s="14">
        <v>0</v>
      </c>
      <c r="DM41" s="14">
        <v>0</v>
      </c>
      <c r="DN41" s="14">
        <v>0</v>
      </c>
      <c r="DO41" s="296">
        <v>0</v>
      </c>
      <c r="DP41" s="15">
        <v>0</v>
      </c>
      <c r="DQ41" s="295">
        <v>0</v>
      </c>
      <c r="DR41" s="13">
        <v>0</v>
      </c>
      <c r="DS41" s="13">
        <v>0</v>
      </c>
      <c r="DT41" s="14">
        <v>241.03</v>
      </c>
      <c r="DU41" s="14">
        <v>287.5</v>
      </c>
      <c r="DV41" s="14">
        <v>272.95</v>
      </c>
      <c r="DW41" s="14">
        <v>331.26</v>
      </c>
      <c r="DX41" s="14">
        <v>303.24</v>
      </c>
      <c r="DY41" s="14">
        <v>279.36</v>
      </c>
      <c r="DZ41" s="14">
        <v>319.19</v>
      </c>
      <c r="EA41" s="14">
        <v>278.64999999999998</v>
      </c>
      <c r="EB41" s="296">
        <v>190.99</v>
      </c>
      <c r="EC41" s="15">
        <v>331.26</v>
      </c>
      <c r="ED41" s="14">
        <v>263.58999999999997</v>
      </c>
      <c r="EE41" s="14">
        <v>254.31</v>
      </c>
      <c r="EF41" s="14">
        <v>379.29</v>
      </c>
      <c r="EG41" s="14">
        <v>432.53</v>
      </c>
      <c r="EH41" s="14">
        <v>432.67</v>
      </c>
      <c r="EI41" s="14">
        <v>560.54</v>
      </c>
      <c r="EJ41" s="14">
        <v>722.57</v>
      </c>
      <c r="EK41" s="14">
        <v>679.51</v>
      </c>
      <c r="EL41" s="14">
        <v>594.4</v>
      </c>
      <c r="EM41" s="14">
        <v>591.58000000000004</v>
      </c>
      <c r="EN41" s="14">
        <v>398.17</v>
      </c>
      <c r="EO41" s="14">
        <v>291.83999999999997</v>
      </c>
      <c r="EP41" s="15">
        <v>722.57</v>
      </c>
      <c r="EQ41" s="14">
        <v>487.55</v>
      </c>
      <c r="ER41" s="14">
        <v>636.33000000000004</v>
      </c>
      <c r="ES41" s="14">
        <v>745.12</v>
      </c>
      <c r="ET41" s="296">
        <v>725.79</v>
      </c>
      <c r="EU41" s="15">
        <v>745.12</v>
      </c>
      <c r="EX41" s="473"/>
    </row>
    <row r="42" spans="1:154" ht="18.75" customHeight="1" thickBot="1">
      <c r="A42" s="481"/>
      <c r="B42" s="477"/>
      <c r="C42" s="16" t="s">
        <v>5</v>
      </c>
      <c r="D42" s="17"/>
      <c r="E42" s="18"/>
      <c r="F42" s="18"/>
      <c r="G42" s="18"/>
      <c r="H42" s="18"/>
      <c r="I42" s="18"/>
      <c r="J42" s="18"/>
      <c r="K42" s="18"/>
      <c r="L42" s="18"/>
      <c r="M42" s="18"/>
      <c r="N42" s="18"/>
      <c r="O42" s="19"/>
      <c r="P42" s="20"/>
      <c r="Q42" s="17"/>
      <c r="R42" s="18"/>
      <c r="S42" s="18"/>
      <c r="T42" s="18"/>
      <c r="U42" s="18"/>
      <c r="V42" s="18"/>
      <c r="W42" s="18"/>
      <c r="X42" s="18"/>
      <c r="Y42" s="18"/>
      <c r="Z42" s="18"/>
      <c r="AA42" s="18"/>
      <c r="AB42" s="18"/>
      <c r="AC42" s="20"/>
      <c r="AD42" s="18"/>
      <c r="AE42" s="18"/>
      <c r="AF42" s="18"/>
      <c r="AG42" s="18"/>
      <c r="AH42" s="18"/>
      <c r="AI42" s="18"/>
      <c r="AJ42" s="18"/>
      <c r="AK42" s="18"/>
      <c r="AL42" s="18"/>
      <c r="AM42" s="18"/>
      <c r="AN42" s="18"/>
      <c r="AO42" s="18"/>
      <c r="AP42" s="20"/>
      <c r="AQ42" s="18"/>
      <c r="AR42" s="18"/>
      <c r="AS42" s="18"/>
      <c r="AT42" s="18"/>
      <c r="AU42" s="18"/>
      <c r="AV42" s="18"/>
      <c r="AW42" s="18"/>
      <c r="AX42" s="18"/>
      <c r="AY42" s="18"/>
      <c r="AZ42" s="18"/>
      <c r="BA42" s="18"/>
      <c r="BB42" s="18"/>
      <c r="BC42" s="20"/>
      <c r="BD42" s="18"/>
      <c r="BE42" s="18"/>
      <c r="BF42" s="18"/>
      <c r="BG42" s="18"/>
      <c r="BH42" s="18"/>
      <c r="BI42" s="18"/>
      <c r="BJ42" s="18"/>
      <c r="BK42" s="18"/>
      <c r="BL42" s="18"/>
      <c r="BM42" s="18"/>
      <c r="BN42" s="18"/>
      <c r="BO42" s="18"/>
      <c r="BP42" s="20"/>
      <c r="BQ42" s="18"/>
      <c r="BR42" s="18"/>
      <c r="BS42" s="18"/>
      <c r="BT42" s="18"/>
      <c r="BU42" s="18"/>
      <c r="BV42" s="18"/>
      <c r="BW42" s="18"/>
      <c r="BX42" s="18"/>
      <c r="BY42" s="18"/>
      <c r="BZ42" s="18"/>
      <c r="CA42" s="18"/>
      <c r="CB42" s="18"/>
      <c r="CC42" s="20"/>
      <c r="CD42" s="18"/>
      <c r="CE42" s="18"/>
      <c r="CF42" s="18"/>
      <c r="CG42" s="18"/>
      <c r="CH42" s="18"/>
      <c r="CI42" s="18"/>
      <c r="CJ42" s="18"/>
      <c r="CK42" s="18"/>
      <c r="CL42" s="18"/>
      <c r="CM42" s="18"/>
      <c r="CN42" s="18"/>
      <c r="CO42" s="18"/>
      <c r="CP42" s="20"/>
      <c r="CQ42" s="18"/>
      <c r="CR42" s="18"/>
      <c r="CS42" s="18"/>
      <c r="CT42" s="18"/>
      <c r="CU42" s="18"/>
      <c r="CV42" s="18"/>
      <c r="CW42" s="18"/>
      <c r="CX42" s="18"/>
      <c r="CY42" s="18"/>
      <c r="CZ42" s="18"/>
      <c r="DA42" s="18"/>
      <c r="DB42" s="18"/>
      <c r="DC42" s="20"/>
      <c r="DD42" s="297">
        <v>0</v>
      </c>
      <c r="DE42" s="18">
        <v>0</v>
      </c>
      <c r="DF42" s="19">
        <v>0</v>
      </c>
      <c r="DG42" s="19">
        <v>0</v>
      </c>
      <c r="DH42" s="19">
        <v>0</v>
      </c>
      <c r="DI42" s="19">
        <v>0</v>
      </c>
      <c r="DJ42" s="19">
        <v>0</v>
      </c>
      <c r="DK42" s="19">
        <v>0</v>
      </c>
      <c r="DL42" s="19">
        <v>0</v>
      </c>
      <c r="DM42" s="19">
        <v>0</v>
      </c>
      <c r="DN42" s="19">
        <v>0</v>
      </c>
      <c r="DO42" s="298">
        <v>0</v>
      </c>
      <c r="DP42" s="20">
        <v>0</v>
      </c>
      <c r="DQ42" s="297">
        <v>0</v>
      </c>
      <c r="DR42" s="18">
        <v>0</v>
      </c>
      <c r="DS42" s="18">
        <v>0</v>
      </c>
      <c r="DT42" s="19">
        <v>32.204622499999893</v>
      </c>
      <c r="DU42" s="19">
        <v>61.082172499999963</v>
      </c>
      <c r="DV42" s="19">
        <v>63.04718500000007</v>
      </c>
      <c r="DW42" s="19">
        <v>57.982270000000099</v>
      </c>
      <c r="DX42" s="19">
        <v>55.489394999999774</v>
      </c>
      <c r="DY42" s="19">
        <v>40.563985000000081</v>
      </c>
      <c r="DZ42" s="19">
        <v>31.588385000000024</v>
      </c>
      <c r="EA42" s="19">
        <v>20.424187499999931</v>
      </c>
      <c r="EB42" s="298">
        <v>9.8931724999999435</v>
      </c>
      <c r="EC42" s="20">
        <v>372.27537500002768</v>
      </c>
      <c r="ED42" s="19">
        <v>15.522547499999956</v>
      </c>
      <c r="EE42" s="19">
        <v>18.690994999999962</v>
      </c>
      <c r="EF42" s="19">
        <v>32.068717499999977</v>
      </c>
      <c r="EG42" s="19">
        <v>56.981364999999968</v>
      </c>
      <c r="EH42" s="19">
        <v>71.95923250000007</v>
      </c>
      <c r="EI42" s="19">
        <v>79.424634999999995</v>
      </c>
      <c r="EJ42" s="19">
        <v>118.39024499999988</v>
      </c>
      <c r="EK42" s="19">
        <v>103.49686500000003</v>
      </c>
      <c r="EL42" s="19">
        <v>71.805552500000047</v>
      </c>
      <c r="EM42" s="19">
        <v>51.789747500000018</v>
      </c>
      <c r="EN42" s="19">
        <v>22.866500000000034</v>
      </c>
      <c r="EO42" s="19">
        <v>16.041745000000002</v>
      </c>
      <c r="EP42" s="20">
        <v>659.03814749998264</v>
      </c>
      <c r="EQ42" s="19">
        <v>28.944227500000014</v>
      </c>
      <c r="ER42" s="19">
        <v>39.070167499999911</v>
      </c>
      <c r="ES42" s="19">
        <v>86.780959999999922</v>
      </c>
      <c r="ET42" s="298">
        <v>119.43456000000023</v>
      </c>
      <c r="EU42" s="20">
        <v>274.22991500000097</v>
      </c>
      <c r="EX42" s="473"/>
    </row>
    <row r="43" spans="1:154" ht="18.75" customHeight="1">
      <c r="A43" s="481"/>
      <c r="B43" s="478" t="s">
        <v>1485</v>
      </c>
      <c r="C43" s="396" t="s">
        <v>9</v>
      </c>
      <c r="D43" s="403"/>
      <c r="E43" s="404"/>
      <c r="F43" s="404"/>
      <c r="G43" s="404"/>
      <c r="H43" s="404"/>
      <c r="I43" s="404"/>
      <c r="J43" s="404"/>
      <c r="K43" s="404"/>
      <c r="L43" s="404"/>
      <c r="M43" s="404"/>
      <c r="N43" s="404"/>
      <c r="O43" s="405"/>
      <c r="P43" s="406"/>
      <c r="Q43" s="403"/>
      <c r="R43" s="404"/>
      <c r="S43" s="404"/>
      <c r="T43" s="404"/>
      <c r="U43" s="404"/>
      <c r="V43" s="404"/>
      <c r="W43" s="404"/>
      <c r="X43" s="404"/>
      <c r="Y43" s="404"/>
      <c r="Z43" s="404"/>
      <c r="AA43" s="404"/>
      <c r="AB43" s="404"/>
      <c r="AC43" s="406"/>
      <c r="AD43" s="404"/>
      <c r="AE43" s="404"/>
      <c r="AF43" s="404"/>
      <c r="AG43" s="404"/>
      <c r="AH43" s="404"/>
      <c r="AI43" s="404"/>
      <c r="AJ43" s="404"/>
      <c r="AK43" s="404"/>
      <c r="AL43" s="404"/>
      <c r="AM43" s="404"/>
      <c r="AN43" s="404"/>
      <c r="AO43" s="404"/>
      <c r="AP43" s="406"/>
      <c r="AQ43" s="404"/>
      <c r="AR43" s="404"/>
      <c r="AS43" s="404"/>
      <c r="AT43" s="404"/>
      <c r="AU43" s="404"/>
      <c r="AV43" s="404"/>
      <c r="AW43" s="404"/>
      <c r="AX43" s="404"/>
      <c r="AY43" s="404"/>
      <c r="AZ43" s="404"/>
      <c r="BA43" s="404"/>
      <c r="BB43" s="404"/>
      <c r="BC43" s="406"/>
      <c r="BD43" s="404"/>
      <c r="BE43" s="404"/>
      <c r="BF43" s="404"/>
      <c r="BG43" s="404"/>
      <c r="BH43" s="404"/>
      <c r="BI43" s="404"/>
      <c r="BJ43" s="404"/>
      <c r="BK43" s="404"/>
      <c r="BL43" s="404"/>
      <c r="BM43" s="404"/>
      <c r="BN43" s="404"/>
      <c r="BO43" s="404"/>
      <c r="BP43" s="406"/>
      <c r="BQ43" s="404"/>
      <c r="BR43" s="404"/>
      <c r="BS43" s="404"/>
      <c r="BT43" s="404"/>
      <c r="BU43" s="404"/>
      <c r="BV43" s="404"/>
      <c r="BW43" s="404"/>
      <c r="BX43" s="404"/>
      <c r="BY43" s="404"/>
      <c r="BZ43" s="404"/>
      <c r="CA43" s="404"/>
      <c r="CB43" s="404"/>
      <c r="CC43" s="406"/>
      <c r="CD43" s="404"/>
      <c r="CE43" s="404"/>
      <c r="CF43" s="404"/>
      <c r="CG43" s="404"/>
      <c r="CH43" s="404"/>
      <c r="CI43" s="404"/>
      <c r="CJ43" s="404"/>
      <c r="CK43" s="404"/>
      <c r="CL43" s="404"/>
      <c r="CM43" s="404"/>
      <c r="CN43" s="404"/>
      <c r="CO43" s="404"/>
      <c r="CP43" s="406"/>
      <c r="CQ43" s="404"/>
      <c r="CR43" s="404"/>
      <c r="CS43" s="404"/>
      <c r="CT43" s="404"/>
      <c r="CU43" s="404"/>
      <c r="CV43" s="404"/>
      <c r="CW43" s="404"/>
      <c r="CX43" s="404"/>
      <c r="CY43" s="404"/>
      <c r="CZ43" s="404"/>
      <c r="DA43" s="404"/>
      <c r="DB43" s="404"/>
      <c r="DC43" s="406"/>
      <c r="DD43" s="407">
        <v>0</v>
      </c>
      <c r="DE43" s="404">
        <v>0</v>
      </c>
      <c r="DF43" s="405">
        <v>0</v>
      </c>
      <c r="DG43" s="405">
        <v>0</v>
      </c>
      <c r="DH43" s="405">
        <v>0</v>
      </c>
      <c r="DI43" s="405">
        <v>0</v>
      </c>
      <c r="DJ43" s="405">
        <v>0</v>
      </c>
      <c r="DK43" s="405">
        <v>0</v>
      </c>
      <c r="DL43" s="405">
        <v>0</v>
      </c>
      <c r="DM43" s="405">
        <v>0</v>
      </c>
      <c r="DN43" s="405">
        <v>0</v>
      </c>
      <c r="DO43" s="408">
        <v>0</v>
      </c>
      <c r="DP43" s="406">
        <v>0</v>
      </c>
      <c r="DQ43" s="407">
        <v>0</v>
      </c>
      <c r="DR43" s="404">
        <v>0</v>
      </c>
      <c r="DS43" s="404">
        <v>0</v>
      </c>
      <c r="DT43" s="419">
        <v>1.2185817225170646E-2</v>
      </c>
      <c r="DU43" s="419">
        <v>2.3417051160149981E-2</v>
      </c>
      <c r="DV43" s="419">
        <v>2.5462227225188764E-2</v>
      </c>
      <c r="DW43" s="419">
        <v>2.2876214987001844E-2</v>
      </c>
      <c r="DX43" s="419">
        <v>2.1642229140636668E-2</v>
      </c>
      <c r="DY43" s="419">
        <v>1.579610010736978E-2</v>
      </c>
      <c r="DZ43" s="419">
        <v>1.1456433377854146E-2</v>
      </c>
      <c r="EA43" s="419">
        <v>7.116507099577468E-3</v>
      </c>
      <c r="EB43" s="420">
        <v>3.3192552711132917E-3</v>
      </c>
      <c r="EC43" s="421">
        <v>1.1454412492951489E-2</v>
      </c>
      <c r="ED43" s="419">
        <v>4.9406067953216082E-3</v>
      </c>
      <c r="EE43" s="419">
        <v>6.6191026473482522E-3</v>
      </c>
      <c r="EF43" s="419">
        <v>1.078785921093002E-2</v>
      </c>
      <c r="EG43" s="419">
        <v>2.0857293244528674E-2</v>
      </c>
      <c r="EH43" s="419">
        <v>2.7000817466347228E-2</v>
      </c>
      <c r="EI43" s="419">
        <v>3.1980585301738591E-2</v>
      </c>
      <c r="EJ43" s="419">
        <v>4.4867215860300222E-2</v>
      </c>
      <c r="EK43" s="419">
        <v>3.9387842814779452E-2</v>
      </c>
      <c r="EL43" s="419">
        <v>2.6987157463815113E-2</v>
      </c>
      <c r="EM43" s="419">
        <v>1.8001770981082955E-2</v>
      </c>
      <c r="EN43" s="419">
        <v>7.5977551679525211E-3</v>
      </c>
      <c r="EO43" s="419">
        <v>5.1978163121746248E-3</v>
      </c>
      <c r="EP43" s="421">
        <v>1.9545172984739741E-2</v>
      </c>
      <c r="EQ43" s="419">
        <v>8.9749567612476509E-3</v>
      </c>
      <c r="ER43" s="419">
        <v>1.3518321269053165E-2</v>
      </c>
      <c r="ES43" s="419">
        <v>2.8503740514539289E-2</v>
      </c>
      <c r="ET43" s="420">
        <v>4.3472624531215129E-2</v>
      </c>
      <c r="EU43" s="421">
        <v>2.3030865690346632E-2</v>
      </c>
      <c r="EX43" s="473"/>
    </row>
    <row r="44" spans="1:154" ht="18.75" customHeight="1" thickBot="1">
      <c r="A44" s="482"/>
      <c r="B44" s="479"/>
      <c r="C44" s="409" t="s">
        <v>10</v>
      </c>
      <c r="D44" s="410"/>
      <c r="E44" s="411"/>
      <c r="F44" s="411"/>
      <c r="G44" s="411"/>
      <c r="H44" s="411"/>
      <c r="I44" s="411"/>
      <c r="J44" s="411"/>
      <c r="K44" s="411"/>
      <c r="L44" s="411"/>
      <c r="M44" s="411"/>
      <c r="N44" s="411"/>
      <c r="O44" s="412"/>
      <c r="P44" s="413"/>
      <c r="Q44" s="410"/>
      <c r="R44" s="411"/>
      <c r="S44" s="411"/>
      <c r="T44" s="411"/>
      <c r="U44" s="411"/>
      <c r="V44" s="411"/>
      <c r="W44" s="411"/>
      <c r="X44" s="411"/>
      <c r="Y44" s="411"/>
      <c r="Z44" s="411"/>
      <c r="AA44" s="411"/>
      <c r="AB44" s="411"/>
      <c r="AC44" s="413"/>
      <c r="AD44" s="411"/>
      <c r="AE44" s="411"/>
      <c r="AF44" s="411"/>
      <c r="AG44" s="411"/>
      <c r="AH44" s="411"/>
      <c r="AI44" s="411"/>
      <c r="AJ44" s="411"/>
      <c r="AK44" s="411"/>
      <c r="AL44" s="411"/>
      <c r="AM44" s="411"/>
      <c r="AN44" s="411"/>
      <c r="AO44" s="411"/>
      <c r="AP44" s="413"/>
      <c r="AQ44" s="411"/>
      <c r="AR44" s="411"/>
      <c r="AS44" s="411"/>
      <c r="AT44" s="411"/>
      <c r="AU44" s="411"/>
      <c r="AV44" s="411"/>
      <c r="AW44" s="411"/>
      <c r="AX44" s="411"/>
      <c r="AY44" s="411"/>
      <c r="AZ44" s="411"/>
      <c r="BA44" s="411"/>
      <c r="BB44" s="411"/>
      <c r="BC44" s="413"/>
      <c r="BD44" s="411"/>
      <c r="BE44" s="411"/>
      <c r="BF44" s="411"/>
      <c r="BG44" s="411"/>
      <c r="BH44" s="411"/>
      <c r="BI44" s="411"/>
      <c r="BJ44" s="411"/>
      <c r="BK44" s="411"/>
      <c r="BL44" s="411"/>
      <c r="BM44" s="411"/>
      <c r="BN44" s="411"/>
      <c r="BO44" s="411"/>
      <c r="BP44" s="413"/>
      <c r="BQ44" s="411"/>
      <c r="BR44" s="411"/>
      <c r="BS44" s="411"/>
      <c r="BT44" s="411"/>
      <c r="BU44" s="411"/>
      <c r="BV44" s="411"/>
      <c r="BW44" s="411"/>
      <c r="BX44" s="411"/>
      <c r="BY44" s="411"/>
      <c r="BZ44" s="411"/>
      <c r="CA44" s="411"/>
      <c r="CB44" s="411"/>
      <c r="CC44" s="413"/>
      <c r="CD44" s="411"/>
      <c r="CE44" s="411"/>
      <c r="CF44" s="411"/>
      <c r="CG44" s="411"/>
      <c r="CH44" s="411"/>
      <c r="CI44" s="411"/>
      <c r="CJ44" s="411"/>
      <c r="CK44" s="411"/>
      <c r="CL44" s="411"/>
      <c r="CM44" s="411"/>
      <c r="CN44" s="411"/>
      <c r="CO44" s="411"/>
      <c r="CP44" s="413"/>
      <c r="CQ44" s="411"/>
      <c r="CR44" s="411"/>
      <c r="CS44" s="411"/>
      <c r="CT44" s="411"/>
      <c r="CU44" s="411"/>
      <c r="CV44" s="411"/>
      <c r="CW44" s="411"/>
      <c r="CX44" s="411"/>
      <c r="CY44" s="411"/>
      <c r="CZ44" s="411"/>
      <c r="DA44" s="411"/>
      <c r="DB44" s="411"/>
      <c r="DC44" s="413"/>
      <c r="DD44" s="414">
        <v>0</v>
      </c>
      <c r="DE44" s="411">
        <v>0</v>
      </c>
      <c r="DF44" s="412">
        <v>0</v>
      </c>
      <c r="DG44" s="412">
        <v>0</v>
      </c>
      <c r="DH44" s="412">
        <v>0</v>
      </c>
      <c r="DI44" s="412">
        <v>0</v>
      </c>
      <c r="DJ44" s="412">
        <v>0</v>
      </c>
      <c r="DK44" s="412">
        <v>0</v>
      </c>
      <c r="DL44" s="412">
        <v>0</v>
      </c>
      <c r="DM44" s="412">
        <v>0</v>
      </c>
      <c r="DN44" s="412">
        <v>0</v>
      </c>
      <c r="DO44" s="415">
        <v>0</v>
      </c>
      <c r="DP44" s="413">
        <v>0</v>
      </c>
      <c r="DQ44" s="414">
        <v>0</v>
      </c>
      <c r="DR44" s="411">
        <v>0</v>
      </c>
      <c r="DS44" s="411">
        <v>0</v>
      </c>
      <c r="DT44" s="412">
        <v>6.2712531673329408E-2</v>
      </c>
      <c r="DU44" s="412">
        <v>8.3531408181411387E-2</v>
      </c>
      <c r="DV44" s="412">
        <v>8.0535179416757738E-2</v>
      </c>
      <c r="DW44" s="412">
        <v>9.0366637557085794E-2</v>
      </c>
      <c r="DX44" s="412">
        <v>8.8588957055214732E-2</v>
      </c>
      <c r="DY44" s="412">
        <v>8.2189360612003326E-2</v>
      </c>
      <c r="DZ44" s="412">
        <v>8.6328230648563847E-2</v>
      </c>
      <c r="EA44" s="412">
        <v>6.5923952645475098E-2</v>
      </c>
      <c r="EB44" s="415">
        <v>4.2761412409519056E-2</v>
      </c>
      <c r="EC44" s="413">
        <v>9.0366637557085794E-2</v>
      </c>
      <c r="ED44" s="412">
        <v>5.6460301718506009E-2</v>
      </c>
      <c r="EE44" s="412">
        <v>6.4086830082077315E-2</v>
      </c>
      <c r="EF44" s="412">
        <v>0.1001240694789082</v>
      </c>
      <c r="EG44" s="412">
        <v>0.13063390520500145</v>
      </c>
      <c r="EH44" s="412">
        <v>0.12325618031285189</v>
      </c>
      <c r="EI44" s="412">
        <v>0.14287680590532315</v>
      </c>
      <c r="EJ44" s="412">
        <v>0.19483891658320862</v>
      </c>
      <c r="EK44" s="412">
        <v>0.17666138492439848</v>
      </c>
      <c r="EL44" s="412">
        <v>0.15210469822959641</v>
      </c>
      <c r="EM44" s="412">
        <v>0.1438523882589528</v>
      </c>
      <c r="EN44" s="412">
        <v>8.1682264463691534E-2</v>
      </c>
      <c r="EO44" s="412">
        <v>6.3974205088375813E-2</v>
      </c>
      <c r="EP44" s="413">
        <v>0.19483891658320862</v>
      </c>
      <c r="EQ44" s="412">
        <v>0.10490704329921827</v>
      </c>
      <c r="ER44" s="412">
        <v>0.14132720936895479</v>
      </c>
      <c r="ES44" s="412">
        <v>0.18580982770904203</v>
      </c>
      <c r="ET44" s="415">
        <v>0.19271761069506613</v>
      </c>
      <c r="EU44" s="413">
        <v>0.19271761069506613</v>
      </c>
      <c r="EX44" s="473"/>
    </row>
    <row r="45" spans="1:154" ht="18.75" customHeight="1">
      <c r="A45" s="480" t="s">
        <v>13</v>
      </c>
      <c r="B45" s="475" t="s">
        <v>1</v>
      </c>
      <c r="C45" s="2" t="s">
        <v>2</v>
      </c>
      <c r="D45" s="3">
        <v>2429.31</v>
      </c>
      <c r="E45" s="4">
        <v>2655.21</v>
      </c>
      <c r="F45" s="4">
        <v>2518.13</v>
      </c>
      <c r="G45" s="4">
        <v>2269.06</v>
      </c>
      <c r="H45" s="4">
        <v>2205.67</v>
      </c>
      <c r="I45" s="4">
        <v>2143.77</v>
      </c>
      <c r="J45" s="4">
        <v>2062.7799999999997</v>
      </c>
      <c r="K45" s="4">
        <v>2144.23</v>
      </c>
      <c r="L45" s="4">
        <v>2159.1</v>
      </c>
      <c r="M45" s="4">
        <v>2337.79</v>
      </c>
      <c r="N45" s="4">
        <v>2495.9899999999998</v>
      </c>
      <c r="O45" s="5">
        <v>2314.4900000000002</v>
      </c>
      <c r="P45" s="21">
        <v>2062.7799999999997</v>
      </c>
      <c r="Q45" s="3">
        <v>2603.92</v>
      </c>
      <c r="R45" s="4">
        <v>2887.6400000000003</v>
      </c>
      <c r="S45" s="4">
        <v>2692.25</v>
      </c>
      <c r="T45" s="4">
        <v>2697.45</v>
      </c>
      <c r="U45" s="4">
        <v>2454.0100000000002</v>
      </c>
      <c r="V45" s="4">
        <v>2160.9</v>
      </c>
      <c r="W45" s="4">
        <v>2508.61</v>
      </c>
      <c r="X45" s="4">
        <v>2765.21</v>
      </c>
      <c r="Y45" s="4">
        <v>2704.18</v>
      </c>
      <c r="Z45" s="4">
        <v>2926.7799999999997</v>
      </c>
      <c r="AA45" s="4">
        <v>3067.14</v>
      </c>
      <c r="AB45" s="4">
        <v>2342.9900000000002</v>
      </c>
      <c r="AC45" s="21">
        <v>2160.9</v>
      </c>
      <c r="AD45" s="4">
        <v>2674.46</v>
      </c>
      <c r="AE45" s="4">
        <v>3077.0099999999998</v>
      </c>
      <c r="AF45" s="4">
        <v>2797.87</v>
      </c>
      <c r="AG45" s="4">
        <v>3110.08</v>
      </c>
      <c r="AH45" s="4">
        <v>2572.62</v>
      </c>
      <c r="AI45" s="4">
        <v>2518.11</v>
      </c>
      <c r="AJ45" s="4">
        <v>2784.0339999999997</v>
      </c>
      <c r="AK45" s="4">
        <v>2540.0609999999997</v>
      </c>
      <c r="AL45" s="4">
        <v>2663.1040000000003</v>
      </c>
      <c r="AM45" s="4">
        <v>2572.3490000000002</v>
      </c>
      <c r="AN45" s="4">
        <v>2946.335</v>
      </c>
      <c r="AO45" s="4">
        <v>2915.2759999999998</v>
      </c>
      <c r="AP45" s="21">
        <v>2518.11</v>
      </c>
      <c r="AQ45" s="4">
        <v>3278.2370000000001</v>
      </c>
      <c r="AR45" s="4">
        <v>3594.143</v>
      </c>
      <c r="AS45" s="4">
        <v>3099.3740000000003</v>
      </c>
      <c r="AT45" s="4">
        <v>3075.02</v>
      </c>
      <c r="AU45" s="4">
        <v>2777.2159999999999</v>
      </c>
      <c r="AV45" s="4">
        <v>2750.9359999999997</v>
      </c>
      <c r="AW45" s="4">
        <v>2680.2719999999999</v>
      </c>
      <c r="AX45" s="4">
        <v>2831.3879999999999</v>
      </c>
      <c r="AY45" s="4">
        <v>2780.0050000000001</v>
      </c>
      <c r="AZ45" s="4">
        <v>2900.0779999999995</v>
      </c>
      <c r="BA45" s="4">
        <v>3285.3389999999999</v>
      </c>
      <c r="BB45" s="4">
        <v>2345.0830000000001</v>
      </c>
      <c r="BC45" s="21">
        <v>2345.0830000000001</v>
      </c>
      <c r="BD45" s="4">
        <v>3286.3029999999999</v>
      </c>
      <c r="BE45" s="4">
        <v>3451.192</v>
      </c>
      <c r="BF45" s="4">
        <v>3363.6680000000001</v>
      </c>
      <c r="BG45" s="4">
        <v>3070.181</v>
      </c>
      <c r="BH45" s="4">
        <v>3004.2</v>
      </c>
      <c r="BI45" s="4">
        <v>2923.4260000000004</v>
      </c>
      <c r="BJ45" s="4">
        <v>2592.8290000000002</v>
      </c>
      <c r="BK45" s="4">
        <v>2737.9939999999997</v>
      </c>
      <c r="BL45" s="4">
        <v>2336.5610000000001</v>
      </c>
      <c r="BM45" s="4">
        <v>2262.6930000000002</v>
      </c>
      <c r="BN45" s="4">
        <v>2422.0429999999997</v>
      </c>
      <c r="BO45" s="4">
        <v>2042.472</v>
      </c>
      <c r="BP45" s="21">
        <v>2042.472</v>
      </c>
      <c r="BQ45" s="4">
        <v>2113.7240000000002</v>
      </c>
      <c r="BR45" s="4">
        <v>2636.105</v>
      </c>
      <c r="BS45" s="4">
        <v>2348.9459999999999</v>
      </c>
      <c r="BT45" s="4">
        <v>2622.7889999999998</v>
      </c>
      <c r="BU45" s="4">
        <v>2276.77</v>
      </c>
      <c r="BV45" s="4">
        <v>2650.5549999999998</v>
      </c>
      <c r="BW45" s="4">
        <v>2146.4630000000002</v>
      </c>
      <c r="BX45" s="4">
        <v>1930.9690000000001</v>
      </c>
      <c r="BY45" s="4">
        <v>1943.136</v>
      </c>
      <c r="BZ45" s="4">
        <v>2221.5709999999999</v>
      </c>
      <c r="CA45" s="4">
        <v>2456.922</v>
      </c>
      <c r="CB45" s="4">
        <v>2383.913</v>
      </c>
      <c r="CC45" s="21">
        <v>1930.9690000000001</v>
      </c>
      <c r="CD45" s="4">
        <v>2535.7809999999999</v>
      </c>
      <c r="CE45" s="4">
        <v>2930.9929999999999</v>
      </c>
      <c r="CF45" s="4">
        <v>2445.6120000000001</v>
      </c>
      <c r="CG45" s="4">
        <v>1891.8509999999999</v>
      </c>
      <c r="CH45" s="4">
        <v>1961.4649999999999</v>
      </c>
      <c r="CI45" s="4">
        <v>2204.15</v>
      </c>
      <c r="CJ45" s="4">
        <v>2260.625</v>
      </c>
      <c r="CK45" s="4">
        <v>2454.0369999999998</v>
      </c>
      <c r="CL45" s="4">
        <v>2169.3609999999999</v>
      </c>
      <c r="CM45" s="4">
        <v>2225.8739999999998</v>
      </c>
      <c r="CN45" s="4">
        <v>2419.3229999999999</v>
      </c>
      <c r="CO45" s="4">
        <v>2789.7730000000001</v>
      </c>
      <c r="CP45" s="21">
        <v>1891.8509999999999</v>
      </c>
      <c r="CQ45" s="4">
        <v>2947.8119999999999</v>
      </c>
      <c r="CR45" s="4">
        <v>2492.482</v>
      </c>
      <c r="CS45" s="4">
        <v>2553.6320000000001</v>
      </c>
      <c r="CT45" s="4">
        <v>2789.0140000000001</v>
      </c>
      <c r="CU45" s="4">
        <v>2340.4380000000001</v>
      </c>
      <c r="CV45" s="4">
        <v>2600.395</v>
      </c>
      <c r="CW45" s="4">
        <v>2110.8599999999997</v>
      </c>
      <c r="CX45" s="4">
        <v>2427.268</v>
      </c>
      <c r="CY45" s="4">
        <v>2661.029</v>
      </c>
      <c r="CZ45" s="4">
        <v>2423.1850000000004</v>
      </c>
      <c r="DA45" s="4">
        <v>2487.48</v>
      </c>
      <c r="DB45" s="4">
        <v>2890.2280000000001</v>
      </c>
      <c r="DC45" s="21">
        <v>2110.8599999999997</v>
      </c>
      <c r="DD45" s="299">
        <v>2917.6260000000002</v>
      </c>
      <c r="DE45" s="4">
        <v>2609.3740000000003</v>
      </c>
      <c r="DF45" s="5">
        <v>3240.2860000000001</v>
      </c>
      <c r="DG45" s="5">
        <v>3017.1959999999999</v>
      </c>
      <c r="DH45" s="5">
        <v>2946.453</v>
      </c>
      <c r="DI45" s="5">
        <v>2766.0390000000002</v>
      </c>
      <c r="DJ45" s="5">
        <v>2857.2619999999997</v>
      </c>
      <c r="DK45" s="5">
        <v>2885.9429999999998</v>
      </c>
      <c r="DL45" s="5">
        <v>2648.5950000000003</v>
      </c>
      <c r="DM45" s="5">
        <v>2699.8879999999999</v>
      </c>
      <c r="DN45" s="5">
        <v>2917.88</v>
      </c>
      <c r="DO45" s="300">
        <v>2674.8989999999999</v>
      </c>
      <c r="DP45" s="21">
        <v>2609.3740000000003</v>
      </c>
      <c r="DQ45" s="299">
        <v>2584.7059999999997</v>
      </c>
      <c r="DR45" s="4">
        <v>2907.4260000000004</v>
      </c>
      <c r="DS45" s="4">
        <v>2761.7110000000002</v>
      </c>
      <c r="DT45" s="5">
        <v>2562.3220000000001</v>
      </c>
      <c r="DU45" s="5">
        <v>2173.605</v>
      </c>
      <c r="DV45" s="5">
        <v>2335.402</v>
      </c>
      <c r="DW45" s="5">
        <v>2206.5879999999997</v>
      </c>
      <c r="DX45" s="5">
        <v>2140.4900000000002</v>
      </c>
      <c r="DY45" s="5">
        <v>2482.7559999999999</v>
      </c>
      <c r="DZ45" s="5">
        <v>2496.7739999999999</v>
      </c>
      <c r="EA45" s="5">
        <v>2744.645</v>
      </c>
      <c r="EB45" s="300">
        <v>2520.0969999999998</v>
      </c>
      <c r="EC45" s="21">
        <v>2140.4900000000002</v>
      </c>
      <c r="ED45" s="5">
        <v>2503.3440000000001</v>
      </c>
      <c r="EE45" s="5">
        <v>2758.53</v>
      </c>
      <c r="EF45" s="5">
        <v>2845.4870000000001</v>
      </c>
      <c r="EG45" s="5">
        <v>2620.1859999999997</v>
      </c>
      <c r="EH45" s="5">
        <v>2468.1120000000001</v>
      </c>
      <c r="EI45" s="5">
        <v>2379.6570000000002</v>
      </c>
      <c r="EJ45" s="5">
        <v>2451.7629999999999</v>
      </c>
      <c r="EK45" s="5">
        <v>2484.5079999999998</v>
      </c>
      <c r="EL45" s="5">
        <v>2526.0389999999998</v>
      </c>
      <c r="EM45" s="5">
        <v>2629.2280000000001</v>
      </c>
      <c r="EN45" s="5">
        <v>2830.6629999999996</v>
      </c>
      <c r="EO45" s="5">
        <v>3019.7530000000002</v>
      </c>
      <c r="EP45" s="21">
        <v>2379.6570000000002</v>
      </c>
      <c r="EQ45" s="5">
        <v>2859.6789999999996</v>
      </c>
      <c r="ER45" s="5">
        <v>2888.3449999999998</v>
      </c>
      <c r="ES45" s="5">
        <v>2520.0949999999998</v>
      </c>
      <c r="ET45" s="300">
        <v>2184.9960000000001</v>
      </c>
      <c r="EU45" s="21">
        <v>2184.9960000000001</v>
      </c>
      <c r="EX45" s="473"/>
    </row>
    <row r="46" spans="1:154" ht="18.75" customHeight="1">
      <c r="A46" s="481"/>
      <c r="B46" s="476"/>
      <c r="C46" s="6" t="s">
        <v>3</v>
      </c>
      <c r="D46" s="7">
        <v>3863.9666297042963</v>
      </c>
      <c r="E46" s="8">
        <v>3941.9725483630941</v>
      </c>
      <c r="F46" s="8">
        <v>3709.8959791386219</v>
      </c>
      <c r="G46" s="8">
        <v>3413.6984340277722</v>
      </c>
      <c r="H46" s="8">
        <v>3358.7509845430013</v>
      </c>
      <c r="I46" s="8">
        <v>3196.1234375000063</v>
      </c>
      <c r="J46" s="8">
        <v>3292.7433669354814</v>
      </c>
      <c r="K46" s="8">
        <v>3348.9821438172012</v>
      </c>
      <c r="L46" s="8">
        <v>3388.7114201388954</v>
      </c>
      <c r="M46" s="8">
        <v>3621.2708221476564</v>
      </c>
      <c r="N46" s="8">
        <v>3852.3070868055543</v>
      </c>
      <c r="O46" s="9">
        <v>4046.1417036290327</v>
      </c>
      <c r="P46" s="10">
        <v>3584.6330151255893</v>
      </c>
      <c r="Q46" s="7">
        <v>4248.5948454301097</v>
      </c>
      <c r="R46" s="8">
        <v>4176.1800706845224</v>
      </c>
      <c r="S46" s="8">
        <v>4027.3087954239613</v>
      </c>
      <c r="T46" s="8">
        <v>3711.8399722222193</v>
      </c>
      <c r="U46" s="8">
        <v>3708.7780813172099</v>
      </c>
      <c r="V46" s="8">
        <v>3546.4421736111149</v>
      </c>
      <c r="W46" s="8">
        <v>3641.7466330645193</v>
      </c>
      <c r="X46" s="8">
        <v>3674.0408904569972</v>
      </c>
      <c r="Y46" s="8">
        <v>3849.6989305555667</v>
      </c>
      <c r="Z46" s="8">
        <v>3953.3045167785299</v>
      </c>
      <c r="AA46" s="8">
        <v>4241.5166944444272</v>
      </c>
      <c r="AB46" s="8">
        <v>4302.769966397851</v>
      </c>
      <c r="AC46" s="10">
        <v>3922.3773895548043</v>
      </c>
      <c r="AD46" s="8">
        <v>4437.9172244623614</v>
      </c>
      <c r="AE46" s="8">
        <v>4512.634425287355</v>
      </c>
      <c r="AF46" s="8">
        <v>4222.4356426648683</v>
      </c>
      <c r="AG46" s="8">
        <v>4130.2485277777823</v>
      </c>
      <c r="AH46" s="8">
        <v>3817.6677318548454</v>
      </c>
      <c r="AI46" s="8">
        <v>3771.6881736111241</v>
      </c>
      <c r="AJ46" s="8">
        <v>3870.6038760080532</v>
      </c>
      <c r="AK46" s="8">
        <v>3930.3522711693622</v>
      </c>
      <c r="AL46" s="8">
        <v>4008.3891833333323</v>
      </c>
      <c r="AM46" s="8">
        <v>4097.2117459731617</v>
      </c>
      <c r="AN46" s="8">
        <v>4553.9806031250009</v>
      </c>
      <c r="AO46" s="8">
        <v>4434.8546370967715</v>
      </c>
      <c r="AP46" s="10">
        <v>4147.3571374658222</v>
      </c>
      <c r="AQ46" s="8">
        <v>4605.5096021505296</v>
      </c>
      <c r="AR46" s="8">
        <v>4606.3443779761774</v>
      </c>
      <c r="AS46" s="8">
        <v>4334.4045400403702</v>
      </c>
      <c r="AT46" s="8">
        <v>4054.1507010416631</v>
      </c>
      <c r="AU46" s="8">
        <v>3915.6359411962335</v>
      </c>
      <c r="AV46" s="8">
        <v>3995.6053868055642</v>
      </c>
      <c r="AW46" s="8">
        <v>4009.9120598118257</v>
      </c>
      <c r="AX46" s="8">
        <v>3963.2085467069955</v>
      </c>
      <c r="AY46" s="8">
        <v>4185.6807607638857</v>
      </c>
      <c r="AZ46" s="8">
        <v>4078.4360023489971</v>
      </c>
      <c r="BA46" s="8">
        <v>4380.4330965277813</v>
      </c>
      <c r="BB46" s="8">
        <v>4473.6942862903279</v>
      </c>
      <c r="BC46" s="10">
        <v>4214.3778244292498</v>
      </c>
      <c r="BD46" s="8">
        <v>4701.7411935483869</v>
      </c>
      <c r="BE46" s="8">
        <v>4649.8811413690419</v>
      </c>
      <c r="BF46" s="8">
        <v>4493.867333109014</v>
      </c>
      <c r="BG46" s="8">
        <v>4162.5312003472236</v>
      </c>
      <c r="BH46" s="8">
        <v>4004.2057587365498</v>
      </c>
      <c r="BI46" s="8">
        <v>3908.3656888888872</v>
      </c>
      <c r="BJ46" s="8">
        <v>3893.5174227150528</v>
      </c>
      <c r="BK46" s="8">
        <v>3921.845671706993</v>
      </c>
      <c r="BL46" s="8">
        <v>3859.4555836805584</v>
      </c>
      <c r="BM46" s="8">
        <v>4055.539789261742</v>
      </c>
      <c r="BN46" s="8">
        <v>4607.0482944444348</v>
      </c>
      <c r="BO46" s="8">
        <v>4221.3849674059238</v>
      </c>
      <c r="BP46" s="10">
        <v>4203.7139659246695</v>
      </c>
      <c r="BQ46" s="8">
        <v>4287.170779233863</v>
      </c>
      <c r="BR46" s="8">
        <v>4580.2825825892778</v>
      </c>
      <c r="BS46" s="8">
        <v>4352.4245407133112</v>
      </c>
      <c r="BT46" s="8">
        <v>4196.8950628472166</v>
      </c>
      <c r="BU46" s="8">
        <v>3929.1764270833291</v>
      </c>
      <c r="BV46" s="8">
        <v>3946.5975423611094</v>
      </c>
      <c r="BW46" s="8">
        <v>3555.8653141801078</v>
      </c>
      <c r="BX46" s="8">
        <v>3665.0784280913986</v>
      </c>
      <c r="BY46" s="8">
        <v>3817.175159027779</v>
      </c>
      <c r="BZ46" s="8">
        <v>4249.7891338926283</v>
      </c>
      <c r="CA46" s="8">
        <v>4572.745927777778</v>
      </c>
      <c r="CB46" s="8">
        <v>4447.9812389112885</v>
      </c>
      <c r="CC46" s="10">
        <v>4129.7482419806256</v>
      </c>
      <c r="CD46" s="8">
        <v>4533.5407066532198</v>
      </c>
      <c r="CE46" s="8">
        <v>4941.1251501436827</v>
      </c>
      <c r="CF46" s="8">
        <v>4416.9253028263738</v>
      </c>
      <c r="CG46" s="8">
        <v>3534.7703142361106</v>
      </c>
      <c r="CH46" s="8">
        <v>3841.6099324596748</v>
      </c>
      <c r="CI46" s="8">
        <v>3966.9317201388831</v>
      </c>
      <c r="CJ46" s="8">
        <v>4083.7951034946132</v>
      </c>
      <c r="CK46" s="8">
        <v>3996.8790094086089</v>
      </c>
      <c r="CL46" s="8">
        <v>4206.6956999999938</v>
      </c>
      <c r="CM46" s="8">
        <v>4312.3906268456349</v>
      </c>
      <c r="CN46" s="8">
        <v>4563.0410989583261</v>
      </c>
      <c r="CO46" s="8">
        <v>4853.2276142473129</v>
      </c>
      <c r="CP46" s="10">
        <v>4269.4558904826999</v>
      </c>
      <c r="CQ46" s="8">
        <v>4780.8034220430154</v>
      </c>
      <c r="CR46" s="8">
        <v>4842.0249181547724</v>
      </c>
      <c r="CS46" s="8">
        <v>4294.0542213997223</v>
      </c>
      <c r="CT46" s="8">
        <v>3962.0810888888905</v>
      </c>
      <c r="CU46" s="8">
        <v>3771.0631014784985</v>
      </c>
      <c r="CV46" s="8">
        <v>3834.7677958333365</v>
      </c>
      <c r="CW46" s="8">
        <v>3478.6239106182888</v>
      </c>
      <c r="CX46" s="8">
        <v>3871.961579301088</v>
      </c>
      <c r="CY46" s="8">
        <v>4077.2636909722228</v>
      </c>
      <c r="CZ46" s="8">
        <v>4245.0921661073862</v>
      </c>
      <c r="DA46" s="8">
        <v>4708.0344951388988</v>
      </c>
      <c r="DB46" s="8">
        <v>5080.7143464381716</v>
      </c>
      <c r="DC46" s="10">
        <v>4241.728123059368</v>
      </c>
      <c r="DD46" s="293">
        <v>5075.4006965725839</v>
      </c>
      <c r="DE46" s="8">
        <v>5158.9855104166636</v>
      </c>
      <c r="DF46" s="9">
        <v>4719.5921611709164</v>
      </c>
      <c r="DG46" s="9">
        <v>4396.997902430553</v>
      </c>
      <c r="DH46" s="9">
        <v>4311.9838985215065</v>
      </c>
      <c r="DI46" s="9">
        <v>4236.355261458325</v>
      </c>
      <c r="DJ46" s="9">
        <v>4217.0223440860136</v>
      </c>
      <c r="DK46" s="9">
        <v>4326.1126616263437</v>
      </c>
      <c r="DL46" s="9">
        <v>4326.2404059027749</v>
      </c>
      <c r="DM46" s="9">
        <v>4527.5231097315427</v>
      </c>
      <c r="DN46" s="9">
        <v>4957.0426809027722</v>
      </c>
      <c r="DO46" s="294">
        <v>4979.3664045698979</v>
      </c>
      <c r="DP46" s="10">
        <v>4599.4786808219296</v>
      </c>
      <c r="DQ46" s="293">
        <v>4747.9218521505336</v>
      </c>
      <c r="DR46" s="8">
        <v>4746.4863671874964</v>
      </c>
      <c r="DS46" s="8">
        <v>4584.169295423957</v>
      </c>
      <c r="DT46" s="9">
        <v>4216.2611777777774</v>
      </c>
      <c r="DU46" s="9">
        <v>3699.2175154569927</v>
      </c>
      <c r="DV46" s="9">
        <v>3627.4919180555507</v>
      </c>
      <c r="DW46" s="9">
        <v>3663.5639653897756</v>
      </c>
      <c r="DX46" s="9">
        <v>3808.3999173387056</v>
      </c>
      <c r="DY46" s="9">
        <v>3866.1798888888843</v>
      </c>
      <c r="DZ46" s="9">
        <v>3863.8540731543626</v>
      </c>
      <c r="EA46" s="9">
        <v>4429.48816805556</v>
      </c>
      <c r="EB46" s="294">
        <v>4669.122499663973</v>
      </c>
      <c r="EC46" s="10">
        <v>4156.6519517979805</v>
      </c>
      <c r="ED46" s="9">
        <v>4745.8489438844163</v>
      </c>
      <c r="EE46" s="9">
        <v>4514.4361961206951</v>
      </c>
      <c r="EF46" s="9">
        <v>4438.6379804845074</v>
      </c>
      <c r="EG46" s="9">
        <v>4031.142770833319</v>
      </c>
      <c r="EH46" s="9">
        <v>3718.9552426075315</v>
      </c>
      <c r="EI46" s="9">
        <v>3515.3732371527813</v>
      </c>
      <c r="EJ46" s="9">
        <v>3566.2039801747292</v>
      </c>
      <c r="EK46" s="9">
        <v>3668.2327308467684</v>
      </c>
      <c r="EL46" s="9">
        <v>3853.9835618055608</v>
      </c>
      <c r="EM46" s="9">
        <v>4234.0016912751753</v>
      </c>
      <c r="EN46" s="9">
        <v>4541.0674374999908</v>
      </c>
      <c r="EO46" s="9">
        <v>4610.1417167338695</v>
      </c>
      <c r="EP46" s="10">
        <v>4119.1252028973022</v>
      </c>
      <c r="EQ46" s="9">
        <v>4818.5109579973177</v>
      </c>
      <c r="ER46" s="9">
        <v>4787.453964657745</v>
      </c>
      <c r="ES46" s="9">
        <v>4132.8401813593418</v>
      </c>
      <c r="ET46" s="294">
        <v>3942.3333201388846</v>
      </c>
      <c r="EU46" s="10">
        <v>4415.1863363147149</v>
      </c>
      <c r="EX46" s="473"/>
    </row>
    <row r="47" spans="1:154" ht="18.75" customHeight="1">
      <c r="A47" s="481"/>
      <c r="B47" s="476"/>
      <c r="C47" s="11" t="s">
        <v>4</v>
      </c>
      <c r="D47" s="12">
        <v>5339.84</v>
      </c>
      <c r="E47" s="13">
        <v>5451.4500000000007</v>
      </c>
      <c r="F47" s="13">
        <v>5020.1100000000006</v>
      </c>
      <c r="G47" s="13">
        <v>4688.1100000000006</v>
      </c>
      <c r="H47" s="13">
        <v>4269.5199999999995</v>
      </c>
      <c r="I47" s="13">
        <v>4091.84</v>
      </c>
      <c r="J47" s="13">
        <v>4321.66</v>
      </c>
      <c r="K47" s="13">
        <v>4823.8100000000004</v>
      </c>
      <c r="L47" s="13">
        <v>4682.34</v>
      </c>
      <c r="M47" s="13">
        <v>4966.1099999999997</v>
      </c>
      <c r="N47" s="13">
        <v>5429.75</v>
      </c>
      <c r="O47" s="14">
        <v>5620.2199999999993</v>
      </c>
      <c r="P47" s="15">
        <v>5620.2199999999993</v>
      </c>
      <c r="Q47" s="12">
        <v>5899.03</v>
      </c>
      <c r="R47" s="13">
        <v>5556.08</v>
      </c>
      <c r="S47" s="13">
        <v>5447.76</v>
      </c>
      <c r="T47" s="13">
        <v>4771.5599999999995</v>
      </c>
      <c r="U47" s="13">
        <v>4647.28</v>
      </c>
      <c r="V47" s="13">
        <v>4754.54</v>
      </c>
      <c r="W47" s="13">
        <v>4668.3</v>
      </c>
      <c r="X47" s="13">
        <v>4729.7700000000004</v>
      </c>
      <c r="Y47" s="13">
        <v>4946.62</v>
      </c>
      <c r="Z47" s="13">
        <v>5266.53</v>
      </c>
      <c r="AA47" s="13">
        <v>5885.82</v>
      </c>
      <c r="AB47" s="13">
        <v>5741.74</v>
      </c>
      <c r="AC47" s="15">
        <v>5899.03</v>
      </c>
      <c r="AD47" s="13">
        <v>5970.76</v>
      </c>
      <c r="AE47" s="13">
        <v>5771.6</v>
      </c>
      <c r="AF47" s="13">
        <v>5499.1900000000005</v>
      </c>
      <c r="AG47" s="13">
        <v>5237.53</v>
      </c>
      <c r="AH47" s="13">
        <v>5061.18</v>
      </c>
      <c r="AI47" s="13">
        <v>4816.0300000000007</v>
      </c>
      <c r="AJ47" s="13">
        <v>4981.3730000000005</v>
      </c>
      <c r="AK47" s="13">
        <v>5046.8420000000006</v>
      </c>
      <c r="AL47" s="13">
        <v>5346.076</v>
      </c>
      <c r="AM47" s="13">
        <v>5468.65</v>
      </c>
      <c r="AN47" s="13">
        <v>6437.4889999999996</v>
      </c>
      <c r="AO47" s="13">
        <v>6459.2579999999998</v>
      </c>
      <c r="AP47" s="15">
        <v>6459.2579999999998</v>
      </c>
      <c r="AQ47" s="13">
        <v>6067.2539999999999</v>
      </c>
      <c r="AR47" s="13">
        <v>5993.7359999999999</v>
      </c>
      <c r="AS47" s="13">
        <v>6027.4340000000002</v>
      </c>
      <c r="AT47" s="13">
        <v>5090.6120000000001</v>
      </c>
      <c r="AU47" s="13">
        <v>5085.9030000000002</v>
      </c>
      <c r="AV47" s="13">
        <v>5333.9040000000005</v>
      </c>
      <c r="AW47" s="13">
        <v>5317.277</v>
      </c>
      <c r="AX47" s="13">
        <v>5229.4690000000001</v>
      </c>
      <c r="AY47" s="13">
        <v>5697.1710000000003</v>
      </c>
      <c r="AZ47" s="13">
        <v>5868.7359999999999</v>
      </c>
      <c r="BA47" s="13">
        <v>5874.2889999999998</v>
      </c>
      <c r="BB47" s="13">
        <v>5978.7730000000001</v>
      </c>
      <c r="BC47" s="15">
        <v>6067.2539999999999</v>
      </c>
      <c r="BD47" s="13">
        <v>6131.42</v>
      </c>
      <c r="BE47" s="13">
        <v>5931.5010000000002</v>
      </c>
      <c r="BF47" s="13">
        <v>5949.1509999999998</v>
      </c>
      <c r="BG47" s="13">
        <v>5655.8630000000003</v>
      </c>
      <c r="BH47" s="13">
        <v>5124.3590000000004</v>
      </c>
      <c r="BI47" s="13">
        <v>5101.2119999999995</v>
      </c>
      <c r="BJ47" s="13">
        <v>4822.9639999999999</v>
      </c>
      <c r="BK47" s="13">
        <v>5086.6210000000001</v>
      </c>
      <c r="BL47" s="13">
        <v>5312.6039999999994</v>
      </c>
      <c r="BM47" s="13">
        <v>6011.5829999999996</v>
      </c>
      <c r="BN47" s="13">
        <v>6767.0150000000003</v>
      </c>
      <c r="BO47" s="13">
        <v>6869.9110000000001</v>
      </c>
      <c r="BP47" s="15">
        <v>6869.9110000000001</v>
      </c>
      <c r="BQ47" s="13">
        <v>6552.1550000000007</v>
      </c>
      <c r="BR47" s="13">
        <v>6608.8280000000004</v>
      </c>
      <c r="BS47" s="13">
        <v>6467.4759999999997</v>
      </c>
      <c r="BT47" s="13">
        <v>6143.3680000000004</v>
      </c>
      <c r="BU47" s="13">
        <v>5617.9690000000001</v>
      </c>
      <c r="BV47" s="13">
        <v>5313.5599999999995</v>
      </c>
      <c r="BW47" s="13">
        <v>5413.4310000000005</v>
      </c>
      <c r="BX47" s="13">
        <v>5414.1810000000005</v>
      </c>
      <c r="BY47" s="13">
        <v>5792.482</v>
      </c>
      <c r="BZ47" s="13">
        <v>6549.7719999999999</v>
      </c>
      <c r="CA47" s="13">
        <v>6640.7529999999997</v>
      </c>
      <c r="CB47" s="13">
        <v>6800.366</v>
      </c>
      <c r="CC47" s="15">
        <v>6800.366</v>
      </c>
      <c r="CD47" s="13">
        <v>6429.741</v>
      </c>
      <c r="CE47" s="13">
        <v>6995.5860000000002</v>
      </c>
      <c r="CF47" s="13">
        <v>6623.5439999999999</v>
      </c>
      <c r="CG47" s="13">
        <v>5449.5010000000002</v>
      </c>
      <c r="CH47" s="13">
        <v>5501.8429999999998</v>
      </c>
      <c r="CI47" s="13">
        <v>5509.5300000000007</v>
      </c>
      <c r="CJ47" s="13">
        <v>5654.1710000000003</v>
      </c>
      <c r="CK47" s="13">
        <v>5606.0470000000005</v>
      </c>
      <c r="CL47" s="13">
        <v>5937.2929999999997</v>
      </c>
      <c r="CM47" s="13">
        <v>6594.6589999999997</v>
      </c>
      <c r="CN47" s="13">
        <v>6860.0470000000005</v>
      </c>
      <c r="CO47" s="13">
        <v>7413.6280000000006</v>
      </c>
      <c r="CP47" s="15">
        <v>7413.6280000000006</v>
      </c>
      <c r="CQ47" s="13">
        <v>7153.4030000000002</v>
      </c>
      <c r="CR47" s="13">
        <v>7454.9270000000006</v>
      </c>
      <c r="CS47" s="13">
        <v>6694.6010000000006</v>
      </c>
      <c r="CT47" s="13">
        <v>5652.433</v>
      </c>
      <c r="CU47" s="13">
        <v>5762.17</v>
      </c>
      <c r="CV47" s="13">
        <v>5722.3339999999998</v>
      </c>
      <c r="CW47" s="13">
        <v>5040.4840000000004</v>
      </c>
      <c r="CX47" s="13">
        <v>5686.4360000000006</v>
      </c>
      <c r="CY47" s="13">
        <v>6145.6719999999996</v>
      </c>
      <c r="CZ47" s="13">
        <v>6234.1200000000008</v>
      </c>
      <c r="DA47" s="13">
        <v>7342.4059999999999</v>
      </c>
      <c r="DB47" s="13">
        <v>7472.246000000001</v>
      </c>
      <c r="DC47" s="15">
        <v>7472.246000000001</v>
      </c>
      <c r="DD47" s="295">
        <v>7387.9639999999999</v>
      </c>
      <c r="DE47" s="13">
        <v>7028.5940000000001</v>
      </c>
      <c r="DF47" s="14">
        <v>6882.6390000000001</v>
      </c>
      <c r="DG47" s="14">
        <v>5950.2160000000003</v>
      </c>
      <c r="DH47" s="14">
        <v>5877.5320000000002</v>
      </c>
      <c r="DI47" s="14">
        <v>5832.2659999999996</v>
      </c>
      <c r="DJ47" s="14">
        <v>5740.277</v>
      </c>
      <c r="DK47" s="14">
        <v>5666.4290000000001</v>
      </c>
      <c r="DL47" s="14">
        <v>6032.3869999999997</v>
      </c>
      <c r="DM47" s="14">
        <v>6490.808</v>
      </c>
      <c r="DN47" s="14">
        <v>6891.7529999999997</v>
      </c>
      <c r="DO47" s="296">
        <v>7337.5339999999997</v>
      </c>
      <c r="DP47" s="15">
        <v>7387.9639999999999</v>
      </c>
      <c r="DQ47" s="295">
        <v>6898.0839999999998</v>
      </c>
      <c r="DR47" s="13">
        <v>7006.5239999999994</v>
      </c>
      <c r="DS47" s="13">
        <v>7299.11</v>
      </c>
      <c r="DT47" s="14">
        <v>6466.8609999999999</v>
      </c>
      <c r="DU47" s="14">
        <v>5756.366</v>
      </c>
      <c r="DV47" s="14">
        <v>5143.13</v>
      </c>
      <c r="DW47" s="14">
        <v>5969.1509999999998</v>
      </c>
      <c r="DX47" s="14">
        <v>5554.2879999999996</v>
      </c>
      <c r="DY47" s="14">
        <v>6014.8870000000006</v>
      </c>
      <c r="DZ47" s="14">
        <v>6138.3550000000005</v>
      </c>
      <c r="EA47" s="14">
        <v>6902.7529999999997</v>
      </c>
      <c r="EB47" s="296">
        <v>7652.9510000000009</v>
      </c>
      <c r="EC47" s="15">
        <v>7652.9510000000009</v>
      </c>
      <c r="ED47" s="14">
        <v>6989.7290000000003</v>
      </c>
      <c r="EE47" s="14">
        <v>6312.5300000000007</v>
      </c>
      <c r="EF47" s="14">
        <v>6760.2129999999997</v>
      </c>
      <c r="EG47" s="14">
        <v>6136.7370000000001</v>
      </c>
      <c r="EH47" s="14">
        <v>5720.9929999999995</v>
      </c>
      <c r="EI47" s="14">
        <v>5732.683</v>
      </c>
      <c r="EJ47" s="14">
        <v>5551.1270000000004</v>
      </c>
      <c r="EK47" s="14">
        <v>5656.5949999999993</v>
      </c>
      <c r="EL47" s="14">
        <v>6262.4049999999997</v>
      </c>
      <c r="EM47" s="14">
        <v>6622.4709999999995</v>
      </c>
      <c r="EN47" s="14">
        <v>6890.5559999999996</v>
      </c>
      <c r="EO47" s="14">
        <v>7369.5479999999998</v>
      </c>
      <c r="EP47" s="15">
        <v>7369.5479999999998</v>
      </c>
      <c r="EQ47" s="14">
        <v>7701.3789999999999</v>
      </c>
      <c r="ER47" s="14">
        <v>7699.6580000000004</v>
      </c>
      <c r="ES47" s="14">
        <v>6144.8169999999991</v>
      </c>
      <c r="ET47" s="296">
        <v>6171.7150000000001</v>
      </c>
      <c r="EU47" s="15">
        <v>7701.3789999999999</v>
      </c>
      <c r="EX47" s="473"/>
    </row>
    <row r="48" spans="1:154" ht="18.75" customHeight="1" thickBot="1">
      <c r="A48" s="481"/>
      <c r="B48" s="477"/>
      <c r="C48" s="16" t="s">
        <v>5</v>
      </c>
      <c r="D48" s="17">
        <v>2874.7911724999967</v>
      </c>
      <c r="E48" s="18">
        <v>2649.0055524999993</v>
      </c>
      <c r="F48" s="18">
        <v>2756.4527124999963</v>
      </c>
      <c r="G48" s="18">
        <v>2457.8628724999958</v>
      </c>
      <c r="H48" s="18">
        <v>2498.9107324999927</v>
      </c>
      <c r="I48" s="18">
        <v>2301.2088750000048</v>
      </c>
      <c r="J48" s="18">
        <v>2449.8010649999983</v>
      </c>
      <c r="K48" s="18">
        <v>2491.6427149999977</v>
      </c>
      <c r="L48" s="18">
        <v>2439.8722225000047</v>
      </c>
      <c r="M48" s="18">
        <v>2697.8467625000039</v>
      </c>
      <c r="N48" s="18">
        <v>2773.6611024999993</v>
      </c>
      <c r="O48" s="19">
        <v>3010.3294275000003</v>
      </c>
      <c r="P48" s="20">
        <v>31401.385212500161</v>
      </c>
      <c r="Q48" s="17">
        <v>3160.9545650000018</v>
      </c>
      <c r="R48" s="18">
        <v>2806.3930074999994</v>
      </c>
      <c r="S48" s="18">
        <v>2992.2904350000035</v>
      </c>
      <c r="T48" s="18">
        <v>2672.5247799999979</v>
      </c>
      <c r="U48" s="18">
        <v>2759.3308925000042</v>
      </c>
      <c r="V48" s="18">
        <v>2553.4383650000027</v>
      </c>
      <c r="W48" s="18">
        <v>2709.4594950000023</v>
      </c>
      <c r="X48" s="18">
        <v>2733.486422500006</v>
      </c>
      <c r="Y48" s="18">
        <v>2771.7832300000077</v>
      </c>
      <c r="Z48" s="18">
        <v>2945.2118650000048</v>
      </c>
      <c r="AA48" s="18">
        <v>3053.892019999988</v>
      </c>
      <c r="AB48" s="18">
        <v>3201.2608550000014</v>
      </c>
      <c r="AC48" s="20">
        <v>34360.025932500088</v>
      </c>
      <c r="AD48" s="18">
        <v>3301.8104149999967</v>
      </c>
      <c r="AE48" s="18">
        <v>3140.7935599999992</v>
      </c>
      <c r="AF48" s="18">
        <v>3137.2696824999975</v>
      </c>
      <c r="AG48" s="18">
        <v>2973.7789400000033</v>
      </c>
      <c r="AH48" s="18">
        <v>2840.344792500005</v>
      </c>
      <c r="AI48" s="18">
        <v>2715.6154850000094</v>
      </c>
      <c r="AJ48" s="18">
        <v>2879.7292837499917</v>
      </c>
      <c r="AK48" s="18">
        <v>2924.1820897500056</v>
      </c>
      <c r="AL48" s="18">
        <v>2886.0402119999994</v>
      </c>
      <c r="AM48" s="18">
        <v>3052.4227507500059</v>
      </c>
      <c r="AN48" s="18">
        <v>3278.8660342500011</v>
      </c>
      <c r="AO48" s="18">
        <v>3299.5318499999976</v>
      </c>
      <c r="AP48" s="20">
        <v>36430.385095499783</v>
      </c>
      <c r="AQ48" s="18">
        <v>3426.499143999994</v>
      </c>
      <c r="AR48" s="18">
        <v>3095.4634219999916</v>
      </c>
      <c r="AS48" s="18">
        <v>3220.4625732499953</v>
      </c>
      <c r="AT48" s="18">
        <v>2918.9885047499974</v>
      </c>
      <c r="AU48" s="18">
        <v>2913.2331402499976</v>
      </c>
      <c r="AV48" s="18">
        <v>2876.8358785000059</v>
      </c>
      <c r="AW48" s="18">
        <v>2983.3745724999985</v>
      </c>
      <c r="AX48" s="18">
        <v>2948.6271587500046</v>
      </c>
      <c r="AY48" s="18">
        <v>3013.6901477499978</v>
      </c>
      <c r="AZ48" s="18">
        <v>3038.4348217500028</v>
      </c>
      <c r="BA48" s="18">
        <v>3153.9118295000026</v>
      </c>
      <c r="BB48" s="18">
        <v>3328.4285490000038</v>
      </c>
      <c r="BC48" s="20">
        <v>36917.94974200023</v>
      </c>
      <c r="BD48" s="18">
        <v>3498.095448</v>
      </c>
      <c r="BE48" s="18">
        <v>3124.720126999996</v>
      </c>
      <c r="BF48" s="18">
        <v>3338.9434284999975</v>
      </c>
      <c r="BG48" s="18">
        <v>2997.0224642500011</v>
      </c>
      <c r="BH48" s="18">
        <v>2979.129084499993</v>
      </c>
      <c r="BI48" s="18">
        <v>2814.0232959999985</v>
      </c>
      <c r="BJ48" s="18">
        <v>2896.7769624999996</v>
      </c>
      <c r="BK48" s="18">
        <v>2917.8531797500027</v>
      </c>
      <c r="BL48" s="18">
        <v>2778.8080202500018</v>
      </c>
      <c r="BM48" s="18">
        <v>3021.3771429999979</v>
      </c>
      <c r="BN48" s="18">
        <v>3317.0747719999931</v>
      </c>
      <c r="BO48" s="18">
        <v>3140.7104157500075</v>
      </c>
      <c r="BP48" s="20">
        <v>36824.534341500104</v>
      </c>
      <c r="BQ48" s="18">
        <v>3189.6550597499941</v>
      </c>
      <c r="BR48" s="18">
        <v>3077.9498954999945</v>
      </c>
      <c r="BS48" s="18">
        <v>3233.8514337499901</v>
      </c>
      <c r="BT48" s="18">
        <v>3021.7644452499962</v>
      </c>
      <c r="BU48" s="18">
        <v>2923.307261749997</v>
      </c>
      <c r="BV48" s="18">
        <v>2841.5502304999986</v>
      </c>
      <c r="BW48" s="18">
        <v>2645.5637937500001</v>
      </c>
      <c r="BX48" s="18">
        <v>2726.8183505000006</v>
      </c>
      <c r="BY48" s="18">
        <v>2748.366114500001</v>
      </c>
      <c r="BZ48" s="18">
        <v>3166.0929047500081</v>
      </c>
      <c r="CA48" s="18">
        <v>3292.3770680000002</v>
      </c>
      <c r="CB48" s="18">
        <v>3309.2980417499984</v>
      </c>
      <c r="CC48" s="20">
        <v>36176.594599750279</v>
      </c>
      <c r="CD48" s="18">
        <v>3372.9542857499955</v>
      </c>
      <c r="CE48" s="18">
        <v>3439.0231045000032</v>
      </c>
      <c r="CF48" s="18">
        <v>3281.7754999999956</v>
      </c>
      <c r="CG48" s="18">
        <v>2545.0346262499997</v>
      </c>
      <c r="CH48" s="18">
        <v>2858.1577897499983</v>
      </c>
      <c r="CI48" s="18">
        <v>2856.1908384999961</v>
      </c>
      <c r="CJ48" s="18">
        <v>3038.343556999992</v>
      </c>
      <c r="CK48" s="18">
        <v>2973.677983000005</v>
      </c>
      <c r="CL48" s="18">
        <v>3028.8209039999956</v>
      </c>
      <c r="CM48" s="18">
        <v>3212.7310169999978</v>
      </c>
      <c r="CN48" s="18">
        <v>3285.3895912499947</v>
      </c>
      <c r="CO48" s="18">
        <v>3610.8013450000008</v>
      </c>
      <c r="CP48" s="20">
        <v>37502.900542000032</v>
      </c>
      <c r="CQ48" s="18">
        <v>3556.9177460000037</v>
      </c>
      <c r="CR48" s="18">
        <v>3253.8407450000072</v>
      </c>
      <c r="CS48" s="18">
        <v>3190.4822864999933</v>
      </c>
      <c r="CT48" s="18">
        <v>2852.6983840000012</v>
      </c>
      <c r="CU48" s="18">
        <v>2805.670947500003</v>
      </c>
      <c r="CV48" s="18">
        <v>2761.0328130000025</v>
      </c>
      <c r="CW48" s="18">
        <v>2588.0961895000069</v>
      </c>
      <c r="CX48" s="18">
        <v>2880.7394150000096</v>
      </c>
      <c r="CY48" s="18">
        <v>2935.6298575000005</v>
      </c>
      <c r="CZ48" s="18">
        <v>3162.5936637500026</v>
      </c>
      <c r="DA48" s="18">
        <v>3389.7848365000073</v>
      </c>
      <c r="DB48" s="18">
        <v>3780.0514737499993</v>
      </c>
      <c r="DC48" s="20">
        <v>37157.538358000063</v>
      </c>
      <c r="DD48" s="297">
        <v>3776.0981182500027</v>
      </c>
      <c r="DE48" s="18">
        <v>3466.8382629999978</v>
      </c>
      <c r="DF48" s="19">
        <v>3506.656975749991</v>
      </c>
      <c r="DG48" s="19">
        <v>3165.8384897499982</v>
      </c>
      <c r="DH48" s="19">
        <v>3208.1160205000006</v>
      </c>
      <c r="DI48" s="19">
        <v>3050.1757882499937</v>
      </c>
      <c r="DJ48" s="19">
        <v>3137.4646239999943</v>
      </c>
      <c r="DK48" s="19">
        <v>3218.6278202499998</v>
      </c>
      <c r="DL48" s="19">
        <v>3114.8930922499981</v>
      </c>
      <c r="DM48" s="19">
        <v>3373.0047167499993</v>
      </c>
      <c r="DN48" s="19">
        <v>3569.0707302499959</v>
      </c>
      <c r="DO48" s="298">
        <v>3704.6486050000035</v>
      </c>
      <c r="DP48" s="20">
        <v>40291.433244000109</v>
      </c>
      <c r="DQ48" s="297">
        <v>3532.4538579999971</v>
      </c>
      <c r="DR48" s="18">
        <v>3189.6388387499978</v>
      </c>
      <c r="DS48" s="18">
        <v>3406.0377865000005</v>
      </c>
      <c r="DT48" s="19">
        <v>3035.7080479999995</v>
      </c>
      <c r="DU48" s="19">
        <v>2752.2178315000028</v>
      </c>
      <c r="DV48" s="19">
        <v>2611.7941809999966</v>
      </c>
      <c r="DW48" s="19">
        <v>2725.6915902499927</v>
      </c>
      <c r="DX48" s="19">
        <v>2833.4495384999968</v>
      </c>
      <c r="DY48" s="19">
        <v>2783.6495199999968</v>
      </c>
      <c r="DZ48" s="19">
        <v>2878.5712845000003</v>
      </c>
      <c r="EA48" s="19">
        <v>3189.2314810000034</v>
      </c>
      <c r="EB48" s="298">
        <v>3473.8271397499957</v>
      </c>
      <c r="EC48" s="20">
        <v>36412.271097750308</v>
      </c>
      <c r="ED48" s="19">
        <v>3530.9116142500056</v>
      </c>
      <c r="EE48" s="19">
        <v>3142.0475925000037</v>
      </c>
      <c r="EF48" s="19">
        <v>3297.9080194999892</v>
      </c>
      <c r="EG48" s="19">
        <v>2902.4227949999895</v>
      </c>
      <c r="EH48" s="19">
        <v>2766.9027005000034</v>
      </c>
      <c r="EI48" s="19">
        <v>2531.0687307500025</v>
      </c>
      <c r="EJ48" s="19">
        <v>2653.2557612499986</v>
      </c>
      <c r="EK48" s="19">
        <v>2729.1651517499954</v>
      </c>
      <c r="EL48" s="19">
        <v>2774.8681645000038</v>
      </c>
      <c r="EM48" s="19">
        <v>3154.3312600000054</v>
      </c>
      <c r="EN48" s="19">
        <v>3269.5685549999935</v>
      </c>
      <c r="EO48" s="19">
        <v>3429.945437249999</v>
      </c>
      <c r="EP48" s="20">
        <v>36182.395782249907</v>
      </c>
      <c r="EQ48" s="19">
        <v>3584.9721527500046</v>
      </c>
      <c r="ER48" s="19">
        <v>3217.1690642500048</v>
      </c>
      <c r="ES48" s="19">
        <v>3070.700254749991</v>
      </c>
      <c r="ET48" s="298">
        <v>2838.4799904999973</v>
      </c>
      <c r="EU48" s="20">
        <v>12711.321462250065</v>
      </c>
      <c r="EX48" s="473"/>
    </row>
    <row r="49" spans="1:154" ht="18.75" customHeight="1">
      <c r="A49" s="481"/>
      <c r="B49" s="475" t="s">
        <v>6</v>
      </c>
      <c r="C49" s="2" t="s">
        <v>2</v>
      </c>
      <c r="D49" s="3">
        <v>2714.5600000000004</v>
      </c>
      <c r="E49" s="4">
        <v>2896.71</v>
      </c>
      <c r="F49" s="4">
        <v>2746.83</v>
      </c>
      <c r="G49" s="4">
        <v>2429.67</v>
      </c>
      <c r="H49" s="4">
        <v>2339.34</v>
      </c>
      <c r="I49" s="4">
        <v>2234.7399999999998</v>
      </c>
      <c r="J49" s="4">
        <v>2176.1800000000003</v>
      </c>
      <c r="K49" s="4">
        <v>2228.35</v>
      </c>
      <c r="L49" s="4">
        <v>2386.69</v>
      </c>
      <c r="M49" s="4">
        <v>2458.62</v>
      </c>
      <c r="N49" s="4">
        <v>2572.4</v>
      </c>
      <c r="O49" s="5">
        <v>2578.6799999999998</v>
      </c>
      <c r="P49" s="21">
        <v>2176.1800000000003</v>
      </c>
      <c r="Q49" s="3">
        <v>2701.58</v>
      </c>
      <c r="R49" s="4">
        <v>2955.61</v>
      </c>
      <c r="S49" s="4">
        <v>2825.88</v>
      </c>
      <c r="T49" s="4">
        <v>2638.3199999999997</v>
      </c>
      <c r="U49" s="4">
        <v>2456.6800000000003</v>
      </c>
      <c r="V49" s="4">
        <v>2318.4499999999998</v>
      </c>
      <c r="W49" s="4">
        <v>2263.44</v>
      </c>
      <c r="X49" s="4">
        <v>2370.04</v>
      </c>
      <c r="Y49" s="4">
        <v>2493.96</v>
      </c>
      <c r="Z49" s="4">
        <v>2569.77</v>
      </c>
      <c r="AA49" s="4">
        <v>2640.21</v>
      </c>
      <c r="AB49" s="4">
        <v>2567.02</v>
      </c>
      <c r="AC49" s="21">
        <v>2263.44</v>
      </c>
      <c r="AD49" s="4">
        <v>2688.3199999999997</v>
      </c>
      <c r="AE49" s="4">
        <v>2955.91</v>
      </c>
      <c r="AF49" s="4">
        <v>2742.73</v>
      </c>
      <c r="AG49" s="4">
        <v>2728.7</v>
      </c>
      <c r="AH49" s="4">
        <v>2427.8199999999997</v>
      </c>
      <c r="AI49" s="4">
        <v>2369.56</v>
      </c>
      <c r="AJ49" s="4">
        <v>2403.634</v>
      </c>
      <c r="AK49" s="4">
        <v>2403.2109999999998</v>
      </c>
      <c r="AL49" s="4">
        <v>2478.808</v>
      </c>
      <c r="AM49" s="4">
        <v>2577.1419999999998</v>
      </c>
      <c r="AN49" s="4">
        <v>2763.5259999999998</v>
      </c>
      <c r="AO49" s="4">
        <v>2671.16</v>
      </c>
      <c r="AP49" s="21">
        <v>2369.56</v>
      </c>
      <c r="AQ49" s="4">
        <v>2746.9089999999997</v>
      </c>
      <c r="AR49" s="4">
        <v>2958.4049999999997</v>
      </c>
      <c r="AS49" s="4">
        <v>2813.3490000000002</v>
      </c>
      <c r="AT49" s="4">
        <v>2674.2870000000003</v>
      </c>
      <c r="AU49" s="4">
        <v>2457.2620000000002</v>
      </c>
      <c r="AV49" s="4">
        <v>2438.741</v>
      </c>
      <c r="AW49" s="4">
        <v>2424.306</v>
      </c>
      <c r="AX49" s="4">
        <v>2438.8989999999999</v>
      </c>
      <c r="AY49" s="4">
        <v>2582.3310000000001</v>
      </c>
      <c r="AZ49" s="4">
        <v>2462.893</v>
      </c>
      <c r="BA49" s="4">
        <v>2838.0519999999997</v>
      </c>
      <c r="BB49" s="4">
        <v>2657.4160000000002</v>
      </c>
      <c r="BC49" s="21">
        <v>2424.306</v>
      </c>
      <c r="BD49" s="4">
        <v>2908.873</v>
      </c>
      <c r="BE49" s="4">
        <v>3203.6580000000004</v>
      </c>
      <c r="BF49" s="4">
        <v>3161.9809999999998</v>
      </c>
      <c r="BG49" s="4">
        <v>2791.7869999999998</v>
      </c>
      <c r="BH49" s="4">
        <v>2520.2530000000002</v>
      </c>
      <c r="BI49" s="4">
        <v>2569.5479999999998</v>
      </c>
      <c r="BJ49" s="4">
        <v>2528.7809999999999</v>
      </c>
      <c r="BK49" s="4">
        <v>2597.6369999999997</v>
      </c>
      <c r="BL49" s="4">
        <v>2655.9290000000001</v>
      </c>
      <c r="BM49" s="4">
        <v>2798.1489999999999</v>
      </c>
      <c r="BN49" s="4">
        <v>2941.7349999999997</v>
      </c>
      <c r="BO49" s="4">
        <v>2677.0950000000003</v>
      </c>
      <c r="BP49" s="21">
        <v>2520.2530000000002</v>
      </c>
      <c r="BQ49" s="4">
        <v>2893.2840000000001</v>
      </c>
      <c r="BR49" s="4">
        <v>3021.7299999999996</v>
      </c>
      <c r="BS49" s="4">
        <v>3037.9210000000003</v>
      </c>
      <c r="BT49" s="4">
        <v>2757.5889999999999</v>
      </c>
      <c r="BU49" s="4">
        <v>2641.0420000000004</v>
      </c>
      <c r="BV49" s="4">
        <v>2548.0839999999998</v>
      </c>
      <c r="BW49" s="4">
        <v>2563.4090000000001</v>
      </c>
      <c r="BX49" s="4">
        <v>2561.6979999999999</v>
      </c>
      <c r="BY49" s="4">
        <v>2641.4670000000001</v>
      </c>
      <c r="BZ49" s="4">
        <v>2749.1499999999996</v>
      </c>
      <c r="CA49" s="4">
        <v>3083.9090000000001</v>
      </c>
      <c r="CB49" s="4">
        <v>2691.6010000000001</v>
      </c>
      <c r="CC49" s="21">
        <v>2548.0839999999998</v>
      </c>
      <c r="CD49" s="4">
        <v>2846.8229999999999</v>
      </c>
      <c r="CE49" s="4">
        <v>3133.3339999999998</v>
      </c>
      <c r="CF49" s="4">
        <v>2974.5460000000003</v>
      </c>
      <c r="CG49" s="4">
        <v>2648.8090000000002</v>
      </c>
      <c r="CH49" s="4">
        <v>2444.0459999999998</v>
      </c>
      <c r="CI49" s="4">
        <v>2405.2109999999998</v>
      </c>
      <c r="CJ49" s="4">
        <v>2553.9639999999999</v>
      </c>
      <c r="CK49" s="4">
        <v>2606.8139999999999</v>
      </c>
      <c r="CL49" s="4">
        <v>2741.741</v>
      </c>
      <c r="CM49" s="4">
        <v>2878.8920000000003</v>
      </c>
      <c r="CN49" s="4">
        <v>2951.0590000000002</v>
      </c>
      <c r="CO49" s="4">
        <v>2838.3690000000001</v>
      </c>
      <c r="CP49" s="21">
        <v>2405.2109999999998</v>
      </c>
      <c r="CQ49" s="4">
        <v>3165.8629999999998</v>
      </c>
      <c r="CR49" s="4">
        <v>3257.2129999999997</v>
      </c>
      <c r="CS49" s="4">
        <v>3139.1869999999999</v>
      </c>
      <c r="CT49" s="4">
        <v>3024.0349999999999</v>
      </c>
      <c r="CU49" s="4">
        <v>2870.6970000000001</v>
      </c>
      <c r="CV49" s="4">
        <v>2816.951</v>
      </c>
      <c r="CW49" s="4">
        <v>2863.0920000000001</v>
      </c>
      <c r="CX49" s="4">
        <v>2775.2179999999998</v>
      </c>
      <c r="CY49" s="4">
        <v>2940.28</v>
      </c>
      <c r="CZ49" s="4">
        <v>2960.7179999999998</v>
      </c>
      <c r="DA49" s="4">
        <v>3066.0299999999997</v>
      </c>
      <c r="DB49" s="4">
        <v>2935.2330000000002</v>
      </c>
      <c r="DC49" s="21">
        <v>2775.2179999999998</v>
      </c>
      <c r="DD49" s="299">
        <v>2947.0509999999999</v>
      </c>
      <c r="DE49" s="4">
        <v>3294.8870000000002</v>
      </c>
      <c r="DF49" s="5">
        <v>3233.71</v>
      </c>
      <c r="DG49" s="5">
        <v>3099.8</v>
      </c>
      <c r="DH49" s="5">
        <v>2954.8620000000001</v>
      </c>
      <c r="DI49" s="5">
        <v>2893.14</v>
      </c>
      <c r="DJ49" s="5">
        <v>2897.77</v>
      </c>
      <c r="DK49" s="5">
        <v>2946.326</v>
      </c>
      <c r="DL49" s="5">
        <v>2951.8319999999999</v>
      </c>
      <c r="DM49" s="5">
        <v>3042.5780000000004</v>
      </c>
      <c r="DN49" s="5">
        <v>3129.5200000000004</v>
      </c>
      <c r="DO49" s="300">
        <v>3086.1560000000004</v>
      </c>
      <c r="DP49" s="21">
        <v>2893.14</v>
      </c>
      <c r="DQ49" s="299">
        <v>3295.1930000000002</v>
      </c>
      <c r="DR49" s="4">
        <v>3369.35</v>
      </c>
      <c r="DS49" s="4">
        <v>3468.1809999999996</v>
      </c>
      <c r="DT49" s="5">
        <v>3256.2780000000002</v>
      </c>
      <c r="DU49" s="5">
        <v>3077.8399999999997</v>
      </c>
      <c r="DV49" s="5">
        <v>3034.665</v>
      </c>
      <c r="DW49" s="5">
        <v>2921.1669999999999</v>
      </c>
      <c r="DX49" s="5">
        <v>3040.547</v>
      </c>
      <c r="DY49" s="5">
        <v>3097.107</v>
      </c>
      <c r="DZ49" s="5">
        <v>3174.0010000000002</v>
      </c>
      <c r="EA49" s="5">
        <v>3391.0250000000001</v>
      </c>
      <c r="EB49" s="300">
        <v>3158.4850000000001</v>
      </c>
      <c r="EC49" s="21">
        <v>2921.1669999999999</v>
      </c>
      <c r="ED49" s="5">
        <v>3350.0440000000003</v>
      </c>
      <c r="EE49" s="5">
        <v>3506.9990000000003</v>
      </c>
      <c r="EF49" s="5">
        <v>3509.5550000000003</v>
      </c>
      <c r="EG49" s="5">
        <v>3382.6260000000002</v>
      </c>
      <c r="EH49" s="5">
        <v>3224.0290000000005</v>
      </c>
      <c r="EI49" s="5">
        <v>3104.9679999999998</v>
      </c>
      <c r="EJ49" s="5">
        <v>3152.9369999999999</v>
      </c>
      <c r="EK49" s="5">
        <v>3118.2550000000001</v>
      </c>
      <c r="EL49" s="5">
        <v>3253.81</v>
      </c>
      <c r="EM49" s="5">
        <v>3366.9270000000001</v>
      </c>
      <c r="EN49" s="5">
        <v>3543.0379999999996</v>
      </c>
      <c r="EO49" s="5">
        <v>3308.0509999999999</v>
      </c>
      <c r="EP49" s="21">
        <v>3104.9679999999998</v>
      </c>
      <c r="EQ49" s="5">
        <v>3411.82</v>
      </c>
      <c r="ER49" s="5">
        <v>3701.6150000000002</v>
      </c>
      <c r="ES49" s="5">
        <v>3715.1089999999999</v>
      </c>
      <c r="ET49" s="300">
        <v>3445.2380000000003</v>
      </c>
      <c r="EU49" s="21">
        <v>3411.82</v>
      </c>
      <c r="EX49" s="473"/>
    </row>
    <row r="50" spans="1:154" ht="18.75" customHeight="1">
      <c r="A50" s="481"/>
      <c r="B50" s="476"/>
      <c r="C50" s="6" t="s">
        <v>3</v>
      </c>
      <c r="D50" s="7">
        <v>4340.9358904569908</v>
      </c>
      <c r="E50" s="8">
        <v>4350.981369047634</v>
      </c>
      <c r="F50" s="8">
        <v>4134.2713055181766</v>
      </c>
      <c r="G50" s="8">
        <v>3792.26556597223</v>
      </c>
      <c r="H50" s="8">
        <v>3695.6859005376227</v>
      </c>
      <c r="I50" s="8">
        <v>3583.0638159722266</v>
      </c>
      <c r="J50" s="8">
        <v>3553.4836155914081</v>
      </c>
      <c r="K50" s="8">
        <v>3559.0593548386973</v>
      </c>
      <c r="L50" s="8">
        <v>3726.754131944449</v>
      </c>
      <c r="M50" s="8">
        <v>3891.9020469798702</v>
      </c>
      <c r="N50" s="8">
        <v>4168.2746041666614</v>
      </c>
      <c r="O50" s="9">
        <v>4298.1928461021562</v>
      </c>
      <c r="P50" s="10">
        <v>3922.2125559360784</v>
      </c>
      <c r="Q50" s="7">
        <v>4446.5285483870912</v>
      </c>
      <c r="R50" s="8">
        <v>4467.0504501488012</v>
      </c>
      <c r="S50" s="8">
        <v>4229.8885598923289</v>
      </c>
      <c r="T50" s="8">
        <v>3900.5708194444383</v>
      </c>
      <c r="U50" s="8">
        <v>3820.1826209677538</v>
      </c>
      <c r="V50" s="8">
        <v>3694.8421840277751</v>
      </c>
      <c r="W50" s="8">
        <v>3628.2915423387126</v>
      </c>
      <c r="X50" s="8">
        <v>3625.466197916674</v>
      </c>
      <c r="Y50" s="8">
        <v>3805.5216527777729</v>
      </c>
      <c r="Z50" s="8">
        <v>3966.9944395973121</v>
      </c>
      <c r="AA50" s="8">
        <v>4252.072697916683</v>
      </c>
      <c r="AB50" s="8">
        <v>4278.2933098118292</v>
      </c>
      <c r="AC50" s="10">
        <v>4006.9087153253586</v>
      </c>
      <c r="AD50" s="8">
        <v>4395.8279872311841</v>
      </c>
      <c r="AE50" s="8">
        <v>4452.0669324712781</v>
      </c>
      <c r="AF50" s="8">
        <v>4190.3775572005443</v>
      </c>
      <c r="AG50" s="8">
        <v>4044.7571770833347</v>
      </c>
      <c r="AH50" s="8">
        <v>3756.0282661290307</v>
      </c>
      <c r="AI50" s="8">
        <v>3664.9129583333333</v>
      </c>
      <c r="AJ50" s="8">
        <v>3660.1660856854874</v>
      </c>
      <c r="AK50" s="8">
        <v>3734.8588101478481</v>
      </c>
      <c r="AL50" s="8">
        <v>3837.836640972223</v>
      </c>
      <c r="AM50" s="8">
        <v>3999.6615506711437</v>
      </c>
      <c r="AN50" s="8">
        <v>4397.1759361111117</v>
      </c>
      <c r="AO50" s="8">
        <v>4342.3037200940798</v>
      </c>
      <c r="AP50" s="10">
        <v>4037.9738229736049</v>
      </c>
      <c r="AQ50" s="8">
        <v>4434.2447217741819</v>
      </c>
      <c r="AR50" s="8">
        <v>4473.124779389882</v>
      </c>
      <c r="AS50" s="8">
        <v>4275.1925915208685</v>
      </c>
      <c r="AT50" s="8">
        <v>3979.0175868055635</v>
      </c>
      <c r="AU50" s="8">
        <v>3815.513306451609</v>
      </c>
      <c r="AV50" s="8">
        <v>3786.6934454861025</v>
      </c>
      <c r="AW50" s="8">
        <v>3696.274834341405</v>
      </c>
      <c r="AX50" s="8">
        <v>3784.4832856182811</v>
      </c>
      <c r="AY50" s="8">
        <v>3943.0466604166677</v>
      </c>
      <c r="AZ50" s="8">
        <v>4059.1606741610744</v>
      </c>
      <c r="BA50" s="8">
        <v>4430.440723611101</v>
      </c>
      <c r="BB50" s="8">
        <v>4478.2100137768848</v>
      </c>
      <c r="BC50" s="10">
        <v>4093.8353623002367</v>
      </c>
      <c r="BD50" s="8">
        <v>4624.9056347446158</v>
      </c>
      <c r="BE50" s="8">
        <v>4674.4242968749977</v>
      </c>
      <c r="BF50" s="8">
        <v>4558.9841440107657</v>
      </c>
      <c r="BG50" s="8">
        <v>4209.1962399305548</v>
      </c>
      <c r="BH50" s="8">
        <v>3949.716064852154</v>
      </c>
      <c r="BI50" s="8">
        <v>3850.5066628472196</v>
      </c>
      <c r="BJ50" s="8">
        <v>3812.5128709677419</v>
      </c>
      <c r="BK50" s="8">
        <v>3863.345771841392</v>
      </c>
      <c r="BL50" s="8">
        <v>3983.7653180555471</v>
      </c>
      <c r="BM50" s="8">
        <v>4219.6569959731487</v>
      </c>
      <c r="BN50" s="8">
        <v>4529.2475565972281</v>
      </c>
      <c r="BO50" s="8">
        <v>4443.1009112903284</v>
      </c>
      <c r="BP50" s="10">
        <v>4223.8085183789754</v>
      </c>
      <c r="BQ50" s="8">
        <v>4597.120236895169</v>
      </c>
      <c r="BR50" s="8">
        <v>4542.3488411458293</v>
      </c>
      <c r="BS50" s="8">
        <v>4415.8260521534385</v>
      </c>
      <c r="BT50" s="8">
        <v>4225.6115701388881</v>
      </c>
      <c r="BU50" s="8">
        <v>4016.935158938159</v>
      </c>
      <c r="BV50" s="8">
        <v>3865.2351104166664</v>
      </c>
      <c r="BW50" s="8">
        <v>3847.274873991923</v>
      </c>
      <c r="BX50" s="8">
        <v>3854.5619327957024</v>
      </c>
      <c r="BY50" s="8">
        <v>3979.9796576388976</v>
      </c>
      <c r="BZ50" s="8">
        <v>4255.5865496644337</v>
      </c>
      <c r="CA50" s="8">
        <v>4607.537385763877</v>
      </c>
      <c r="CB50" s="8">
        <v>4471.8429852150521</v>
      </c>
      <c r="CC50" s="10">
        <v>4221.2700934360873</v>
      </c>
      <c r="CD50" s="8">
        <v>4607.7398823924759</v>
      </c>
      <c r="CE50" s="8">
        <v>4705.6969191810322</v>
      </c>
      <c r="CF50" s="8">
        <v>4437.1939438088912</v>
      </c>
      <c r="CG50" s="8">
        <v>3751.0760517361168</v>
      </c>
      <c r="CH50" s="8">
        <v>3662.0404217069954</v>
      </c>
      <c r="CI50" s="8">
        <v>3782.5868413194321</v>
      </c>
      <c r="CJ50" s="8">
        <v>3875.4030564516033</v>
      </c>
      <c r="CK50" s="8">
        <v>3912.724227486558</v>
      </c>
      <c r="CL50" s="8">
        <v>4083.0639170138902</v>
      </c>
      <c r="CM50" s="8">
        <v>4302.5157536912802</v>
      </c>
      <c r="CN50" s="8">
        <v>4520.1469461805482</v>
      </c>
      <c r="CO50" s="8">
        <v>4694.048102150552</v>
      </c>
      <c r="CP50" s="10">
        <v>4193.4629474612802</v>
      </c>
      <c r="CQ50" s="8">
        <v>4728.7603854166746</v>
      </c>
      <c r="CR50" s="8">
        <v>4696.3119233631023</v>
      </c>
      <c r="CS50" s="8">
        <v>4503.9816318977128</v>
      </c>
      <c r="CT50" s="8">
        <v>4293.4115579861027</v>
      </c>
      <c r="CU50" s="8">
        <v>4188.9922271505357</v>
      </c>
      <c r="CV50" s="8">
        <v>4082.8860524305551</v>
      </c>
      <c r="CW50" s="8">
        <v>4112.2201387768819</v>
      </c>
      <c r="CX50" s="8">
        <v>4100.0830356182823</v>
      </c>
      <c r="CY50" s="8">
        <v>4276.3833097222087</v>
      </c>
      <c r="CZ50" s="8">
        <v>4387.2699953020028</v>
      </c>
      <c r="DA50" s="8">
        <v>4734.6416958333248</v>
      </c>
      <c r="DB50" s="8">
        <v>4790.5473995295661</v>
      </c>
      <c r="DC50" s="10">
        <v>4406.2439686929592</v>
      </c>
      <c r="DD50" s="293">
        <v>4835.1311743951628</v>
      </c>
      <c r="DE50" s="8">
        <v>4834.9462310267745</v>
      </c>
      <c r="DF50" s="9">
        <v>4692.0557627859916</v>
      </c>
      <c r="DG50" s="9">
        <v>4409.2683899305503</v>
      </c>
      <c r="DH50" s="9">
        <v>4209.2092113575209</v>
      </c>
      <c r="DI50" s="9">
        <v>4159.8268378472294</v>
      </c>
      <c r="DJ50" s="9">
        <v>4115.4505729166667</v>
      </c>
      <c r="DK50" s="9">
        <v>4150.920926075265</v>
      </c>
      <c r="DL50" s="9">
        <v>4199.0445472222154</v>
      </c>
      <c r="DM50" s="9">
        <v>4332.2485909395937</v>
      </c>
      <c r="DN50" s="9">
        <v>4655.4068583333337</v>
      </c>
      <c r="DO50" s="294">
        <v>4887.3917499999898</v>
      </c>
      <c r="DP50" s="10">
        <v>4454.6973949201338</v>
      </c>
      <c r="DQ50" s="293">
        <v>4887.2914485887086</v>
      </c>
      <c r="DR50" s="8">
        <v>4800.9510654761934</v>
      </c>
      <c r="DS50" s="8">
        <v>4842.9213395020142</v>
      </c>
      <c r="DT50" s="9">
        <v>4471.2017347222136</v>
      </c>
      <c r="DU50" s="9">
        <v>4278.3994059139868</v>
      </c>
      <c r="DV50" s="9">
        <v>4189.3463500000034</v>
      </c>
      <c r="DW50" s="9">
        <v>4114.5468931451596</v>
      </c>
      <c r="DX50" s="9">
        <v>4186.3840655241902</v>
      </c>
      <c r="DY50" s="9">
        <v>4337.3551607638892</v>
      </c>
      <c r="DZ50" s="9">
        <v>4516.795536912754</v>
      </c>
      <c r="EA50" s="9">
        <v>4883.5866937500059</v>
      </c>
      <c r="EB50" s="294">
        <v>4876.1301690188247</v>
      </c>
      <c r="EC50" s="10">
        <v>4530.5048604166732</v>
      </c>
      <c r="ED50" s="9">
        <v>5162.982469422057</v>
      </c>
      <c r="EE50" s="9">
        <v>4954.17871587643</v>
      </c>
      <c r="EF50" s="9">
        <v>4854.946267496638</v>
      </c>
      <c r="EG50" s="9">
        <v>4607.7017357638861</v>
      </c>
      <c r="EH50" s="9">
        <v>4358.2224479166607</v>
      </c>
      <c r="EI50" s="9">
        <v>4195.589651388892</v>
      </c>
      <c r="EJ50" s="9">
        <v>4281.749332661293</v>
      </c>
      <c r="EK50" s="9">
        <v>4256.5554196908643</v>
      </c>
      <c r="EL50" s="9">
        <v>4467.868259722226</v>
      </c>
      <c r="EM50" s="9">
        <v>4689.0777748322162</v>
      </c>
      <c r="EN50" s="9">
        <v>5085.0480895833343</v>
      </c>
      <c r="EO50" s="9">
        <v>5022.8577684811899</v>
      </c>
      <c r="EP50" s="10">
        <v>4660.5700534494681</v>
      </c>
      <c r="EQ50" s="9">
        <v>5258.8752899865476</v>
      </c>
      <c r="ER50" s="9">
        <v>5196.7326718750046</v>
      </c>
      <c r="ES50" s="9">
        <v>4948.439365074024</v>
      </c>
      <c r="ET50" s="294">
        <v>4596.5748093750017</v>
      </c>
      <c r="EU50" s="10">
        <v>4998.6217027613784</v>
      </c>
      <c r="EX50" s="473"/>
    </row>
    <row r="51" spans="1:154" ht="18.75" customHeight="1">
      <c r="A51" s="481"/>
      <c r="B51" s="476"/>
      <c r="C51" s="11" t="s">
        <v>4</v>
      </c>
      <c r="D51" s="12">
        <v>6114.3</v>
      </c>
      <c r="E51" s="13">
        <v>6056.82</v>
      </c>
      <c r="F51" s="13">
        <v>5716.9800000000005</v>
      </c>
      <c r="G51" s="13">
        <v>5140.1399999999994</v>
      </c>
      <c r="H51" s="13">
        <v>4791.18</v>
      </c>
      <c r="I51" s="13">
        <v>4731.38</v>
      </c>
      <c r="J51" s="13">
        <v>4606.3500000000004</v>
      </c>
      <c r="K51" s="13">
        <v>4826.88</v>
      </c>
      <c r="L51" s="13">
        <v>4838.5200000000004</v>
      </c>
      <c r="M51" s="13">
        <v>5558.21</v>
      </c>
      <c r="N51" s="13">
        <v>6101.03</v>
      </c>
      <c r="O51" s="14">
        <v>6269.63</v>
      </c>
      <c r="P51" s="15">
        <v>6269.63</v>
      </c>
      <c r="Q51" s="12">
        <v>6396.95</v>
      </c>
      <c r="R51" s="13">
        <v>6202.0499999999993</v>
      </c>
      <c r="S51" s="13">
        <v>5852.25</v>
      </c>
      <c r="T51" s="13">
        <v>5192.87</v>
      </c>
      <c r="U51" s="13">
        <v>4905.4799999999996</v>
      </c>
      <c r="V51" s="13">
        <v>4725.12</v>
      </c>
      <c r="W51" s="13">
        <v>4776.51</v>
      </c>
      <c r="X51" s="13">
        <v>4790.7700000000004</v>
      </c>
      <c r="Y51" s="13">
        <v>4982.09</v>
      </c>
      <c r="Z51" s="13">
        <v>5622.9400000000005</v>
      </c>
      <c r="AA51" s="13">
        <v>6178.06</v>
      </c>
      <c r="AB51" s="13">
        <v>6132.2</v>
      </c>
      <c r="AC51" s="15">
        <v>6396.95</v>
      </c>
      <c r="AD51" s="13">
        <v>6310.0599999999995</v>
      </c>
      <c r="AE51" s="13">
        <v>6113.1</v>
      </c>
      <c r="AF51" s="13">
        <v>5880.88</v>
      </c>
      <c r="AG51" s="13">
        <v>5236.07</v>
      </c>
      <c r="AH51" s="13">
        <v>4881</v>
      </c>
      <c r="AI51" s="13">
        <v>4719.57</v>
      </c>
      <c r="AJ51" s="13">
        <v>4784.241</v>
      </c>
      <c r="AK51" s="13">
        <v>4896.4870000000001</v>
      </c>
      <c r="AL51" s="13">
        <v>5043.6130000000003</v>
      </c>
      <c r="AM51" s="13">
        <v>5598.3620000000001</v>
      </c>
      <c r="AN51" s="13">
        <v>6375.0210000000006</v>
      </c>
      <c r="AO51" s="13">
        <v>6309.1020000000008</v>
      </c>
      <c r="AP51" s="15">
        <v>6375.0210000000006</v>
      </c>
      <c r="AQ51" s="13">
        <v>6268.2020000000002</v>
      </c>
      <c r="AR51" s="13">
        <v>6125.8109999999997</v>
      </c>
      <c r="AS51" s="13">
        <v>6009.3940000000002</v>
      </c>
      <c r="AT51" s="13">
        <v>5147.2199999999993</v>
      </c>
      <c r="AU51" s="13">
        <v>4901.9949999999999</v>
      </c>
      <c r="AV51" s="13">
        <v>4901.6760000000004</v>
      </c>
      <c r="AW51" s="13">
        <v>4860.1129999999994</v>
      </c>
      <c r="AX51" s="13">
        <v>5008.6750000000002</v>
      </c>
      <c r="AY51" s="13">
        <v>5224.9870000000001</v>
      </c>
      <c r="AZ51" s="13">
        <v>5614.0120000000006</v>
      </c>
      <c r="BA51" s="13">
        <v>6372.9920000000002</v>
      </c>
      <c r="BB51" s="13">
        <v>6531.683</v>
      </c>
      <c r="BC51" s="15">
        <v>6531.683</v>
      </c>
      <c r="BD51" s="13">
        <v>6471.8860000000004</v>
      </c>
      <c r="BE51" s="13">
        <v>6393.7440000000006</v>
      </c>
      <c r="BF51" s="13">
        <v>6219.884</v>
      </c>
      <c r="BG51" s="13">
        <v>5502.1809999999996</v>
      </c>
      <c r="BH51" s="13">
        <v>5210.4809999999998</v>
      </c>
      <c r="BI51" s="13">
        <v>4995.1719999999996</v>
      </c>
      <c r="BJ51" s="13">
        <v>4880.9539999999997</v>
      </c>
      <c r="BK51" s="13">
        <v>4981.1469999999999</v>
      </c>
      <c r="BL51" s="13">
        <v>5269.6620000000003</v>
      </c>
      <c r="BM51" s="13">
        <v>6090.0570000000007</v>
      </c>
      <c r="BN51" s="13">
        <v>6310.8040000000001</v>
      </c>
      <c r="BO51" s="13">
        <v>6504.0079999999998</v>
      </c>
      <c r="BP51" s="15">
        <v>6504.0079999999998</v>
      </c>
      <c r="BQ51" s="13">
        <v>6475.6810000000005</v>
      </c>
      <c r="BR51" s="13">
        <v>6210.23</v>
      </c>
      <c r="BS51" s="13">
        <v>5982.0779999999995</v>
      </c>
      <c r="BT51" s="13">
        <v>5640.4180000000006</v>
      </c>
      <c r="BU51" s="13">
        <v>5182.2610000000004</v>
      </c>
      <c r="BV51" s="13">
        <v>5085.6570000000002</v>
      </c>
      <c r="BW51" s="13">
        <v>4905.1589999999997</v>
      </c>
      <c r="BX51" s="13">
        <v>5033.2919999999995</v>
      </c>
      <c r="BY51" s="13">
        <v>5308.3940000000002</v>
      </c>
      <c r="BZ51" s="13">
        <v>5985.817</v>
      </c>
      <c r="CA51" s="13">
        <v>6428.4040000000005</v>
      </c>
      <c r="CB51" s="13">
        <v>6547.5140000000001</v>
      </c>
      <c r="CC51" s="15">
        <v>6547.5140000000001</v>
      </c>
      <c r="CD51" s="13">
        <v>6422.6209999999992</v>
      </c>
      <c r="CE51" s="13">
        <v>6450.3149999999996</v>
      </c>
      <c r="CF51" s="13">
        <v>6097.7979999999998</v>
      </c>
      <c r="CG51" s="13">
        <v>4996.0550000000003</v>
      </c>
      <c r="CH51" s="13">
        <v>4774.0749999999998</v>
      </c>
      <c r="CI51" s="13">
        <v>5122.5460000000003</v>
      </c>
      <c r="CJ51" s="13">
        <v>5179.7440000000006</v>
      </c>
      <c r="CK51" s="13">
        <v>5184.4409999999998</v>
      </c>
      <c r="CL51" s="13">
        <v>5361.9969999999994</v>
      </c>
      <c r="CM51" s="13">
        <v>6107.2250000000004</v>
      </c>
      <c r="CN51" s="13">
        <v>6422.8850000000002</v>
      </c>
      <c r="CO51" s="13">
        <v>6894.4310000000005</v>
      </c>
      <c r="CP51" s="15">
        <v>6894.4310000000005</v>
      </c>
      <c r="CQ51" s="13">
        <v>6785.8769999999995</v>
      </c>
      <c r="CR51" s="13">
        <v>6715.4259999999995</v>
      </c>
      <c r="CS51" s="13">
        <v>6108.5789999999997</v>
      </c>
      <c r="CT51" s="13">
        <v>5501.9780000000001</v>
      </c>
      <c r="CU51" s="13">
        <v>5431.5920000000006</v>
      </c>
      <c r="CV51" s="13">
        <v>5286.6189999999997</v>
      </c>
      <c r="CW51" s="13">
        <v>5280.6670000000004</v>
      </c>
      <c r="CX51" s="13">
        <v>5198.741</v>
      </c>
      <c r="CY51" s="13">
        <v>5473.1280000000006</v>
      </c>
      <c r="CZ51" s="13">
        <v>5855.3119999999999</v>
      </c>
      <c r="DA51" s="13">
        <v>6630.0840000000007</v>
      </c>
      <c r="DB51" s="13">
        <v>6804.3780000000006</v>
      </c>
      <c r="DC51" s="15">
        <v>6804.3780000000006</v>
      </c>
      <c r="DD51" s="295">
        <v>6762.8989999999994</v>
      </c>
      <c r="DE51" s="13">
        <v>6401.4989999999998</v>
      </c>
      <c r="DF51" s="14">
        <v>6365.2820000000002</v>
      </c>
      <c r="DG51" s="14">
        <v>5756.1040000000003</v>
      </c>
      <c r="DH51" s="14">
        <v>5411.1869999999999</v>
      </c>
      <c r="DI51" s="14">
        <v>5250.018</v>
      </c>
      <c r="DJ51" s="14">
        <v>5250.1710000000003</v>
      </c>
      <c r="DK51" s="14">
        <v>5203.9849999999997</v>
      </c>
      <c r="DL51" s="14">
        <v>5315.4430000000002</v>
      </c>
      <c r="DM51" s="14">
        <v>5637.5590000000002</v>
      </c>
      <c r="DN51" s="14">
        <v>6375.5740000000005</v>
      </c>
      <c r="DO51" s="296">
        <v>7014.8469999999998</v>
      </c>
      <c r="DP51" s="15">
        <v>7014.8469999999998</v>
      </c>
      <c r="DQ51" s="295">
        <v>6738.1139999999996</v>
      </c>
      <c r="DR51" s="13">
        <v>6271.8960000000006</v>
      </c>
      <c r="DS51" s="13">
        <v>6550.9110000000001</v>
      </c>
      <c r="DT51" s="14">
        <v>5823.6880000000001</v>
      </c>
      <c r="DU51" s="14">
        <v>5288.5110000000004</v>
      </c>
      <c r="DV51" s="14">
        <v>5235.4120000000003</v>
      </c>
      <c r="DW51" s="14">
        <v>5320.54</v>
      </c>
      <c r="DX51" s="14">
        <v>5213.9719999999998</v>
      </c>
      <c r="DY51" s="14">
        <v>5455.9040000000005</v>
      </c>
      <c r="DZ51" s="14">
        <v>5858.2240000000002</v>
      </c>
      <c r="EA51" s="14">
        <v>6793.4440000000004</v>
      </c>
      <c r="EB51" s="296">
        <v>6827.643</v>
      </c>
      <c r="EC51" s="15">
        <v>6827.643</v>
      </c>
      <c r="ED51" s="14">
        <v>6994.7789999999995</v>
      </c>
      <c r="EE51" s="14">
        <v>6527.1660000000002</v>
      </c>
      <c r="EF51" s="14">
        <v>6334.9159999999993</v>
      </c>
      <c r="EG51" s="14">
        <v>5975.7710000000006</v>
      </c>
      <c r="EH51" s="14">
        <v>5458.335</v>
      </c>
      <c r="EI51" s="14">
        <v>5221.7929999999997</v>
      </c>
      <c r="EJ51" s="14">
        <v>5301.5690000000004</v>
      </c>
      <c r="EK51" s="14">
        <v>5425.8410000000003</v>
      </c>
      <c r="EL51" s="14">
        <v>5677.5169999999998</v>
      </c>
      <c r="EM51" s="14">
        <v>6262.26</v>
      </c>
      <c r="EN51" s="14">
        <v>7130.8130000000001</v>
      </c>
      <c r="EO51" s="14">
        <v>7070.6949999999997</v>
      </c>
      <c r="EP51" s="15">
        <v>7130.8130000000001</v>
      </c>
      <c r="EQ51" s="14">
        <v>7492.6869999999999</v>
      </c>
      <c r="ER51" s="14">
        <v>6914.24</v>
      </c>
      <c r="ES51" s="14">
        <v>6462.7190000000001</v>
      </c>
      <c r="ET51" s="296">
        <v>5670.9679999999998</v>
      </c>
      <c r="EU51" s="15">
        <v>7492.6869999999999</v>
      </c>
      <c r="EX51" s="473"/>
    </row>
    <row r="52" spans="1:154" ht="18.75" customHeight="1" thickBot="1">
      <c r="A52" s="481"/>
      <c r="B52" s="477"/>
      <c r="C52" s="16" t="s">
        <v>5</v>
      </c>
      <c r="D52" s="17">
        <v>3229.6563025000009</v>
      </c>
      <c r="E52" s="18">
        <v>2923.8594800000101</v>
      </c>
      <c r="F52" s="18">
        <v>3071.7635800000053</v>
      </c>
      <c r="G52" s="18">
        <v>2730.4312075000057</v>
      </c>
      <c r="H52" s="18">
        <v>2749.5903099999914</v>
      </c>
      <c r="I52" s="18">
        <v>2579.8059475000032</v>
      </c>
      <c r="J52" s="18">
        <v>2643.7918100000074</v>
      </c>
      <c r="K52" s="18">
        <v>2647.940159999991</v>
      </c>
      <c r="L52" s="18">
        <v>2683.2629750000033</v>
      </c>
      <c r="M52" s="18">
        <v>2899.4670250000031</v>
      </c>
      <c r="N52" s="18">
        <v>3001.1577149999962</v>
      </c>
      <c r="O52" s="19">
        <v>3197.8554775000043</v>
      </c>
      <c r="P52" s="20">
        <v>34358.58199000005</v>
      </c>
      <c r="Q52" s="17">
        <v>3308.2172399999959</v>
      </c>
      <c r="R52" s="18">
        <v>3001.8579024999945</v>
      </c>
      <c r="S52" s="18">
        <v>3142.8072000000006</v>
      </c>
      <c r="T52" s="18">
        <v>2808.4109899999958</v>
      </c>
      <c r="U52" s="18">
        <v>2842.2158700000091</v>
      </c>
      <c r="V52" s="18">
        <v>2660.2863724999984</v>
      </c>
      <c r="W52" s="18">
        <v>2699.448907500002</v>
      </c>
      <c r="X52" s="18">
        <v>2697.3468512500053</v>
      </c>
      <c r="Y52" s="18">
        <v>2739.9755899999964</v>
      </c>
      <c r="Z52" s="18">
        <v>2955.4108574999977</v>
      </c>
      <c r="AA52" s="18">
        <v>3061.492342500012</v>
      </c>
      <c r="AB52" s="18">
        <v>3183.0502225000005</v>
      </c>
      <c r="AC52" s="20">
        <v>35100.520346250138</v>
      </c>
      <c r="AD52" s="18">
        <v>3270.4960225000009</v>
      </c>
      <c r="AE52" s="18">
        <v>3098.6385850000097</v>
      </c>
      <c r="AF52" s="18">
        <v>3113.4505250000043</v>
      </c>
      <c r="AG52" s="18">
        <v>2912.2251675000011</v>
      </c>
      <c r="AH52" s="18">
        <v>2794.4850299999989</v>
      </c>
      <c r="AI52" s="18">
        <v>2638.7373299999999</v>
      </c>
      <c r="AJ52" s="18">
        <v>2723.1635677500026</v>
      </c>
      <c r="AK52" s="18">
        <v>2778.7349547499989</v>
      </c>
      <c r="AL52" s="18">
        <v>2763.2423815000006</v>
      </c>
      <c r="AM52" s="18">
        <v>2979.747855250002</v>
      </c>
      <c r="AN52" s="18">
        <v>3165.9666740000002</v>
      </c>
      <c r="AO52" s="18">
        <v>3230.673967749995</v>
      </c>
      <c r="AP52" s="20">
        <v>35469.562061000142</v>
      </c>
      <c r="AQ52" s="18">
        <v>3299.0780729999915</v>
      </c>
      <c r="AR52" s="18">
        <v>3005.9398517500008</v>
      </c>
      <c r="AS52" s="18">
        <v>3176.4680955000053</v>
      </c>
      <c r="AT52" s="18">
        <v>2864.8926625000058</v>
      </c>
      <c r="AU52" s="18">
        <v>2838.7418999999973</v>
      </c>
      <c r="AV52" s="18">
        <v>2726.419280749994</v>
      </c>
      <c r="AW52" s="18">
        <v>2750.0284767500057</v>
      </c>
      <c r="AX52" s="18">
        <v>2815.6555645000012</v>
      </c>
      <c r="AY52" s="18">
        <v>2838.9935955000005</v>
      </c>
      <c r="AZ52" s="18">
        <v>3024.0747022500004</v>
      </c>
      <c r="BA52" s="18">
        <v>3189.9173209999926</v>
      </c>
      <c r="BB52" s="18">
        <v>3331.7882502500024</v>
      </c>
      <c r="BC52" s="20">
        <v>35861.997773750074</v>
      </c>
      <c r="BD52" s="18">
        <v>3440.9297922499941</v>
      </c>
      <c r="BE52" s="18">
        <v>3141.2131274999983</v>
      </c>
      <c r="BF52" s="18">
        <v>3387.3252189999985</v>
      </c>
      <c r="BG52" s="18">
        <v>3030.6212927499996</v>
      </c>
      <c r="BH52" s="18">
        <v>2938.5887522500025</v>
      </c>
      <c r="BI52" s="18">
        <v>2772.364797249998</v>
      </c>
      <c r="BJ52" s="18">
        <v>2836.5095759999999</v>
      </c>
      <c r="BK52" s="18">
        <v>2874.3292542499958</v>
      </c>
      <c r="BL52" s="18">
        <v>2868.3110289999941</v>
      </c>
      <c r="BM52" s="18">
        <v>3143.6444619999961</v>
      </c>
      <c r="BN52" s="18">
        <v>3261.0582407500042</v>
      </c>
      <c r="BO52" s="18">
        <v>3305.6670780000045</v>
      </c>
      <c r="BP52" s="20">
        <v>37000.562620999823</v>
      </c>
      <c r="BQ52" s="18">
        <v>3420.2574562500058</v>
      </c>
      <c r="BR52" s="18">
        <v>3052.4584212499972</v>
      </c>
      <c r="BS52" s="18">
        <v>3280.9587567500048</v>
      </c>
      <c r="BT52" s="18">
        <v>3042.4403304999992</v>
      </c>
      <c r="BU52" s="18">
        <v>2988.5997582499904</v>
      </c>
      <c r="BV52" s="18">
        <v>2782.9692794999996</v>
      </c>
      <c r="BW52" s="18">
        <v>2862.3725062499907</v>
      </c>
      <c r="BX52" s="18">
        <v>2867.7940780000026</v>
      </c>
      <c r="BY52" s="18">
        <v>2865.5853535000065</v>
      </c>
      <c r="BZ52" s="18">
        <v>3170.4119795000033</v>
      </c>
      <c r="CA52" s="18">
        <v>3317.4269177499918</v>
      </c>
      <c r="CB52" s="18">
        <v>3327.0511809999989</v>
      </c>
      <c r="CC52" s="20">
        <v>36978.326018500127</v>
      </c>
      <c r="CD52" s="18">
        <v>3428.1584725000021</v>
      </c>
      <c r="CE52" s="18">
        <v>3275.1650557499984</v>
      </c>
      <c r="CF52" s="18">
        <v>3296.8351002500062</v>
      </c>
      <c r="CG52" s="18">
        <v>2700.7747572500039</v>
      </c>
      <c r="CH52" s="18">
        <v>2724.5580737500045</v>
      </c>
      <c r="CI52" s="18">
        <v>2723.4625257499911</v>
      </c>
      <c r="CJ52" s="18">
        <v>2883.299873999993</v>
      </c>
      <c r="CK52" s="18">
        <v>2911.0668252499995</v>
      </c>
      <c r="CL52" s="18">
        <v>2939.806020250001</v>
      </c>
      <c r="CM52" s="18">
        <v>3205.3742365000039</v>
      </c>
      <c r="CN52" s="18">
        <v>3254.5058012499944</v>
      </c>
      <c r="CO52" s="18">
        <v>3492.3717880000108</v>
      </c>
      <c r="CP52" s="20">
        <v>36835.378530499882</v>
      </c>
      <c r="CQ52" s="18">
        <v>3518.197726750006</v>
      </c>
      <c r="CR52" s="18">
        <v>3155.9216125000048</v>
      </c>
      <c r="CS52" s="18">
        <v>3346.4583525000007</v>
      </c>
      <c r="CT52" s="18">
        <v>3091.2563217499942</v>
      </c>
      <c r="CU52" s="18">
        <v>3116.6102169999986</v>
      </c>
      <c r="CV52" s="18">
        <v>2939.6779577499997</v>
      </c>
      <c r="CW52" s="18">
        <v>3059.49178325</v>
      </c>
      <c r="CX52" s="18">
        <v>3050.4617785000019</v>
      </c>
      <c r="CY52" s="18">
        <v>3078.9959829999902</v>
      </c>
      <c r="CZ52" s="18">
        <v>3268.5161464999924</v>
      </c>
      <c r="DA52" s="18">
        <v>3408.9420209999939</v>
      </c>
      <c r="DB52" s="18">
        <v>3564.1672652499969</v>
      </c>
      <c r="DC52" s="20">
        <v>38598.697165750324</v>
      </c>
      <c r="DD52" s="297">
        <v>3597.3375937500014</v>
      </c>
      <c r="DE52" s="18">
        <v>3249.0838672499926</v>
      </c>
      <c r="DF52" s="19">
        <v>3486.1974317499921</v>
      </c>
      <c r="DG52" s="19">
        <v>3174.6732407499962</v>
      </c>
      <c r="DH52" s="19">
        <v>3131.6516532499959</v>
      </c>
      <c r="DI52" s="19">
        <v>2995.0753232500051</v>
      </c>
      <c r="DJ52" s="19">
        <v>3061.8952262499997</v>
      </c>
      <c r="DK52" s="19">
        <v>3088.2851689999975</v>
      </c>
      <c r="DL52" s="19">
        <v>3023.3120739999949</v>
      </c>
      <c r="DM52" s="19">
        <v>3227.5252002499974</v>
      </c>
      <c r="DN52" s="19">
        <v>3351.8929380000004</v>
      </c>
      <c r="DO52" s="298">
        <v>3636.2194619999923</v>
      </c>
      <c r="DP52" s="20">
        <v>39023.149179500368</v>
      </c>
      <c r="DQ52" s="297">
        <v>3636.1448377499996</v>
      </c>
      <c r="DR52" s="18">
        <v>3226.2391160000025</v>
      </c>
      <c r="DS52" s="18">
        <v>3598.2905552499965</v>
      </c>
      <c r="DT52" s="19">
        <v>3219.2652489999937</v>
      </c>
      <c r="DU52" s="19">
        <v>3183.1291580000061</v>
      </c>
      <c r="DV52" s="19">
        <v>3016.3293720000024</v>
      </c>
      <c r="DW52" s="19">
        <v>3061.2228884999986</v>
      </c>
      <c r="DX52" s="19">
        <v>3114.6697447499973</v>
      </c>
      <c r="DY52" s="19">
        <v>3122.8957157499999</v>
      </c>
      <c r="DZ52" s="19">
        <v>3365.0126750000018</v>
      </c>
      <c r="EA52" s="19">
        <v>3516.182419500004</v>
      </c>
      <c r="EB52" s="298">
        <v>3627.8408457500054</v>
      </c>
      <c r="EC52" s="20">
        <v>39687.222577250053</v>
      </c>
      <c r="ED52" s="19">
        <v>3841.2589572500106</v>
      </c>
      <c r="EE52" s="19">
        <v>3448.1083862499954</v>
      </c>
      <c r="EF52" s="19">
        <v>3607.2250767500018</v>
      </c>
      <c r="EG52" s="19">
        <v>3317.5452497499982</v>
      </c>
      <c r="EH52" s="19">
        <v>3242.5175012499953</v>
      </c>
      <c r="EI52" s="19">
        <v>3020.8245490000018</v>
      </c>
      <c r="EJ52" s="19">
        <v>3185.6215035000018</v>
      </c>
      <c r="EK52" s="19">
        <v>3166.8772322500026</v>
      </c>
      <c r="EL52" s="19">
        <v>3216.8651470000027</v>
      </c>
      <c r="EM52" s="19">
        <v>3493.3629422500012</v>
      </c>
      <c r="EN52" s="19">
        <v>3661.2346245000008</v>
      </c>
      <c r="EO52" s="19">
        <v>3737.0061797500052</v>
      </c>
      <c r="EP52" s="20">
        <v>40938.447349500129</v>
      </c>
      <c r="EQ52" s="19">
        <v>3912.6032157499917</v>
      </c>
      <c r="ER52" s="19">
        <v>3492.2043555000032</v>
      </c>
      <c r="ES52" s="19">
        <v>3676.6904482499999</v>
      </c>
      <c r="ET52" s="298">
        <v>3309.5338627500014</v>
      </c>
      <c r="EU52" s="20">
        <v>14391.031882250007</v>
      </c>
      <c r="EX52" s="474"/>
    </row>
    <row r="53" spans="1:154" ht="18.75" customHeight="1">
      <c r="A53" s="481"/>
      <c r="B53" s="475" t="s">
        <v>7</v>
      </c>
      <c r="C53" s="396" t="s">
        <v>3</v>
      </c>
      <c r="D53" s="397">
        <v>981.12309475806455</v>
      </c>
      <c r="E53" s="398">
        <v>1191.1439843750002</v>
      </c>
      <c r="F53" s="398">
        <v>852.35593539703848</v>
      </c>
      <c r="G53" s="398">
        <v>642.98007291666761</v>
      </c>
      <c r="H53" s="398">
        <v>567.56579301075192</v>
      </c>
      <c r="I53" s="398">
        <v>336.44311458333328</v>
      </c>
      <c r="J53" s="398">
        <v>390.79223118279589</v>
      </c>
      <c r="K53" s="398">
        <v>680.55975134408732</v>
      </c>
      <c r="L53" s="398">
        <v>305.76455208333311</v>
      </c>
      <c r="M53" s="398">
        <v>953.08624161073828</v>
      </c>
      <c r="N53" s="398">
        <v>725.11935069444553</v>
      </c>
      <c r="O53" s="399">
        <v>1156.7528225806479</v>
      </c>
      <c r="P53" s="400">
        <v>730.72535159816732</v>
      </c>
      <c r="Q53" s="397">
        <v>1353.0982392473131</v>
      </c>
      <c r="R53" s="398">
        <v>919.64358258928542</v>
      </c>
      <c r="S53" s="398">
        <v>1040.9956090174949</v>
      </c>
      <c r="T53" s="398">
        <v>651.15334722222167</v>
      </c>
      <c r="U53" s="398">
        <v>1002.102298387096</v>
      </c>
      <c r="V53" s="398">
        <v>704.53983680555586</v>
      </c>
      <c r="W53" s="398">
        <v>795.52764448924813</v>
      </c>
      <c r="X53" s="398">
        <v>633.95229502688312</v>
      </c>
      <c r="Y53" s="398">
        <v>659.36467361111033</v>
      </c>
      <c r="Z53" s="398">
        <v>649.71790268456346</v>
      </c>
      <c r="AA53" s="398">
        <v>1301.7254409722218</v>
      </c>
      <c r="AB53" s="398">
        <v>1549.7271774193555</v>
      </c>
      <c r="AC53" s="400">
        <v>939.76978681506637</v>
      </c>
      <c r="AD53" s="398">
        <v>1304.2955275537631</v>
      </c>
      <c r="AE53" s="398">
        <v>1147.3282291666669</v>
      </c>
      <c r="AF53" s="398">
        <v>837.09868775235577</v>
      </c>
      <c r="AG53" s="398">
        <v>774.96363888888914</v>
      </c>
      <c r="AH53" s="398">
        <v>602.21681451612972</v>
      </c>
      <c r="AI53" s="398">
        <v>505.35850347222157</v>
      </c>
      <c r="AJ53" s="398">
        <v>576.64587500000005</v>
      </c>
      <c r="AK53" s="398">
        <v>831.8064858870971</v>
      </c>
      <c r="AL53" s="398">
        <v>937.46078263889149</v>
      </c>
      <c r="AM53" s="398">
        <v>759.3767852348966</v>
      </c>
      <c r="AN53" s="398">
        <v>849.23660694444436</v>
      </c>
      <c r="AO53" s="398">
        <v>1209.1477452956981</v>
      </c>
      <c r="AP53" s="400">
        <v>860.70516871584357</v>
      </c>
      <c r="AQ53" s="398">
        <v>1119.4852597446227</v>
      </c>
      <c r="AR53" s="398">
        <v>1522.060944196423</v>
      </c>
      <c r="AS53" s="398">
        <v>1223.9769276581428</v>
      </c>
      <c r="AT53" s="398">
        <v>795.1528097222216</v>
      </c>
      <c r="AU53" s="398">
        <v>767.16386592742094</v>
      </c>
      <c r="AV53" s="398">
        <v>1022.9183263888882</v>
      </c>
      <c r="AW53" s="398">
        <v>716.81875134408654</v>
      </c>
      <c r="AX53" s="398">
        <v>782.15874327957249</v>
      </c>
      <c r="AY53" s="398">
        <v>1082.4764170138865</v>
      </c>
      <c r="AZ53" s="398">
        <v>1271.1481691275178</v>
      </c>
      <c r="BA53" s="398">
        <v>1069.1651503472215</v>
      </c>
      <c r="BB53" s="398">
        <v>1351.5133299731162</v>
      </c>
      <c r="BC53" s="400">
        <v>1057.2911492294525</v>
      </c>
      <c r="BD53" s="398">
        <v>1911.5601256720438</v>
      </c>
      <c r="BE53" s="398">
        <v>1557.270811755953</v>
      </c>
      <c r="BF53" s="398">
        <v>1332.5914505383575</v>
      </c>
      <c r="BG53" s="398">
        <v>1227.2256416666658</v>
      </c>
      <c r="BH53" s="398">
        <v>876.60565994623767</v>
      </c>
      <c r="BI53" s="398">
        <v>570.46350208333274</v>
      </c>
      <c r="BJ53" s="398">
        <v>577.51159509408444</v>
      </c>
      <c r="BK53" s="398">
        <v>963.94639247311989</v>
      </c>
      <c r="BL53" s="398">
        <v>1211.748904166667</v>
      </c>
      <c r="BM53" s="398">
        <v>1345.7593832214791</v>
      </c>
      <c r="BN53" s="398">
        <v>1914.2617465277788</v>
      </c>
      <c r="BO53" s="398">
        <v>1697.2606300403259</v>
      </c>
      <c r="BP53" s="400">
        <v>1263.4997741723723</v>
      </c>
      <c r="BQ53" s="398">
        <v>1316.5502987231175</v>
      </c>
      <c r="BR53" s="398">
        <v>2125.3597481398792</v>
      </c>
      <c r="BS53" s="398">
        <v>1640.3410309555825</v>
      </c>
      <c r="BT53" s="398">
        <v>1360.8830697916651</v>
      </c>
      <c r="BU53" s="398">
        <v>873.71681720430126</v>
      </c>
      <c r="BV53" s="398">
        <v>1003.3732166666664</v>
      </c>
      <c r="BW53" s="398">
        <v>809.09533064516063</v>
      </c>
      <c r="BX53" s="398">
        <v>1275.3304401881733</v>
      </c>
      <c r="BY53" s="398">
        <v>1273.4613500000003</v>
      </c>
      <c r="BZ53" s="398">
        <v>1521.5929493288575</v>
      </c>
      <c r="CA53" s="398">
        <v>1418.192337152778</v>
      </c>
      <c r="CB53" s="398">
        <v>1823.9134653897822</v>
      </c>
      <c r="CC53" s="400">
        <v>1365.0936291095902</v>
      </c>
      <c r="CD53" s="398">
        <v>1957.4066431451633</v>
      </c>
      <c r="CE53" s="398">
        <v>2625.5401235632175</v>
      </c>
      <c r="CF53" s="398">
        <v>1874.2623906460296</v>
      </c>
      <c r="CG53" s="398">
        <v>941.54091388888787</v>
      </c>
      <c r="CH53" s="398">
        <v>1172.278546370964</v>
      </c>
      <c r="CI53" s="398">
        <v>1162.8258302083275</v>
      </c>
      <c r="CJ53" s="398">
        <v>1178.5510477150524</v>
      </c>
      <c r="CK53" s="398">
        <v>967.84678461021485</v>
      </c>
      <c r="CL53" s="398">
        <v>1261.201338194443</v>
      </c>
      <c r="CM53" s="398">
        <v>1829.3852681208027</v>
      </c>
      <c r="CN53" s="398">
        <v>1776.6266031250032</v>
      </c>
      <c r="CO53" s="398">
        <v>2001.0400497311828</v>
      </c>
      <c r="CP53" s="400">
        <v>1559.5861390881128</v>
      </c>
      <c r="CQ53" s="398">
        <v>1512.923637768818</v>
      </c>
      <c r="CR53" s="398">
        <v>2447.933905133923</v>
      </c>
      <c r="CS53" s="398">
        <v>1600.5794576043083</v>
      </c>
      <c r="CT53" s="398">
        <v>1058.22017326389</v>
      </c>
      <c r="CU53" s="398">
        <v>1183.7654206989248</v>
      </c>
      <c r="CV53" s="398">
        <v>998.5578038194451</v>
      </c>
      <c r="CW53" s="398">
        <v>449.69163944892438</v>
      </c>
      <c r="CX53" s="398">
        <v>845.60045564516031</v>
      </c>
      <c r="CY53" s="398">
        <v>874.21043784722281</v>
      </c>
      <c r="CZ53" s="398">
        <v>1540.6066986577216</v>
      </c>
      <c r="DA53" s="398">
        <v>1586.2541041666664</v>
      </c>
      <c r="DB53" s="398">
        <v>1971.4381586021505</v>
      </c>
      <c r="DC53" s="400">
        <v>1332.3279330764849</v>
      </c>
      <c r="DD53" s="401">
        <v>1681.7478245967789</v>
      </c>
      <c r="DE53" s="398">
        <v>2776.5118084077367</v>
      </c>
      <c r="DF53" s="399">
        <v>1564.5947624495348</v>
      </c>
      <c r="DG53" s="399">
        <v>1426.8548583333356</v>
      </c>
      <c r="DH53" s="399">
        <v>1428.130300739246</v>
      </c>
      <c r="DI53" s="399">
        <v>1244.9421201388909</v>
      </c>
      <c r="DJ53" s="399">
        <v>856.9325806451609</v>
      </c>
      <c r="DK53" s="399">
        <v>822.90171841397853</v>
      </c>
      <c r="DL53" s="399">
        <v>1081.6955940972225</v>
      </c>
      <c r="DM53" s="399">
        <v>2047.5043134228179</v>
      </c>
      <c r="DN53" s="399">
        <v>2241.7916909722217</v>
      </c>
      <c r="DO53" s="402">
        <v>1646.4242170698897</v>
      </c>
      <c r="DP53" s="400">
        <v>1559.2227041381273</v>
      </c>
      <c r="DQ53" s="401">
        <v>1988.3334586693504</v>
      </c>
      <c r="DR53" s="398">
        <v>2026.6918694196497</v>
      </c>
      <c r="DS53" s="398">
        <v>1751.9424057873489</v>
      </c>
      <c r="DT53" s="399">
        <v>1545.3940138888888</v>
      </c>
      <c r="DU53" s="399">
        <v>895.5929469086002</v>
      </c>
      <c r="DV53" s="399">
        <v>878.4789017361112</v>
      </c>
      <c r="DW53" s="399">
        <v>1338.4001340725822</v>
      </c>
      <c r="DX53" s="399">
        <v>1401.1059465725796</v>
      </c>
      <c r="DY53" s="399">
        <v>1384.5461152777771</v>
      </c>
      <c r="DZ53" s="399">
        <v>1362.8453288590595</v>
      </c>
      <c r="EA53" s="399">
        <v>1811.598459722223</v>
      </c>
      <c r="EB53" s="402">
        <v>2447.2153329973121</v>
      </c>
      <c r="EC53" s="400">
        <v>1567.3429776826415</v>
      </c>
      <c r="ED53" s="399">
        <v>1854.3574942876357</v>
      </c>
      <c r="EE53" s="399">
        <v>2032.4585032327573</v>
      </c>
      <c r="EF53" s="399">
        <v>2075.2864084791436</v>
      </c>
      <c r="EG53" s="399">
        <v>1496.9383329861118</v>
      </c>
      <c r="EH53" s="399">
        <v>894.11299059139765</v>
      </c>
      <c r="EI53" s="399">
        <v>1071.916684027779</v>
      </c>
      <c r="EJ53" s="399">
        <v>882.40085517473176</v>
      </c>
      <c r="EK53" s="399">
        <v>1437.6309949596769</v>
      </c>
      <c r="EL53" s="399">
        <v>1263.187487847222</v>
      </c>
      <c r="EM53" s="399">
        <v>1637.724031543627</v>
      </c>
      <c r="EN53" s="399">
        <v>1450.3196017361083</v>
      </c>
      <c r="EO53" s="399">
        <v>2040.4770766129043</v>
      </c>
      <c r="EP53" s="400">
        <v>1510.5891077242832</v>
      </c>
      <c r="EQ53" s="399">
        <v>1711.5680725806465</v>
      </c>
      <c r="ER53" s="399">
        <v>2510.5438876488174</v>
      </c>
      <c r="ES53" s="399">
        <v>1618.9628617092876</v>
      </c>
      <c r="ET53" s="402">
        <v>1278.1904371527801</v>
      </c>
      <c r="EU53" s="400">
        <v>1765.7793190343896</v>
      </c>
    </row>
    <row r="54" spans="1:154" ht="18.75" customHeight="1">
      <c r="A54" s="481"/>
      <c r="B54" s="476"/>
      <c r="C54" s="11" t="s">
        <v>4</v>
      </c>
      <c r="D54" s="12">
        <v>2105.69</v>
      </c>
      <c r="E54" s="13">
        <v>2145.25</v>
      </c>
      <c r="F54" s="13">
        <v>2139.04</v>
      </c>
      <c r="G54" s="13">
        <v>1797.62</v>
      </c>
      <c r="H54" s="13">
        <v>1772.6999999999998</v>
      </c>
      <c r="I54" s="13">
        <v>1657.8999999999999</v>
      </c>
      <c r="J54" s="13">
        <v>1573.5</v>
      </c>
      <c r="K54" s="13">
        <v>2129.6999999999998</v>
      </c>
      <c r="L54" s="13">
        <v>1423.13</v>
      </c>
      <c r="M54" s="13">
        <v>2269.16</v>
      </c>
      <c r="N54" s="13">
        <v>2120.7399999999998</v>
      </c>
      <c r="O54" s="14">
        <v>2317.54</v>
      </c>
      <c r="P54" s="15">
        <v>2317.54</v>
      </c>
      <c r="Q54" s="12">
        <v>2513.65</v>
      </c>
      <c r="R54" s="13">
        <v>2401.94</v>
      </c>
      <c r="S54" s="13">
        <v>2459.21</v>
      </c>
      <c r="T54" s="13">
        <v>2233.9699999999998</v>
      </c>
      <c r="U54" s="13">
        <v>2140.5099999999998</v>
      </c>
      <c r="V54" s="13">
        <v>2328.8200000000002</v>
      </c>
      <c r="W54" s="13">
        <v>2220.63</v>
      </c>
      <c r="X54" s="13">
        <v>2249.2199999999998</v>
      </c>
      <c r="Y54" s="13">
        <v>1878.77</v>
      </c>
      <c r="Z54" s="13">
        <v>2379.4</v>
      </c>
      <c r="AA54" s="13">
        <v>2508.79</v>
      </c>
      <c r="AB54" s="13">
        <v>2606.8900000000003</v>
      </c>
      <c r="AC54" s="15">
        <v>2606.8900000000003</v>
      </c>
      <c r="AD54" s="13">
        <v>2682.58</v>
      </c>
      <c r="AE54" s="13">
        <v>2661.99</v>
      </c>
      <c r="AF54" s="13">
        <v>2569.0100000000002</v>
      </c>
      <c r="AG54" s="13">
        <v>2351.12</v>
      </c>
      <c r="AH54" s="13">
        <v>2375.62</v>
      </c>
      <c r="AI54" s="13">
        <v>2008.0900000000001</v>
      </c>
      <c r="AJ54" s="13">
        <v>2151.5230000000001</v>
      </c>
      <c r="AK54" s="13">
        <v>2301.4870000000001</v>
      </c>
      <c r="AL54" s="13">
        <v>2620.6289999999999</v>
      </c>
      <c r="AM54" s="13">
        <v>2394.933</v>
      </c>
      <c r="AN54" s="13">
        <v>2583.232</v>
      </c>
      <c r="AO54" s="13">
        <v>2811.5740000000001</v>
      </c>
      <c r="AP54" s="15">
        <v>2811.5740000000001</v>
      </c>
      <c r="AQ54" s="13">
        <v>3071.6959999999999</v>
      </c>
      <c r="AR54" s="13">
        <v>3062.5170000000003</v>
      </c>
      <c r="AS54" s="13">
        <v>3004.6259999999997</v>
      </c>
      <c r="AT54" s="13">
        <v>2723.652</v>
      </c>
      <c r="AU54" s="13">
        <v>2716.2159999999999</v>
      </c>
      <c r="AV54" s="13">
        <v>2681.9</v>
      </c>
      <c r="AW54" s="13">
        <v>2452.2709999999997</v>
      </c>
      <c r="AX54" s="13">
        <v>2585.922</v>
      </c>
      <c r="AY54" s="13">
        <v>2941.9589999999998</v>
      </c>
      <c r="AZ54" s="13">
        <v>3070.703</v>
      </c>
      <c r="BA54" s="13">
        <v>3016.1040000000003</v>
      </c>
      <c r="BB54" s="13">
        <v>3280.7939999999999</v>
      </c>
      <c r="BC54" s="15">
        <v>3280.7939999999999</v>
      </c>
      <c r="BD54" s="13">
        <v>3612.6410000000001</v>
      </c>
      <c r="BE54" s="13">
        <v>3499.2190000000001</v>
      </c>
      <c r="BF54" s="13">
        <v>3654.7840000000001</v>
      </c>
      <c r="BG54" s="13">
        <v>3562.9480000000003</v>
      </c>
      <c r="BH54" s="13">
        <v>2934.2280000000001</v>
      </c>
      <c r="BI54" s="13">
        <v>2845.2130000000002</v>
      </c>
      <c r="BJ54" s="13">
        <v>2850.223</v>
      </c>
      <c r="BK54" s="13">
        <v>2847.576</v>
      </c>
      <c r="BL54" s="13">
        <v>3261.665</v>
      </c>
      <c r="BM54" s="13">
        <v>3419.3199999999997</v>
      </c>
      <c r="BN54" s="13">
        <v>3790.636</v>
      </c>
      <c r="BO54" s="13">
        <v>3938.7719999999999</v>
      </c>
      <c r="BP54" s="15">
        <v>3938.7719999999999</v>
      </c>
      <c r="BQ54" s="13">
        <v>3826.527</v>
      </c>
      <c r="BR54" s="13">
        <v>3864.4929999999999</v>
      </c>
      <c r="BS54" s="13">
        <v>3780.61</v>
      </c>
      <c r="BT54" s="13">
        <v>3872.444</v>
      </c>
      <c r="BU54" s="13">
        <v>2909.6819999999998</v>
      </c>
      <c r="BV54" s="13">
        <v>2965.3670000000002</v>
      </c>
      <c r="BW54" s="13">
        <v>3154.4189999999999</v>
      </c>
      <c r="BX54" s="13">
        <v>3012.5219999999999</v>
      </c>
      <c r="BY54" s="13">
        <v>3196.89</v>
      </c>
      <c r="BZ54" s="13">
        <v>3500.4479999999999</v>
      </c>
      <c r="CA54" s="13">
        <v>3495.21</v>
      </c>
      <c r="CB54" s="13">
        <v>3995.9659999999999</v>
      </c>
      <c r="CC54" s="15">
        <v>3995.9659999999999</v>
      </c>
      <c r="CD54" s="13">
        <v>4128.152</v>
      </c>
      <c r="CE54" s="13">
        <v>4231.9459999999999</v>
      </c>
      <c r="CF54" s="13">
        <v>4042.4650000000001</v>
      </c>
      <c r="CG54" s="13">
        <v>3355.4409999999998</v>
      </c>
      <c r="CH54" s="13">
        <v>3180.25</v>
      </c>
      <c r="CI54" s="13">
        <v>3301.069</v>
      </c>
      <c r="CJ54" s="13">
        <v>3017.3429999999998</v>
      </c>
      <c r="CK54" s="13">
        <v>3464.9629999999997</v>
      </c>
      <c r="CL54" s="13">
        <v>3354.37</v>
      </c>
      <c r="CM54" s="13">
        <v>3754.96</v>
      </c>
      <c r="CN54" s="13">
        <v>4012.027</v>
      </c>
      <c r="CO54" s="13">
        <v>4215.0360000000001</v>
      </c>
      <c r="CP54" s="15">
        <v>4231.9459999999999</v>
      </c>
      <c r="CQ54" s="13">
        <v>4154.1579999999994</v>
      </c>
      <c r="CR54" s="13">
        <v>4472.2280000000001</v>
      </c>
      <c r="CS54" s="13">
        <v>4124.26</v>
      </c>
      <c r="CT54" s="13">
        <v>3241.855</v>
      </c>
      <c r="CU54" s="13">
        <v>3707.2280000000001</v>
      </c>
      <c r="CV54" s="13">
        <v>3147.2209999999995</v>
      </c>
      <c r="CW54" s="13">
        <v>2493.4340000000002</v>
      </c>
      <c r="CX54" s="13">
        <v>3300.2190000000001</v>
      </c>
      <c r="CY54" s="13">
        <v>3308.6840000000002</v>
      </c>
      <c r="CZ54" s="13">
        <v>3937.8449999999998</v>
      </c>
      <c r="DA54" s="13">
        <v>4425.29</v>
      </c>
      <c r="DB54" s="13">
        <v>4353.79</v>
      </c>
      <c r="DC54" s="15">
        <v>4472.2280000000001</v>
      </c>
      <c r="DD54" s="295">
        <v>4483.7250000000004</v>
      </c>
      <c r="DE54" s="13">
        <v>4583.558</v>
      </c>
      <c r="DF54" s="14">
        <v>4201.29</v>
      </c>
      <c r="DG54" s="14">
        <v>4229.8220000000001</v>
      </c>
      <c r="DH54" s="14">
        <v>3594.01</v>
      </c>
      <c r="DI54" s="14">
        <v>3427.0200000000004</v>
      </c>
      <c r="DJ54" s="14">
        <v>2882.348</v>
      </c>
      <c r="DK54" s="14">
        <v>3029.1150000000002</v>
      </c>
      <c r="DL54" s="14">
        <v>4034.5550000000003</v>
      </c>
      <c r="DM54" s="14">
        <v>3908.605</v>
      </c>
      <c r="DN54" s="14">
        <v>4318.9769999999999</v>
      </c>
      <c r="DO54" s="296">
        <v>4259.8</v>
      </c>
      <c r="DP54" s="15">
        <v>4583.558</v>
      </c>
      <c r="DQ54" s="295">
        <v>4549.0839999999998</v>
      </c>
      <c r="DR54" s="13">
        <v>4207.7</v>
      </c>
      <c r="DS54" s="13">
        <v>4104.0680000000002</v>
      </c>
      <c r="DT54" s="14">
        <v>4294.2979999999998</v>
      </c>
      <c r="DU54" s="14">
        <v>3130.607</v>
      </c>
      <c r="DV54" s="14">
        <v>3415.319</v>
      </c>
      <c r="DW54" s="14">
        <v>3568.8440000000001</v>
      </c>
      <c r="DX54" s="14">
        <v>3777.0720000000001</v>
      </c>
      <c r="DY54" s="14">
        <v>4009.26</v>
      </c>
      <c r="DZ54" s="14">
        <v>4062.8449999999998</v>
      </c>
      <c r="EA54" s="14">
        <v>3935.5829999999996</v>
      </c>
      <c r="EB54" s="296">
        <v>4629.9129999999996</v>
      </c>
      <c r="EC54" s="15">
        <v>4629.9129999999996</v>
      </c>
      <c r="ED54" s="14">
        <v>4576.835</v>
      </c>
      <c r="EE54" s="14">
        <v>4308.1899999999996</v>
      </c>
      <c r="EF54" s="14">
        <v>4617.8990000000003</v>
      </c>
      <c r="EG54" s="14">
        <v>4132.7349999999997</v>
      </c>
      <c r="EH54" s="14">
        <v>3530.4459999999999</v>
      </c>
      <c r="EI54" s="14">
        <v>3524.0250000000001</v>
      </c>
      <c r="EJ54" s="14">
        <v>3564.3879999999999</v>
      </c>
      <c r="EK54" s="14">
        <v>3621.6169999999997</v>
      </c>
      <c r="EL54" s="14">
        <v>4150.2550000000001</v>
      </c>
      <c r="EM54" s="14">
        <v>4137.26</v>
      </c>
      <c r="EN54" s="14">
        <v>4513.0370000000003</v>
      </c>
      <c r="EO54" s="14">
        <v>4517.8069999999998</v>
      </c>
      <c r="EP54" s="15">
        <v>4617.8990000000003</v>
      </c>
      <c r="EQ54" s="14">
        <v>4051.2689999999998</v>
      </c>
      <c r="ER54" s="14">
        <v>4568.6369999999997</v>
      </c>
      <c r="ES54" s="14">
        <v>4278.375</v>
      </c>
      <c r="ET54" s="296">
        <v>3432.9879999999998</v>
      </c>
      <c r="EU54" s="15">
        <v>4568.6369999999997</v>
      </c>
    </row>
    <row r="55" spans="1:154" ht="18.75" customHeight="1" thickBot="1">
      <c r="A55" s="481"/>
      <c r="B55" s="477"/>
      <c r="C55" s="16" t="s">
        <v>5</v>
      </c>
      <c r="D55" s="17">
        <v>729.95558249999999</v>
      </c>
      <c r="E55" s="18">
        <v>800.44875750000006</v>
      </c>
      <c r="F55" s="18">
        <v>633.30045999999959</v>
      </c>
      <c r="G55" s="18">
        <v>462.94565250000068</v>
      </c>
      <c r="H55" s="18">
        <v>422.26894999999945</v>
      </c>
      <c r="I55" s="18">
        <v>242.23904249999995</v>
      </c>
      <c r="J55" s="18">
        <v>290.74942000000016</v>
      </c>
      <c r="K55" s="18">
        <v>506.33645500000097</v>
      </c>
      <c r="L55" s="18">
        <v>220.15047749999985</v>
      </c>
      <c r="M55" s="18">
        <v>710.04925000000003</v>
      </c>
      <c r="N55" s="18">
        <v>522.08593250000081</v>
      </c>
      <c r="O55" s="19">
        <v>860.62410000000204</v>
      </c>
      <c r="P55" s="20">
        <v>6401.1540799999457</v>
      </c>
      <c r="Q55" s="17">
        <v>1006.705090000001</v>
      </c>
      <c r="R55" s="18">
        <v>618.00048749999985</v>
      </c>
      <c r="S55" s="18">
        <v>773.45973749999871</v>
      </c>
      <c r="T55" s="18">
        <v>468.83040999999957</v>
      </c>
      <c r="U55" s="18">
        <v>745.56410999999946</v>
      </c>
      <c r="V55" s="18">
        <v>507.26868250000024</v>
      </c>
      <c r="W55" s="18">
        <v>591.87256750000063</v>
      </c>
      <c r="X55" s="18">
        <v>471.66050750000107</v>
      </c>
      <c r="Y55" s="18">
        <v>474.74256499999944</v>
      </c>
      <c r="Z55" s="18">
        <v>484.03983749999975</v>
      </c>
      <c r="AA55" s="18">
        <v>937.24231749999979</v>
      </c>
      <c r="AB55" s="18">
        <v>1152.9970200000005</v>
      </c>
      <c r="AC55" s="20">
        <v>8232.3833324999814</v>
      </c>
      <c r="AD55" s="18">
        <v>970.39587249999965</v>
      </c>
      <c r="AE55" s="18">
        <v>798.54044750000025</v>
      </c>
      <c r="AF55" s="18">
        <v>621.96432500000026</v>
      </c>
      <c r="AG55" s="18">
        <v>557.97382000000016</v>
      </c>
      <c r="AH55" s="18">
        <v>448.0493100000005</v>
      </c>
      <c r="AI55" s="18">
        <v>363.85812249999952</v>
      </c>
      <c r="AJ55" s="18">
        <v>429.02453100000008</v>
      </c>
      <c r="AK55" s="18">
        <v>618.86402550000025</v>
      </c>
      <c r="AL55" s="18">
        <v>674.97176350000188</v>
      </c>
      <c r="AM55" s="18">
        <v>565.73570499999801</v>
      </c>
      <c r="AN55" s="18">
        <v>611.45035699999994</v>
      </c>
      <c r="AO55" s="18">
        <v>899.60592249999945</v>
      </c>
      <c r="AP55" s="20">
        <v>7560.4342019999694</v>
      </c>
      <c r="AQ55" s="18">
        <v>832.89703324999925</v>
      </c>
      <c r="AR55" s="18">
        <v>1022.8249544999961</v>
      </c>
      <c r="AS55" s="18">
        <v>909.41485725000007</v>
      </c>
      <c r="AT55" s="18">
        <v>572.51002299999959</v>
      </c>
      <c r="AU55" s="18">
        <v>570.76991625000119</v>
      </c>
      <c r="AV55" s="18">
        <v>736.50119499999948</v>
      </c>
      <c r="AW55" s="18">
        <v>533.3131510000004</v>
      </c>
      <c r="AX55" s="18">
        <v>581.92610500000194</v>
      </c>
      <c r="AY55" s="18">
        <v>779.38302024999825</v>
      </c>
      <c r="AZ55" s="18">
        <v>947.00538600000073</v>
      </c>
      <c r="BA55" s="18">
        <v>769.79890824999939</v>
      </c>
      <c r="BB55" s="18">
        <v>1005.5259174999985</v>
      </c>
      <c r="BC55" s="20">
        <v>9261.8704672500044</v>
      </c>
      <c r="BD55" s="18">
        <v>1422.2007335000005</v>
      </c>
      <c r="BE55" s="18">
        <v>1046.4859855000004</v>
      </c>
      <c r="BF55" s="18">
        <v>990.11544774999959</v>
      </c>
      <c r="BG55" s="18">
        <v>883.60246199999938</v>
      </c>
      <c r="BH55" s="18">
        <v>652.1946110000008</v>
      </c>
      <c r="BI55" s="18">
        <v>410.7337214999996</v>
      </c>
      <c r="BJ55" s="18">
        <v>429.66862674999885</v>
      </c>
      <c r="BK55" s="18">
        <v>717.17611600000123</v>
      </c>
      <c r="BL55" s="18">
        <v>872.45921100000021</v>
      </c>
      <c r="BM55" s="18">
        <v>1002.590740500002</v>
      </c>
      <c r="BN55" s="18">
        <v>1378.2684575000007</v>
      </c>
      <c r="BO55" s="18">
        <v>1262.7619087500025</v>
      </c>
      <c r="BP55" s="20">
        <v>11068.25802174998</v>
      </c>
      <c r="BQ55" s="18">
        <v>979.51342224999939</v>
      </c>
      <c r="BR55" s="18">
        <v>1428.241750749999</v>
      </c>
      <c r="BS55" s="18">
        <v>1218.7733859999978</v>
      </c>
      <c r="BT55" s="18">
        <v>979.83581024999899</v>
      </c>
      <c r="BU55" s="18">
        <v>650.04531200000019</v>
      </c>
      <c r="BV55" s="18">
        <v>722.42871599999978</v>
      </c>
      <c r="BW55" s="18">
        <v>601.96692599999949</v>
      </c>
      <c r="BX55" s="18">
        <v>948.8458475000009</v>
      </c>
      <c r="BY55" s="18">
        <v>916.89217200000019</v>
      </c>
      <c r="BZ55" s="18">
        <v>1133.5867472499988</v>
      </c>
      <c r="CA55" s="18">
        <v>1021.0984827500002</v>
      </c>
      <c r="CB55" s="18">
        <v>1356.9916182499981</v>
      </c>
      <c r="CC55" s="20">
        <v>11958.220191000011</v>
      </c>
      <c r="CD55" s="18">
        <v>1456.3105425000017</v>
      </c>
      <c r="CE55" s="18">
        <v>1827.3759259999995</v>
      </c>
      <c r="CF55" s="18">
        <v>1392.57695625</v>
      </c>
      <c r="CG55" s="18">
        <v>677.90945799999929</v>
      </c>
      <c r="CH55" s="18">
        <v>872.17523849999725</v>
      </c>
      <c r="CI55" s="18">
        <v>837.23459774999571</v>
      </c>
      <c r="CJ55" s="18">
        <v>876.84197949999896</v>
      </c>
      <c r="CK55" s="18">
        <v>720.07800774999987</v>
      </c>
      <c r="CL55" s="18">
        <v>908.06496349999895</v>
      </c>
      <c r="CM55" s="18">
        <v>1362.892024749998</v>
      </c>
      <c r="CN55" s="18">
        <v>1279.1711542500022</v>
      </c>
      <c r="CO55" s="18">
        <v>1488.7737970000001</v>
      </c>
      <c r="CP55" s="20">
        <v>13699.404645749983</v>
      </c>
      <c r="CQ55" s="18">
        <v>1125.6151865000006</v>
      </c>
      <c r="CR55" s="18">
        <v>1645.0115842499961</v>
      </c>
      <c r="CS55" s="18">
        <v>1189.2305370000013</v>
      </c>
      <c r="CT55" s="18">
        <v>761.91852475000087</v>
      </c>
      <c r="CU55" s="18">
        <v>880.72147300000006</v>
      </c>
      <c r="CV55" s="18">
        <v>718.96161875000053</v>
      </c>
      <c r="CW55" s="18">
        <v>334.57057974999975</v>
      </c>
      <c r="CX55" s="18">
        <v>629.12673899999925</v>
      </c>
      <c r="CY55" s="18">
        <v>629.43151525000042</v>
      </c>
      <c r="CZ55" s="18">
        <v>1147.7519905000026</v>
      </c>
      <c r="DA55" s="18">
        <v>1142.1029549999998</v>
      </c>
      <c r="DB55" s="18">
        <v>1466.74999</v>
      </c>
      <c r="DC55" s="20">
        <v>11671.192693750007</v>
      </c>
      <c r="DD55" s="297">
        <v>1251.2203815000034</v>
      </c>
      <c r="DE55" s="18">
        <v>1865.815935249999</v>
      </c>
      <c r="DF55" s="19">
        <v>1162.4939085000044</v>
      </c>
      <c r="DG55" s="19">
        <v>1027.3354980000017</v>
      </c>
      <c r="DH55" s="19">
        <v>1062.5289437499989</v>
      </c>
      <c r="DI55" s="19">
        <v>896.35832650000145</v>
      </c>
      <c r="DJ55" s="19">
        <v>637.55783999999971</v>
      </c>
      <c r="DK55" s="19">
        <v>612.23887849999994</v>
      </c>
      <c r="DL55" s="19">
        <v>778.82082775000015</v>
      </c>
      <c r="DM55" s="19">
        <v>1525.3907134999993</v>
      </c>
      <c r="DN55" s="19">
        <v>1614.0900174999997</v>
      </c>
      <c r="DO55" s="298">
        <v>1224.9396174999979</v>
      </c>
      <c r="DP55" s="20">
        <v>13658.790888249996</v>
      </c>
      <c r="DQ55" s="297">
        <v>1479.3200932499967</v>
      </c>
      <c r="DR55" s="18">
        <v>1361.9369362500047</v>
      </c>
      <c r="DS55" s="18">
        <v>1301.6932075000002</v>
      </c>
      <c r="DT55" s="19">
        <v>1112.6836899999998</v>
      </c>
      <c r="DU55" s="19">
        <v>666.32115249999856</v>
      </c>
      <c r="DV55" s="19">
        <v>632.50480924999999</v>
      </c>
      <c r="DW55" s="19">
        <v>995.76969975000122</v>
      </c>
      <c r="DX55" s="19">
        <v>1042.4228242499992</v>
      </c>
      <c r="DY55" s="19">
        <v>996.87320299999953</v>
      </c>
      <c r="DZ55" s="19">
        <v>1015.3197699999993</v>
      </c>
      <c r="EA55" s="19">
        <v>1304.3508910000005</v>
      </c>
      <c r="EB55" s="298">
        <v>1820.7282077500001</v>
      </c>
      <c r="EC55" s="20">
        <v>13729.924484499939</v>
      </c>
      <c r="ED55" s="19">
        <v>1379.6419757500009</v>
      </c>
      <c r="EE55" s="19">
        <v>1414.5911182499992</v>
      </c>
      <c r="EF55" s="19">
        <v>1541.9378015000036</v>
      </c>
      <c r="EG55" s="19">
        <v>1077.7955997500005</v>
      </c>
      <c r="EH55" s="19">
        <v>665.22006499999986</v>
      </c>
      <c r="EI55" s="19">
        <v>771.78001250000079</v>
      </c>
      <c r="EJ55" s="19">
        <v>656.50623625000037</v>
      </c>
      <c r="EK55" s="19">
        <v>1069.5974602499996</v>
      </c>
      <c r="EL55" s="19">
        <v>909.49499124999988</v>
      </c>
      <c r="EM55" s="19">
        <v>1220.104403500002</v>
      </c>
      <c r="EN55" s="19">
        <v>1044.2301132499979</v>
      </c>
      <c r="EO55" s="19">
        <v>1518.1149450000007</v>
      </c>
      <c r="EP55" s="20">
        <v>13269.014722250104</v>
      </c>
      <c r="EQ55" s="19">
        <v>1273.4066460000008</v>
      </c>
      <c r="ER55" s="19">
        <v>1687.0854925000053</v>
      </c>
      <c r="ES55" s="19">
        <v>1202.8894062500008</v>
      </c>
      <c r="ET55" s="298">
        <v>920.29711475000158</v>
      </c>
      <c r="EU55" s="20">
        <v>5083.6786595000076</v>
      </c>
    </row>
    <row r="56" spans="1:154" ht="18.75" customHeight="1">
      <c r="A56" s="481"/>
      <c r="B56" s="475" t="s">
        <v>8</v>
      </c>
      <c r="C56" s="396" t="s">
        <v>9</v>
      </c>
      <c r="D56" s="403">
        <v>0.22601649034138974</v>
      </c>
      <c r="E56" s="404">
        <v>0.27376444147719348</v>
      </c>
      <c r="F56" s="404">
        <v>0.20616836013141301</v>
      </c>
      <c r="G56" s="404">
        <v>0.16955038135675121</v>
      </c>
      <c r="H56" s="404">
        <v>0.15357522481231059</v>
      </c>
      <c r="I56" s="404">
        <v>9.3898164214539101E-2</v>
      </c>
      <c r="J56" s="404">
        <v>0.10997440074526872</v>
      </c>
      <c r="K56" s="404">
        <v>0.1912189945410257</v>
      </c>
      <c r="L56" s="404">
        <v>8.2045807493020539E-2</v>
      </c>
      <c r="M56" s="404">
        <v>0.24488957586955115</v>
      </c>
      <c r="N56" s="404">
        <v>0.17396151154955264</v>
      </c>
      <c r="O56" s="405">
        <v>0.26912538920389684</v>
      </c>
      <c r="P56" s="406">
        <v>0.18630437315087625</v>
      </c>
      <c r="Q56" s="403">
        <v>0.30430440837676132</v>
      </c>
      <c r="R56" s="404">
        <v>0.20587266538676574</v>
      </c>
      <c r="S56" s="404">
        <v>0.24610473639617428</v>
      </c>
      <c r="T56" s="404">
        <v>0.16693796302228553</v>
      </c>
      <c r="U56" s="404">
        <v>0.26231790409361028</v>
      </c>
      <c r="V56" s="404">
        <v>0.19068198361791239</v>
      </c>
      <c r="W56" s="404">
        <v>0.21925681417995135</v>
      </c>
      <c r="X56" s="404">
        <v>0.17486090351391925</v>
      </c>
      <c r="Y56" s="404">
        <v>0.17326525343242202</v>
      </c>
      <c r="Z56" s="404">
        <v>0.16378089573287025</v>
      </c>
      <c r="AA56" s="404">
        <v>0.30613903699482997</v>
      </c>
      <c r="AB56" s="404">
        <v>0.36223023182286601</v>
      </c>
      <c r="AC56" s="406">
        <v>0.2345373587425881</v>
      </c>
      <c r="AD56" s="404">
        <v>0.29671213963385867</v>
      </c>
      <c r="AE56" s="404">
        <v>0.25770686886996141</v>
      </c>
      <c r="AF56" s="404">
        <v>0.19976688886039048</v>
      </c>
      <c r="AG56" s="404">
        <v>0.19159707368334869</v>
      </c>
      <c r="AH56" s="404">
        <v>0.16033340854933859</v>
      </c>
      <c r="AI56" s="404">
        <v>0.13789099747188535</v>
      </c>
      <c r="AJ56" s="404">
        <v>0.15754636852551571</v>
      </c>
      <c r="AK56" s="404">
        <v>0.22271430545835527</v>
      </c>
      <c r="AL56" s="404">
        <v>0.24426802658317642</v>
      </c>
      <c r="AM56" s="404">
        <v>0.1898602608281876</v>
      </c>
      <c r="AN56" s="404">
        <v>0.19313227837217592</v>
      </c>
      <c r="AO56" s="404">
        <v>0.2784576628530952</v>
      </c>
      <c r="AP56" s="406">
        <v>0.21315273611209584</v>
      </c>
      <c r="AQ56" s="404">
        <v>0.2524635715858069</v>
      </c>
      <c r="AR56" s="404">
        <v>0.34026793779806569</v>
      </c>
      <c r="AS56" s="404">
        <v>0.28629749454695841</v>
      </c>
      <c r="AT56" s="404">
        <v>0.19983646525186297</v>
      </c>
      <c r="AU56" s="404">
        <v>0.20106439273327445</v>
      </c>
      <c r="AV56" s="404">
        <v>0.27013497160913558</v>
      </c>
      <c r="AW56" s="404">
        <v>0.19393004672819678</v>
      </c>
      <c r="AX56" s="404">
        <v>0.20667517445562958</v>
      </c>
      <c r="AY56" s="404">
        <v>0.27452792478481591</v>
      </c>
      <c r="AZ56" s="404">
        <v>0.31315542082852676</v>
      </c>
      <c r="BA56" s="404">
        <v>0.2413225268198107</v>
      </c>
      <c r="BB56" s="404">
        <v>0.30179766599049274</v>
      </c>
      <c r="BC56" s="406">
        <v>0.25826420841589087</v>
      </c>
      <c r="BD56" s="404">
        <v>0.41331873050802231</v>
      </c>
      <c r="BE56" s="404">
        <v>0.3331470814057334</v>
      </c>
      <c r="BF56" s="404">
        <v>0.29230008450216072</v>
      </c>
      <c r="BG56" s="404">
        <v>0.29155819109230058</v>
      </c>
      <c r="BH56" s="404">
        <v>0.22194143719519516</v>
      </c>
      <c r="BI56" s="404">
        <v>0.14815284117999919</v>
      </c>
      <c r="BJ56" s="404">
        <v>0.15147793978397583</v>
      </c>
      <c r="BK56" s="404">
        <v>0.24951077366644114</v>
      </c>
      <c r="BL56" s="404">
        <v>0.30417175898255838</v>
      </c>
      <c r="BM56" s="404">
        <v>0.31892625028663413</v>
      </c>
      <c r="BN56" s="404">
        <v>0.42264453921038087</v>
      </c>
      <c r="BO56" s="404">
        <v>0.38199911816709592</v>
      </c>
      <c r="BP56" s="406">
        <v>0.299137560018294</v>
      </c>
      <c r="BQ56" s="404">
        <v>0.286385874390855</v>
      </c>
      <c r="BR56" s="404">
        <v>0.46789883878749994</v>
      </c>
      <c r="BS56" s="404">
        <v>0.3714686700930277</v>
      </c>
      <c r="BT56" s="404">
        <v>0.3220558840307548</v>
      </c>
      <c r="BU56" s="404">
        <v>0.21750831980948893</v>
      </c>
      <c r="BV56" s="404">
        <v>0.25958918099512562</v>
      </c>
      <c r="BW56" s="404">
        <v>0.21030348939056837</v>
      </c>
      <c r="BX56" s="404">
        <v>0.33086261485054924</v>
      </c>
      <c r="BY56" s="404">
        <v>0.31996679871360811</v>
      </c>
      <c r="BZ56" s="404">
        <v>0.357551874828827</v>
      </c>
      <c r="CA56" s="404">
        <v>0.30779833529612433</v>
      </c>
      <c r="CB56" s="404">
        <v>0.40786616869600795</v>
      </c>
      <c r="CC56" s="406">
        <v>0.32338457357473011</v>
      </c>
      <c r="CD56" s="404">
        <v>0.42480840783243601</v>
      </c>
      <c r="CE56" s="404">
        <v>0.55794926206598117</v>
      </c>
      <c r="CF56" s="404">
        <v>0.42239812241273389</v>
      </c>
      <c r="CG56" s="404">
        <v>0.25100555171445083</v>
      </c>
      <c r="CH56" s="404">
        <v>0.32011622248138022</v>
      </c>
      <c r="CI56" s="404">
        <v>0.30741550134582329</v>
      </c>
      <c r="CJ56" s="404">
        <v>0.30411057393192986</v>
      </c>
      <c r="CK56" s="404">
        <v>0.24735880382552203</v>
      </c>
      <c r="CL56" s="404">
        <v>0.30888601399039828</v>
      </c>
      <c r="CM56" s="404">
        <v>0.42518967340242936</v>
      </c>
      <c r="CN56" s="404">
        <v>0.39304620497486797</v>
      </c>
      <c r="CO56" s="404">
        <v>0.42629304305902138</v>
      </c>
      <c r="CP56" s="406">
        <v>0.37190888738680411</v>
      </c>
      <c r="CQ56" s="404">
        <v>0.31994085435891817</v>
      </c>
      <c r="CR56" s="404">
        <v>0.52124602136327414</v>
      </c>
      <c r="CS56" s="404">
        <v>0.35536989011429837</v>
      </c>
      <c r="CT56" s="404">
        <v>0.24647536323311761</v>
      </c>
      <c r="CU56" s="404">
        <v>0.28258954815587078</v>
      </c>
      <c r="CV56" s="404">
        <v>0.2445715582057453</v>
      </c>
      <c r="CW56" s="404">
        <v>0.1093549528656018</v>
      </c>
      <c r="CX56" s="404">
        <v>0.20623983668117246</v>
      </c>
      <c r="CY56" s="404">
        <v>0.20442752076497347</v>
      </c>
      <c r="CZ56" s="404">
        <v>0.35115383833396197</v>
      </c>
      <c r="DA56" s="404">
        <v>0.33503149891207901</v>
      </c>
      <c r="DB56" s="404">
        <v>0.41152669918175672</v>
      </c>
      <c r="DC56" s="406">
        <v>0.30237271075838729</v>
      </c>
      <c r="DD56" s="407">
        <v>0.34781844875328582</v>
      </c>
      <c r="DE56" s="404">
        <v>0.5742590870174169</v>
      </c>
      <c r="DF56" s="405">
        <v>0.33345613128871443</v>
      </c>
      <c r="DG56" s="405">
        <v>0.32360353966926697</v>
      </c>
      <c r="DH56" s="405">
        <v>0.33928707959817861</v>
      </c>
      <c r="DI56" s="405">
        <v>0.29927739030194017</v>
      </c>
      <c r="DJ56" s="405">
        <v>0.20822327117340231</v>
      </c>
      <c r="DK56" s="405">
        <v>0.1982455780462288</v>
      </c>
      <c r="DL56" s="405">
        <v>0.25760517230349322</v>
      </c>
      <c r="DM56" s="405">
        <v>0.47261930391181628</v>
      </c>
      <c r="DN56" s="405">
        <v>0.481545815261955</v>
      </c>
      <c r="DO56" s="408">
        <v>0.33687175108684364</v>
      </c>
      <c r="DP56" s="406">
        <v>0.35001764786900463</v>
      </c>
      <c r="DQ56" s="407">
        <v>0.40683750490131226</v>
      </c>
      <c r="DR56" s="404">
        <v>0.42214382979107234</v>
      </c>
      <c r="DS56" s="404">
        <v>0.36175322351353673</v>
      </c>
      <c r="DT56" s="405">
        <v>0.34563280871175023</v>
      </c>
      <c r="DU56" s="405">
        <v>0.20932897140707141</v>
      </c>
      <c r="DV56" s="405">
        <v>0.20969354843055896</v>
      </c>
      <c r="DW56" s="405">
        <v>0.32528493873829917</v>
      </c>
      <c r="DX56" s="405">
        <v>0.3346816547748212</v>
      </c>
      <c r="DY56" s="405">
        <v>0.31921437464990365</v>
      </c>
      <c r="DZ56" s="405">
        <v>0.30172836421782534</v>
      </c>
      <c r="EA56" s="405">
        <v>0.37095654758022406</v>
      </c>
      <c r="EB56" s="408">
        <v>0.50187653901161977</v>
      </c>
      <c r="EC56" s="406">
        <v>0.34595327142822935</v>
      </c>
      <c r="ED56" s="405">
        <v>0.35916401135780185</v>
      </c>
      <c r="EE56" s="405">
        <v>0.41025134937490865</v>
      </c>
      <c r="EF56" s="405">
        <v>0.42745816207544274</v>
      </c>
      <c r="EG56" s="405">
        <v>0.32487743756659249</v>
      </c>
      <c r="EH56" s="405">
        <v>0.20515542776363013</v>
      </c>
      <c r="EI56" s="405">
        <v>0.25548654017509453</v>
      </c>
      <c r="EJ56" s="405">
        <v>0.20608419284234028</v>
      </c>
      <c r="EK56" s="405">
        <v>0.33774516086626827</v>
      </c>
      <c r="EL56" s="405">
        <v>0.28272711154776892</v>
      </c>
      <c r="EM56" s="405">
        <v>0.34926356741912384</v>
      </c>
      <c r="EN56" s="405">
        <v>0.28521256361509578</v>
      </c>
      <c r="EO56" s="405">
        <v>0.40623827523388206</v>
      </c>
      <c r="EP56" s="406">
        <v>0.32412110329856275</v>
      </c>
      <c r="EQ56" s="405">
        <v>0.32546276118006678</v>
      </c>
      <c r="ER56" s="405">
        <v>0.48310044910257077</v>
      </c>
      <c r="ES56" s="405">
        <v>0.32716635332260346</v>
      </c>
      <c r="ET56" s="408">
        <v>0.27807454249321267</v>
      </c>
      <c r="EU56" s="406">
        <v>0.35325324140030917</v>
      </c>
    </row>
    <row r="57" spans="1:154" ht="18.75" customHeight="1" thickBot="1">
      <c r="A57" s="481"/>
      <c r="B57" s="477"/>
      <c r="C57" s="409" t="s">
        <v>10</v>
      </c>
      <c r="D57" s="410">
        <v>0.61149090909090908</v>
      </c>
      <c r="E57" s="411">
        <v>0.62384653760118436</v>
      </c>
      <c r="F57" s="411">
        <v>0.6155218112088735</v>
      </c>
      <c r="G57" s="411">
        <v>0.59517838478030549</v>
      </c>
      <c r="H57" s="411">
        <v>0.62716451700083431</v>
      </c>
      <c r="I57" s="411">
        <v>0.45969041732647248</v>
      </c>
      <c r="J57" s="411">
        <v>0.56995908247391314</v>
      </c>
      <c r="K57" s="411">
        <v>0.63658282562003343</v>
      </c>
      <c r="L57" s="411">
        <v>0.4677914374584497</v>
      </c>
      <c r="M57" s="411">
        <v>0.68689750223289914</v>
      </c>
      <c r="N57" s="411">
        <v>0.64351239349471978</v>
      </c>
      <c r="O57" s="412">
        <v>0.66853486091758263</v>
      </c>
      <c r="P57" s="413">
        <v>0.68689750223289914</v>
      </c>
      <c r="Q57" s="410">
        <v>0.65511403680856783</v>
      </c>
      <c r="R57" s="411">
        <v>0.6547161152808052</v>
      </c>
      <c r="S57" s="411">
        <v>0.63895756547832605</v>
      </c>
      <c r="T57" s="411">
        <v>0.63711910506959402</v>
      </c>
      <c r="U57" s="411">
        <v>0.67074838298919104</v>
      </c>
      <c r="V57" s="411">
        <v>0.68941081972404261</v>
      </c>
      <c r="W57" s="411">
        <v>0.67069623190374317</v>
      </c>
      <c r="X57" s="411">
        <v>0.67493057267938927</v>
      </c>
      <c r="Y57" s="411">
        <v>0.57221075699621526</v>
      </c>
      <c r="Z57" s="411">
        <v>0.69081319718262391</v>
      </c>
      <c r="AA57" s="411">
        <v>0.72682548958319171</v>
      </c>
      <c r="AB57" s="411">
        <v>0.69934892369043133</v>
      </c>
      <c r="AC57" s="413">
        <v>0.72682548958319171</v>
      </c>
      <c r="AD57" s="411">
        <v>0.70591711779863364</v>
      </c>
      <c r="AE57" s="411">
        <v>0.73307996274949028</v>
      </c>
      <c r="AF57" s="411">
        <v>0.69327405333827341</v>
      </c>
      <c r="AG57" s="411">
        <v>0.65544178057321123</v>
      </c>
      <c r="AH57" s="411">
        <v>0.70766480523018249</v>
      </c>
      <c r="AI57" s="411">
        <v>0.52416999261287556</v>
      </c>
      <c r="AJ57" s="411">
        <v>0.54289568216254791</v>
      </c>
      <c r="AK57" s="411">
        <v>0.6392310172046578</v>
      </c>
      <c r="AL57" s="411">
        <v>0.67148200757232779</v>
      </c>
      <c r="AM57" s="411">
        <v>0.66384517101657092</v>
      </c>
      <c r="AN57" s="411">
        <v>0.67123614601278692</v>
      </c>
      <c r="AO57" s="411">
        <v>0.77874347643225128</v>
      </c>
      <c r="AP57" s="413">
        <v>0.77874347643225128</v>
      </c>
      <c r="AQ57" s="411">
        <v>0.78410345704956053</v>
      </c>
      <c r="AR57" s="411">
        <v>0.77402418478665724</v>
      </c>
      <c r="AS57" s="411">
        <v>0.68701381878046364</v>
      </c>
      <c r="AT57" s="411">
        <v>0.75005488029058565</v>
      </c>
      <c r="AU57" s="411">
        <v>0.71882227038665736</v>
      </c>
      <c r="AV57" s="411">
        <v>0.78656528526109071</v>
      </c>
      <c r="AW57" s="411">
        <v>0.71115716786476102</v>
      </c>
      <c r="AX57" s="411">
        <v>0.64420715492717051</v>
      </c>
      <c r="AY57" s="411">
        <v>0.72869922998551229</v>
      </c>
      <c r="AZ57" s="411">
        <v>0.73582529005452446</v>
      </c>
      <c r="BA57" s="411">
        <v>0.71564179517129667</v>
      </c>
      <c r="BB57" s="411">
        <v>0.77948735463378827</v>
      </c>
      <c r="BC57" s="413">
        <v>0.78656528526109071</v>
      </c>
      <c r="BD57" s="411">
        <v>0.81145676261963784</v>
      </c>
      <c r="BE57" s="411">
        <v>0.82237073360065394</v>
      </c>
      <c r="BF57" s="411">
        <v>0.73714142554925988</v>
      </c>
      <c r="BG57" s="411">
        <v>0.83059739034043112</v>
      </c>
      <c r="BH57" s="411">
        <v>0.69681333657568834</v>
      </c>
      <c r="BI57" s="411">
        <v>0.79896730598376597</v>
      </c>
      <c r="BJ57" s="411">
        <v>0.73149399103200563</v>
      </c>
      <c r="BK57" s="411">
        <v>0.83047588954266061</v>
      </c>
      <c r="BL57" s="411">
        <v>0.84680252819479573</v>
      </c>
      <c r="BM57" s="411">
        <v>0.83163981923175134</v>
      </c>
      <c r="BN57" s="411">
        <v>0.83815465536851652</v>
      </c>
      <c r="BO57" s="411">
        <v>0.82490443263801694</v>
      </c>
      <c r="BP57" s="413">
        <v>0.84680252819479573</v>
      </c>
      <c r="BQ57" s="411">
        <v>0.82671384405147452</v>
      </c>
      <c r="BR57" s="411">
        <v>0.84263060969731418</v>
      </c>
      <c r="BS57" s="411">
        <v>0.83289885514600492</v>
      </c>
      <c r="BT57" s="411">
        <v>0.82524406034038977</v>
      </c>
      <c r="BU57" s="411">
        <v>0.7651921106474866</v>
      </c>
      <c r="BV57" s="411">
        <v>0.83927926423767996</v>
      </c>
      <c r="BW57" s="411">
        <v>0.79826488200279777</v>
      </c>
      <c r="BX57" s="411">
        <v>0.78719512269197078</v>
      </c>
      <c r="BY57" s="411">
        <v>0.83661672861078884</v>
      </c>
      <c r="BZ57" s="411">
        <v>0.8284151284518706</v>
      </c>
      <c r="CA57" s="411">
        <v>0.81708823039013989</v>
      </c>
      <c r="CB57" s="411">
        <v>0.83781790466828909</v>
      </c>
      <c r="CC57" s="413">
        <v>0.84263060969731418</v>
      </c>
      <c r="CD57" s="411">
        <v>0.83287273089582414</v>
      </c>
      <c r="CE57" s="411">
        <v>0.81003874264019227</v>
      </c>
      <c r="CF57" s="411">
        <v>0.80045744266550067</v>
      </c>
      <c r="CG57" s="411">
        <v>0.80708438449261177</v>
      </c>
      <c r="CH57" s="411">
        <v>0.88255370226020968</v>
      </c>
      <c r="CI57" s="411">
        <v>0.88970684474900463</v>
      </c>
      <c r="CJ57" s="411">
        <v>0.88646101384998577</v>
      </c>
      <c r="CK57" s="411">
        <v>0.86788680563770126</v>
      </c>
      <c r="CL57" s="411">
        <v>0.85504517798599944</v>
      </c>
      <c r="CM57" s="411">
        <v>0.86609115695876682</v>
      </c>
      <c r="CN57" s="411">
        <v>0.81847134398336696</v>
      </c>
      <c r="CO57" s="411">
        <v>0.88928221358893778</v>
      </c>
      <c r="CP57" s="413">
        <v>0.88970684474900463</v>
      </c>
      <c r="CQ57" s="411">
        <v>0.95369424110696488</v>
      </c>
      <c r="CR57" s="411">
        <v>0.9285554768222638</v>
      </c>
      <c r="CS57" s="411">
        <v>0.90007764868284823</v>
      </c>
      <c r="CT57" s="411">
        <v>0.82115203880252152</v>
      </c>
      <c r="CU57" s="411">
        <v>0.93533237128126312</v>
      </c>
      <c r="CV57" s="411">
        <v>0.78639820948947536</v>
      </c>
      <c r="CW57" s="411">
        <v>0.56722215560928646</v>
      </c>
      <c r="CX57" s="411">
        <v>0.84454858545207601</v>
      </c>
      <c r="CY57" s="411">
        <v>0.90682647752870005</v>
      </c>
      <c r="CZ57" s="411">
        <v>0.94185992031095167</v>
      </c>
      <c r="DA57" s="411">
        <v>0.96479182942939545</v>
      </c>
      <c r="DB57" s="411">
        <v>0.93969562815357588</v>
      </c>
      <c r="DC57" s="413">
        <v>0.96479182942939545</v>
      </c>
      <c r="DD57" s="414">
        <v>0.97183161842654964</v>
      </c>
      <c r="DE57" s="411">
        <v>0.97447566816270859</v>
      </c>
      <c r="DF57" s="412">
        <v>0.94861896907105314</v>
      </c>
      <c r="DG57" s="412">
        <v>0.87156767146112968</v>
      </c>
      <c r="DH57" s="412">
        <v>0.84266223519647288</v>
      </c>
      <c r="DI57" s="412">
        <v>0.87537846934215036</v>
      </c>
      <c r="DJ57" s="412">
        <v>0.69058685636294648</v>
      </c>
      <c r="DK57" s="412">
        <v>0.8827365391680484</v>
      </c>
      <c r="DL57" s="412">
        <v>0.9507124980846825</v>
      </c>
      <c r="DM57" s="412">
        <v>0.96984878458080448</v>
      </c>
      <c r="DN57" s="412">
        <v>0.96168264187195374</v>
      </c>
      <c r="DO57" s="415">
        <v>0.99531699913859006</v>
      </c>
      <c r="DP57" s="413">
        <v>0.99531699913859006</v>
      </c>
      <c r="DQ57" s="414">
        <v>0.96456193482329988</v>
      </c>
      <c r="DR57" s="411">
        <v>0.99025575315243386</v>
      </c>
      <c r="DS57" s="411">
        <v>0.98073840346711416</v>
      </c>
      <c r="DT57" s="412">
        <v>0.98315341196702311</v>
      </c>
      <c r="DU57" s="412">
        <v>0.80809604113285993</v>
      </c>
      <c r="DV57" s="412">
        <v>0.91498503013551513</v>
      </c>
      <c r="DW57" s="412">
        <v>0.91948810429885997</v>
      </c>
      <c r="DX57" s="412">
        <v>0.97419197684795766</v>
      </c>
      <c r="DY57" s="412">
        <v>1.0299207744790955</v>
      </c>
      <c r="DZ57" s="412">
        <v>0.87208359802186908</v>
      </c>
      <c r="EA57" s="412">
        <v>0.94600610003054786</v>
      </c>
      <c r="EB57" s="415">
        <v>0.98478052654312875</v>
      </c>
      <c r="EC57" s="413">
        <v>1.0299207744790955</v>
      </c>
      <c r="ED57" s="412">
        <v>0.95952348683434852</v>
      </c>
      <c r="EE57" s="412">
        <v>0.96071633898202069</v>
      </c>
      <c r="EF57" s="412">
        <v>0.95561137072682301</v>
      </c>
      <c r="EG57" s="412">
        <v>0.87092559248071355</v>
      </c>
      <c r="EH57" s="412">
        <v>0.72762111752420833</v>
      </c>
      <c r="EI57" s="412">
        <v>0.89559504450709337</v>
      </c>
      <c r="EJ57" s="412">
        <v>0.7455189545966886</v>
      </c>
      <c r="EK57" s="412">
        <v>0.8828967218761431</v>
      </c>
      <c r="EL57" s="412">
        <v>0.89286023908240308</v>
      </c>
      <c r="EM57" s="412">
        <v>0.96023016899184821</v>
      </c>
      <c r="EN57" s="412">
        <v>0.98148284193880009</v>
      </c>
      <c r="EO57" s="412">
        <v>0.90650205526897443</v>
      </c>
      <c r="EP57" s="413">
        <v>0.98148284193880009</v>
      </c>
      <c r="EQ57" s="412">
        <v>0.93684429345304643</v>
      </c>
      <c r="ER57" s="412">
        <v>1.0381487333459951</v>
      </c>
      <c r="ES57" s="412">
        <v>0.91701931880931431</v>
      </c>
      <c r="ET57" s="415">
        <v>0.87702131700384034</v>
      </c>
      <c r="EU57" s="413">
        <v>1.0381487333459951</v>
      </c>
    </row>
    <row r="58" spans="1:154" ht="33.75" customHeight="1">
      <c r="A58" s="481"/>
      <c r="B58" s="475" t="s">
        <v>8</v>
      </c>
      <c r="C58" s="22" t="s">
        <v>791</v>
      </c>
      <c r="D58" s="23">
        <v>0.550739247311828</v>
      </c>
      <c r="E58" s="24">
        <v>0.41294642857142855</v>
      </c>
      <c r="F58" s="24">
        <v>0.61675639300134588</v>
      </c>
      <c r="G58" s="24">
        <v>0.73124999999999996</v>
      </c>
      <c r="H58" s="24">
        <v>0.73655913978494625</v>
      </c>
      <c r="I58" s="24">
        <v>0.91631944444444446</v>
      </c>
      <c r="J58" s="24">
        <v>0.90053763440860213</v>
      </c>
      <c r="K58" s="24">
        <v>0.6723790322580645</v>
      </c>
      <c r="L58" s="24">
        <v>0.96562499999999996</v>
      </c>
      <c r="M58" s="24">
        <v>0.52281879194630876</v>
      </c>
      <c r="N58" s="24">
        <v>0.71701388888888884</v>
      </c>
      <c r="O58" s="25">
        <v>0.43514784946236557</v>
      </c>
      <c r="P58" s="26">
        <v>0.68204908675799092</v>
      </c>
      <c r="Q58" s="23">
        <v>0.37701612903225806</v>
      </c>
      <c r="R58" s="24">
        <v>0.62686011904761907</v>
      </c>
      <c r="S58" s="24">
        <v>0.51446837146702562</v>
      </c>
      <c r="T58" s="24">
        <v>0.71250000000000002</v>
      </c>
      <c r="U58" s="24">
        <v>0.48252688172043012</v>
      </c>
      <c r="V58" s="24">
        <v>0.69548611111111114</v>
      </c>
      <c r="W58" s="24">
        <v>0.561491935483871</v>
      </c>
      <c r="X58" s="24">
        <v>0.7251344086021505</v>
      </c>
      <c r="Y58" s="24">
        <v>0.70694444444444449</v>
      </c>
      <c r="Z58" s="24">
        <v>0.73120805369127517</v>
      </c>
      <c r="AA58" s="24">
        <v>0.38819444444444445</v>
      </c>
      <c r="AB58" s="24">
        <v>0.23991935483870969</v>
      </c>
      <c r="AC58" s="26">
        <v>0.5623002283105023</v>
      </c>
      <c r="AD58" s="24">
        <v>0.42876344086021506</v>
      </c>
      <c r="AE58" s="24">
        <v>0.52478448275862066</v>
      </c>
      <c r="AF58" s="24">
        <v>0.69683714670255725</v>
      </c>
      <c r="AG58" s="24">
        <v>0.7260416666666667</v>
      </c>
      <c r="AH58" s="24">
        <v>0.76713709677419351</v>
      </c>
      <c r="AI58" s="24">
        <v>0.87222222222222223</v>
      </c>
      <c r="AJ58" s="24">
        <v>0.802755376344086</v>
      </c>
      <c r="AK58" s="24">
        <v>0.58333333333333337</v>
      </c>
      <c r="AL58" s="24">
        <v>0.55034722222222221</v>
      </c>
      <c r="AM58" s="24">
        <v>0.6620805369127517</v>
      </c>
      <c r="AN58" s="24">
        <v>0.68125000000000002</v>
      </c>
      <c r="AO58" s="24">
        <v>0.45497311827956988</v>
      </c>
      <c r="AP58" s="26">
        <v>0.64586179417122036</v>
      </c>
      <c r="AQ58" s="24">
        <v>0.56989247311827962</v>
      </c>
      <c r="AR58" s="24">
        <v>0.37537202380952384</v>
      </c>
      <c r="AS58" s="24">
        <v>0.42059219380888291</v>
      </c>
      <c r="AT58" s="24">
        <v>0.68715277777777772</v>
      </c>
      <c r="AU58" s="24">
        <v>0.67607526881720426</v>
      </c>
      <c r="AV58" s="24">
        <v>0.55173611111111109</v>
      </c>
      <c r="AW58" s="24">
        <v>0.66498655913978499</v>
      </c>
      <c r="AX58" s="24">
        <v>0.66364247311827962</v>
      </c>
      <c r="AY58" s="24">
        <v>0.47951388888888891</v>
      </c>
      <c r="AZ58" s="24">
        <v>0.38523489932885907</v>
      </c>
      <c r="BA58" s="24">
        <v>0.54236111111111107</v>
      </c>
      <c r="BB58" s="24">
        <v>0.45530913978494625</v>
      </c>
      <c r="BC58" s="26">
        <v>0.5403824200913242</v>
      </c>
      <c r="BD58" s="24">
        <v>0.2543682795698925</v>
      </c>
      <c r="BE58" s="24">
        <v>0.37760416666666669</v>
      </c>
      <c r="BF58" s="24">
        <v>0.51312247644683717</v>
      </c>
      <c r="BG58" s="24">
        <v>0.5288194444444444</v>
      </c>
      <c r="BH58" s="24">
        <v>0.60315860215053763</v>
      </c>
      <c r="BI58" s="24">
        <v>0.77743055555555551</v>
      </c>
      <c r="BJ58" s="24">
        <v>0.80745967741935487</v>
      </c>
      <c r="BK58" s="24">
        <v>0.57291666666666663</v>
      </c>
      <c r="BL58" s="24">
        <v>0.4309027777777778</v>
      </c>
      <c r="BM58" s="24">
        <v>0.42348993288590603</v>
      </c>
      <c r="BN58" s="24">
        <v>0.2722222222222222</v>
      </c>
      <c r="BO58" s="24">
        <v>0.31619623655913981</v>
      </c>
      <c r="BP58" s="26">
        <v>0.49058219178082191</v>
      </c>
      <c r="BQ58" s="24">
        <v>0.49529569892473119</v>
      </c>
      <c r="BR58" s="24">
        <v>0.20796130952380953</v>
      </c>
      <c r="BS58" s="24">
        <v>0.38728129205921941</v>
      </c>
      <c r="BT58" s="24">
        <v>0.44027777777777777</v>
      </c>
      <c r="BU58" s="24">
        <v>0.64381720430107525</v>
      </c>
      <c r="BV58" s="24">
        <v>0.5541666666666667</v>
      </c>
      <c r="BW58" s="24">
        <v>0.71740591397849462</v>
      </c>
      <c r="BX58" s="24">
        <v>0.39448924731182794</v>
      </c>
      <c r="BY58" s="24">
        <v>0.39826388888888886</v>
      </c>
      <c r="BZ58" s="24">
        <v>0.34765100671140942</v>
      </c>
      <c r="CA58" s="24">
        <v>0.44374999999999998</v>
      </c>
      <c r="CB58" s="24">
        <v>0.27620967741935482</v>
      </c>
      <c r="CC58" s="26">
        <v>0.44394977168949773</v>
      </c>
      <c r="CD58" s="24">
        <v>0.26411290322580644</v>
      </c>
      <c r="CE58" s="24">
        <v>0.11961206896551724</v>
      </c>
      <c r="CF58" s="24">
        <v>0.26379542395693134</v>
      </c>
      <c r="CG58" s="24">
        <v>0.5756944444444444</v>
      </c>
      <c r="CH58" s="24">
        <v>0.44758064516129031</v>
      </c>
      <c r="CI58" s="24">
        <v>0.52743055555555551</v>
      </c>
      <c r="CJ58" s="24">
        <v>0.44018817204301075</v>
      </c>
      <c r="CK58" s="24">
        <v>0.62130376344086025</v>
      </c>
      <c r="CL58" s="24">
        <v>0.4284722222222222</v>
      </c>
      <c r="CM58" s="24">
        <v>0.23187919463087248</v>
      </c>
      <c r="CN58" s="24">
        <v>0.34305555555555556</v>
      </c>
      <c r="CO58" s="24">
        <v>0.27520161290322581</v>
      </c>
      <c r="CP58" s="26">
        <v>0.37861452641165755</v>
      </c>
      <c r="CQ58" s="24">
        <v>0.45127688172043012</v>
      </c>
      <c r="CR58" s="24">
        <v>0.17410714285714285</v>
      </c>
      <c r="CS58" s="24">
        <v>0.49865410497981155</v>
      </c>
      <c r="CT58" s="24">
        <v>0.54722222222222228</v>
      </c>
      <c r="CU58" s="24">
        <v>0.58669354838709675</v>
      </c>
      <c r="CV58" s="24">
        <v>0.57951388888888888</v>
      </c>
      <c r="CW58" s="24">
        <v>0.89381720430107525</v>
      </c>
      <c r="CX58" s="24">
        <v>0.67305107526881724</v>
      </c>
      <c r="CY58" s="24">
        <v>0.68854166666666672</v>
      </c>
      <c r="CZ58" s="24">
        <v>0.40234899328859058</v>
      </c>
      <c r="DA58" s="24">
        <v>0.42673611111111109</v>
      </c>
      <c r="DB58" s="24">
        <v>0.25940860215053763</v>
      </c>
      <c r="DC58" s="26">
        <v>0.51740867579908678</v>
      </c>
      <c r="DD58" s="301">
        <v>0.44422043010752688</v>
      </c>
      <c r="DE58" s="24">
        <v>9.9702380952380959E-2</v>
      </c>
      <c r="DF58" s="25">
        <v>0.47173620457604309</v>
      </c>
      <c r="DG58" s="25">
        <v>0.47708333333333336</v>
      </c>
      <c r="DH58" s="25">
        <v>0.40893817204301075</v>
      </c>
      <c r="DI58" s="25">
        <v>0.53263888888888888</v>
      </c>
      <c r="DJ58" s="25">
        <v>0.63272849462365588</v>
      </c>
      <c r="DK58" s="25">
        <v>0.68951612903225812</v>
      </c>
      <c r="DL58" s="25">
        <v>0.60659722222222223</v>
      </c>
      <c r="DM58" s="25">
        <v>0.22751677852348992</v>
      </c>
      <c r="DN58" s="25">
        <v>0.23368055555555556</v>
      </c>
      <c r="DO58" s="302">
        <v>0.41935483870967744</v>
      </c>
      <c r="DP58" s="26">
        <v>0.43944063926940641</v>
      </c>
      <c r="DQ58" s="301">
        <v>0.35618279569892475</v>
      </c>
      <c r="DR58" s="24">
        <v>0.23102678571428573</v>
      </c>
      <c r="DS58" s="24">
        <v>0.35565275908479138</v>
      </c>
      <c r="DT58" s="25">
        <v>0.43958333333333333</v>
      </c>
      <c r="DU58" s="25">
        <v>0.7241263440860215</v>
      </c>
      <c r="DV58" s="25">
        <v>0.69687500000000002</v>
      </c>
      <c r="DW58" s="25">
        <v>0.41969086021505375</v>
      </c>
      <c r="DX58" s="25">
        <v>0.43548387096774194</v>
      </c>
      <c r="DY58" s="25">
        <v>0.48333333333333334</v>
      </c>
      <c r="DZ58" s="25">
        <v>0.47986577181208051</v>
      </c>
      <c r="EA58" s="25">
        <v>0.29895833333333333</v>
      </c>
      <c r="EB58" s="302">
        <v>0.19623655913978494</v>
      </c>
      <c r="EC58" s="26">
        <v>0.4274543378995434</v>
      </c>
      <c r="ED58" s="25">
        <v>0.39784946236559138</v>
      </c>
      <c r="EE58" s="25">
        <v>0.23563218390804597</v>
      </c>
      <c r="EF58" s="25">
        <v>0.23553162853297444</v>
      </c>
      <c r="EG58" s="25">
        <v>0.44895833333333335</v>
      </c>
      <c r="EH58" s="25">
        <v>0.70463709677419351</v>
      </c>
      <c r="EI58" s="25">
        <v>0.56215277777777772</v>
      </c>
      <c r="EJ58" s="25">
        <v>0.61895161290322576</v>
      </c>
      <c r="EK58" s="25">
        <v>0.26982526881720431</v>
      </c>
      <c r="EL58" s="25">
        <v>0.54583333333333328</v>
      </c>
      <c r="EM58" s="25">
        <v>0.37013422818791947</v>
      </c>
      <c r="EN58" s="25">
        <v>0.52777777777777779</v>
      </c>
      <c r="EO58" s="25">
        <v>0.33736559139784944</v>
      </c>
      <c r="EP58" s="26">
        <v>0.4380976775956284</v>
      </c>
      <c r="EQ58" s="25">
        <v>0.41028225806451613</v>
      </c>
      <c r="ER58" s="25">
        <v>0.18154761904761904</v>
      </c>
      <c r="ES58" s="25">
        <v>0.41655450874831762</v>
      </c>
      <c r="ET58" s="302">
        <v>0.50069444444444444</v>
      </c>
      <c r="EU58" s="26">
        <v>0.38112191733240708</v>
      </c>
    </row>
    <row r="59" spans="1:154" ht="33.75" customHeight="1">
      <c r="A59" s="481"/>
      <c r="B59" s="476"/>
      <c r="C59" s="27" t="s">
        <v>11</v>
      </c>
      <c r="D59" s="28">
        <v>0.3793682795698925</v>
      </c>
      <c r="E59" s="29">
        <v>0.5111607142857143</v>
      </c>
      <c r="F59" s="29">
        <v>0.34589502018842533</v>
      </c>
      <c r="G59" s="29">
        <v>0.25104166666666666</v>
      </c>
      <c r="H59" s="29">
        <v>0.24697580645161291</v>
      </c>
      <c r="I59" s="29">
        <v>8.368055555555555E-2</v>
      </c>
      <c r="J59" s="29">
        <v>9.4422043010752688E-2</v>
      </c>
      <c r="K59" s="29">
        <v>0.31518817204301075</v>
      </c>
      <c r="L59" s="29">
        <v>3.4375000000000003E-2</v>
      </c>
      <c r="M59" s="29">
        <v>0.35469798657718121</v>
      </c>
      <c r="N59" s="29">
        <v>0.25312499999999999</v>
      </c>
      <c r="O59" s="30">
        <v>0.44858870967741937</v>
      </c>
      <c r="P59" s="31">
        <v>0.27594178082191778</v>
      </c>
      <c r="Q59" s="28">
        <v>0.478494623655914</v>
      </c>
      <c r="R59" s="29">
        <v>0.30505952380952384</v>
      </c>
      <c r="S59" s="29">
        <v>0.37886944818304175</v>
      </c>
      <c r="T59" s="29">
        <v>0.2795138888888889</v>
      </c>
      <c r="U59" s="29">
        <v>0.44388440860215056</v>
      </c>
      <c r="V59" s="29">
        <v>0.234375</v>
      </c>
      <c r="W59" s="29">
        <v>0.384744623655914</v>
      </c>
      <c r="X59" s="29">
        <v>0.2241263440860215</v>
      </c>
      <c r="Y59" s="29">
        <v>0.28611111111111109</v>
      </c>
      <c r="Z59" s="29">
        <v>0.20503355704697987</v>
      </c>
      <c r="AA59" s="29">
        <v>0.4357638888888889</v>
      </c>
      <c r="AB59" s="29">
        <v>0.53931451612903225</v>
      </c>
      <c r="AC59" s="31">
        <v>0.35039954337899543</v>
      </c>
      <c r="AD59" s="29">
        <v>0.41028225806451613</v>
      </c>
      <c r="AE59" s="29">
        <v>0.29597701149425287</v>
      </c>
      <c r="AF59" s="29">
        <v>0.22611036339165544</v>
      </c>
      <c r="AG59" s="29">
        <v>0.22777777777777777</v>
      </c>
      <c r="AH59" s="29">
        <v>0.1875</v>
      </c>
      <c r="AI59" s="29">
        <v>0.125</v>
      </c>
      <c r="AJ59" s="29">
        <v>0.19153225806451613</v>
      </c>
      <c r="AK59" s="29">
        <v>0.33064516129032256</v>
      </c>
      <c r="AL59" s="29">
        <v>0.34236111111111112</v>
      </c>
      <c r="AM59" s="29">
        <v>0.28926174496644297</v>
      </c>
      <c r="AN59" s="29">
        <v>0.28125</v>
      </c>
      <c r="AO59" s="29">
        <v>0.38071236559139787</v>
      </c>
      <c r="AP59" s="31">
        <v>0.27424863387978143</v>
      </c>
      <c r="AQ59" s="29">
        <v>0.259744623655914</v>
      </c>
      <c r="AR59" s="29">
        <v>0.3515625</v>
      </c>
      <c r="AS59" s="29">
        <v>0.45188425302826379</v>
      </c>
      <c r="AT59" s="29">
        <v>0.21111111111111111</v>
      </c>
      <c r="AU59" s="29">
        <v>0.21404569892473119</v>
      </c>
      <c r="AV59" s="29">
        <v>0.26319444444444445</v>
      </c>
      <c r="AW59" s="29">
        <v>0.301747311827957</v>
      </c>
      <c r="AX59" s="29">
        <v>0.30073924731182794</v>
      </c>
      <c r="AY59" s="29">
        <v>0.33784722222222224</v>
      </c>
      <c r="AZ59" s="29">
        <v>0.3818791946308725</v>
      </c>
      <c r="BA59" s="29">
        <v>0.34895833333333331</v>
      </c>
      <c r="BB59" s="29">
        <v>0.32795698924731181</v>
      </c>
      <c r="BC59" s="31">
        <v>0.31247146118721464</v>
      </c>
      <c r="BD59" s="29">
        <v>0.32594086021505375</v>
      </c>
      <c r="BE59" s="29">
        <v>0.3705357142857143</v>
      </c>
      <c r="BF59" s="29">
        <v>0.2345222072678331</v>
      </c>
      <c r="BG59" s="29">
        <v>0.20590277777777777</v>
      </c>
      <c r="BH59" s="29">
        <v>0.30342741935483869</v>
      </c>
      <c r="BI59" s="29">
        <v>0.14270833333333333</v>
      </c>
      <c r="BJ59" s="29">
        <v>0.13440860215053763</v>
      </c>
      <c r="BK59" s="29">
        <v>0.2856182795698925</v>
      </c>
      <c r="BL59" s="29">
        <v>0.34930555555555554</v>
      </c>
      <c r="BM59" s="29">
        <v>0.34362416107382548</v>
      </c>
      <c r="BN59" s="29">
        <v>0.29236111111111113</v>
      </c>
      <c r="BO59" s="29">
        <v>0.34845430107526881</v>
      </c>
      <c r="BP59" s="31">
        <v>0.27765410958904108</v>
      </c>
      <c r="BQ59" s="29">
        <v>0.29973118279569894</v>
      </c>
      <c r="BR59" s="29">
        <v>0.234375</v>
      </c>
      <c r="BS59" s="29">
        <v>0.27557200538358007</v>
      </c>
      <c r="BT59" s="29">
        <v>0.32604166666666667</v>
      </c>
      <c r="BU59" s="29">
        <v>0.23790322580645162</v>
      </c>
      <c r="BV59" s="29">
        <v>0.296875</v>
      </c>
      <c r="BW59" s="29">
        <v>0.15591397849462366</v>
      </c>
      <c r="BX59" s="29">
        <v>0.35248655913978494</v>
      </c>
      <c r="BY59" s="29">
        <v>0.37291666666666667</v>
      </c>
      <c r="BZ59" s="29">
        <v>0.32617449664429532</v>
      </c>
      <c r="CA59" s="29">
        <v>0.34444444444444444</v>
      </c>
      <c r="CB59" s="29">
        <v>0.30073924731182794</v>
      </c>
      <c r="CC59" s="31">
        <v>0.29363584474885845</v>
      </c>
      <c r="CD59" s="29">
        <v>0.26848118279569894</v>
      </c>
      <c r="CE59" s="29">
        <v>0.15409482758620691</v>
      </c>
      <c r="CF59" s="29">
        <v>0.30282637954239572</v>
      </c>
      <c r="CG59" s="29">
        <v>0.28229166666666666</v>
      </c>
      <c r="CH59" s="29">
        <v>0.28360215053763443</v>
      </c>
      <c r="CI59" s="29">
        <v>0.16354166666666667</v>
      </c>
      <c r="CJ59" s="29">
        <v>0.37802419354838712</v>
      </c>
      <c r="CK59" s="29">
        <v>0.15423387096774194</v>
      </c>
      <c r="CL59" s="29">
        <v>0.36631944444444442</v>
      </c>
      <c r="CM59" s="29">
        <v>0.33355704697986577</v>
      </c>
      <c r="CN59" s="29">
        <v>0.24409722222222222</v>
      </c>
      <c r="CO59" s="29">
        <v>0.27385752688172044</v>
      </c>
      <c r="CP59" s="31">
        <v>0.26773110200364297</v>
      </c>
      <c r="CQ59" s="29">
        <v>0.31653225806451613</v>
      </c>
      <c r="CR59" s="29">
        <v>0.25892857142857145</v>
      </c>
      <c r="CS59" s="29">
        <v>0.12786002691790041</v>
      </c>
      <c r="CT59" s="29">
        <v>0.33958333333333335</v>
      </c>
      <c r="CU59" s="29">
        <v>0.17036290322580644</v>
      </c>
      <c r="CV59" s="29">
        <v>0.32847222222222222</v>
      </c>
      <c r="CW59" s="29">
        <v>9.9462365591397844E-2</v>
      </c>
      <c r="CX59" s="29">
        <v>0.18245967741935484</v>
      </c>
      <c r="CY59" s="29">
        <v>0.21493055555555557</v>
      </c>
      <c r="CZ59" s="29">
        <v>0.28120805369127516</v>
      </c>
      <c r="DA59" s="29">
        <v>0.34097222222222223</v>
      </c>
      <c r="DB59" s="29">
        <v>0.36223118279569894</v>
      </c>
      <c r="DC59" s="31">
        <v>0.25128424657534248</v>
      </c>
      <c r="DD59" s="303">
        <v>0.22782258064516128</v>
      </c>
      <c r="DE59" s="29">
        <v>0.24813988095238096</v>
      </c>
      <c r="DF59" s="30">
        <v>0.22981157469717362</v>
      </c>
      <c r="DG59" s="30">
        <v>0.26458333333333334</v>
      </c>
      <c r="DH59" s="30">
        <v>0.29334677419354838</v>
      </c>
      <c r="DI59" s="30">
        <v>0.17152777777777778</v>
      </c>
      <c r="DJ59" s="30">
        <v>0.29032258064516131</v>
      </c>
      <c r="DK59" s="30">
        <v>0.20094086021505375</v>
      </c>
      <c r="DL59" s="30">
        <v>0.2388888888888889</v>
      </c>
      <c r="DM59" s="30">
        <v>0.24630872483221478</v>
      </c>
      <c r="DN59" s="30">
        <v>0.2048611111111111</v>
      </c>
      <c r="DO59" s="304">
        <v>0.26646505376344087</v>
      </c>
      <c r="DP59" s="31">
        <v>0.2404109589041096</v>
      </c>
      <c r="DQ59" s="303">
        <v>0.19993279569892472</v>
      </c>
      <c r="DR59" s="29">
        <v>0.39620535714285715</v>
      </c>
      <c r="DS59" s="29">
        <v>0.31864064602960968</v>
      </c>
      <c r="DT59" s="30">
        <v>0.26597222222222222</v>
      </c>
      <c r="DU59" s="30">
        <v>0.17842741935483872</v>
      </c>
      <c r="DV59" s="30">
        <v>0.21215277777777777</v>
      </c>
      <c r="DW59" s="30">
        <v>0.36256720430107525</v>
      </c>
      <c r="DX59" s="30">
        <v>0.26478494623655913</v>
      </c>
      <c r="DY59" s="30">
        <v>0.22743055555555555</v>
      </c>
      <c r="DZ59" s="30">
        <v>0.34765100671140942</v>
      </c>
      <c r="EA59" s="30">
        <v>0.36666666666666664</v>
      </c>
      <c r="EB59" s="304">
        <v>0.19623655913978494</v>
      </c>
      <c r="EC59" s="31">
        <v>0.2771974885844749</v>
      </c>
      <c r="ED59" s="30">
        <v>0.28897849462365593</v>
      </c>
      <c r="EE59" s="30">
        <v>0.41846264367816094</v>
      </c>
      <c r="EF59" s="30">
        <v>0.38223418573351281</v>
      </c>
      <c r="EG59" s="30">
        <v>0.30937500000000001</v>
      </c>
      <c r="EH59" s="30">
        <v>0.20026881720430106</v>
      </c>
      <c r="EI59" s="30">
        <v>0.33541666666666664</v>
      </c>
      <c r="EJ59" s="30">
        <v>0.35181451612903225</v>
      </c>
      <c r="EK59" s="30">
        <v>0.5981182795698925</v>
      </c>
      <c r="EL59" s="30">
        <v>0.26701388888888888</v>
      </c>
      <c r="EM59" s="30">
        <v>0.37785234899328857</v>
      </c>
      <c r="EN59" s="30">
        <v>0.24791666666666667</v>
      </c>
      <c r="EO59" s="30">
        <v>0.20698924731182797</v>
      </c>
      <c r="EP59" s="31">
        <v>0.33202413479052822</v>
      </c>
      <c r="EQ59" s="30">
        <v>0.323252688172043</v>
      </c>
      <c r="ER59" s="30">
        <v>0.33035714285714285</v>
      </c>
      <c r="ES59" s="30">
        <v>0.33714670255720053</v>
      </c>
      <c r="ET59" s="304">
        <v>0.32256944444444446</v>
      </c>
      <c r="EU59" s="31">
        <v>0.32832580757207364</v>
      </c>
    </row>
    <row r="60" spans="1:154" ht="33.75" customHeight="1" thickBot="1">
      <c r="A60" s="481"/>
      <c r="B60" s="477"/>
      <c r="C60" s="32" t="s">
        <v>793</v>
      </c>
      <c r="D60" s="33">
        <v>6.9892473118279563E-2</v>
      </c>
      <c r="E60" s="34">
        <v>7.5892857142857137E-2</v>
      </c>
      <c r="F60" s="34">
        <v>3.7348586810228804E-2</v>
      </c>
      <c r="G60" s="34">
        <v>1.7708333333333333E-2</v>
      </c>
      <c r="H60" s="34">
        <v>1.6465053763440859E-2</v>
      </c>
      <c r="I60" s="34">
        <v>0</v>
      </c>
      <c r="J60" s="34">
        <v>5.0403225806451612E-3</v>
      </c>
      <c r="K60" s="34">
        <v>1.2432795698924731E-2</v>
      </c>
      <c r="L60" s="34">
        <v>0</v>
      </c>
      <c r="M60" s="34">
        <v>0.12248322147651007</v>
      </c>
      <c r="N60" s="34">
        <v>2.9861111111111113E-2</v>
      </c>
      <c r="O60" s="35">
        <v>0.11626344086021505</v>
      </c>
      <c r="P60" s="416">
        <v>4.2009132420091327E-2</v>
      </c>
      <c r="Q60" s="33">
        <v>0.14448924731182797</v>
      </c>
      <c r="R60" s="34">
        <v>6.8080357142857137E-2</v>
      </c>
      <c r="S60" s="34">
        <v>0.1066621803499327</v>
      </c>
      <c r="T60" s="34">
        <v>7.9861111111111105E-3</v>
      </c>
      <c r="U60" s="34">
        <v>7.3588709677419359E-2</v>
      </c>
      <c r="V60" s="34">
        <v>7.013888888888889E-2</v>
      </c>
      <c r="W60" s="34">
        <v>5.3763440860215055E-2</v>
      </c>
      <c r="X60" s="34">
        <v>5.0739247311827954E-2</v>
      </c>
      <c r="Y60" s="34">
        <v>6.9444444444444441E-3</v>
      </c>
      <c r="Z60" s="34">
        <v>6.3758389261744972E-2</v>
      </c>
      <c r="AA60" s="34">
        <v>0.17604166666666668</v>
      </c>
      <c r="AB60" s="34">
        <v>0.22076612903225806</v>
      </c>
      <c r="AC60" s="416">
        <v>8.7300228310502284E-2</v>
      </c>
      <c r="AD60" s="34">
        <v>0.16095430107526881</v>
      </c>
      <c r="AE60" s="34">
        <v>0.17923850574712644</v>
      </c>
      <c r="AF60" s="34">
        <v>7.705248990578735E-2</v>
      </c>
      <c r="AG60" s="34">
        <v>4.6180555555555558E-2</v>
      </c>
      <c r="AH60" s="34">
        <v>4.5362903225806453E-2</v>
      </c>
      <c r="AI60" s="34">
        <v>2.7777777777777779E-3</v>
      </c>
      <c r="AJ60" s="34">
        <v>5.7123655913978496E-3</v>
      </c>
      <c r="AK60" s="34">
        <v>8.6021505376344093E-2</v>
      </c>
      <c r="AL60" s="34">
        <v>0.10729166666666666</v>
      </c>
      <c r="AM60" s="34">
        <v>4.8657718120805368E-2</v>
      </c>
      <c r="AN60" s="34">
        <v>3.7499999999999999E-2</v>
      </c>
      <c r="AO60" s="34">
        <v>0.16431451612903225</v>
      </c>
      <c r="AP60" s="416">
        <v>7.9889571948998178E-2</v>
      </c>
      <c r="AQ60" s="34">
        <v>0.17036290322580644</v>
      </c>
      <c r="AR60" s="34">
        <v>0.27306547619047616</v>
      </c>
      <c r="AS60" s="34">
        <v>0.1275235531628533</v>
      </c>
      <c r="AT60" s="34">
        <v>0.10173611111111111</v>
      </c>
      <c r="AU60" s="34">
        <v>0.10987903225806452</v>
      </c>
      <c r="AV60" s="34">
        <v>0.18506944444444445</v>
      </c>
      <c r="AW60" s="34">
        <v>3.3266129032258063E-2</v>
      </c>
      <c r="AX60" s="34">
        <v>3.5618279569892476E-2</v>
      </c>
      <c r="AY60" s="34">
        <v>0.18263888888888888</v>
      </c>
      <c r="AZ60" s="34">
        <v>0.23288590604026846</v>
      </c>
      <c r="BA60" s="34">
        <v>0.10868055555555556</v>
      </c>
      <c r="BB60" s="34">
        <v>0.21673387096774194</v>
      </c>
      <c r="BC60" s="416">
        <v>0.14714611872146119</v>
      </c>
      <c r="BD60" s="34">
        <v>0.41969086021505375</v>
      </c>
      <c r="BE60" s="34">
        <v>0.25186011904761907</v>
      </c>
      <c r="BF60" s="34">
        <v>0.25235531628532976</v>
      </c>
      <c r="BG60" s="34">
        <v>0.26527777777777778</v>
      </c>
      <c r="BH60" s="34">
        <v>9.3413978494623656E-2</v>
      </c>
      <c r="BI60" s="34">
        <v>7.9861111111111105E-2</v>
      </c>
      <c r="BJ60" s="34">
        <v>5.8131720430107524E-2</v>
      </c>
      <c r="BK60" s="34">
        <v>0.14146505376344087</v>
      </c>
      <c r="BL60" s="34">
        <v>0.21979166666666666</v>
      </c>
      <c r="BM60" s="34">
        <v>0.23288590604026846</v>
      </c>
      <c r="BN60" s="34">
        <v>0.43541666666666667</v>
      </c>
      <c r="BO60" s="34">
        <v>0.33534946236559138</v>
      </c>
      <c r="BP60" s="416">
        <v>0.23176369863013699</v>
      </c>
      <c r="BQ60" s="34">
        <v>0.2049731182795699</v>
      </c>
      <c r="BR60" s="34">
        <v>0.55766369047619047</v>
      </c>
      <c r="BS60" s="34">
        <v>0.33714670255720053</v>
      </c>
      <c r="BT60" s="34">
        <v>0.23368055555555556</v>
      </c>
      <c r="BU60" s="34">
        <v>0.11827956989247312</v>
      </c>
      <c r="BV60" s="34">
        <v>0.14895833333333333</v>
      </c>
      <c r="BW60" s="34">
        <v>0.12668010752688172</v>
      </c>
      <c r="BX60" s="34">
        <v>0.25302419354838712</v>
      </c>
      <c r="BY60" s="34">
        <v>0.22881944444444444</v>
      </c>
      <c r="BZ60" s="34">
        <v>0.32617449664429532</v>
      </c>
      <c r="CA60" s="34">
        <v>0.21180555555555555</v>
      </c>
      <c r="CB60" s="34">
        <v>0.42305107526881719</v>
      </c>
      <c r="CC60" s="416">
        <v>0.26241438356164382</v>
      </c>
      <c r="CD60" s="34">
        <v>0.46740591397849462</v>
      </c>
      <c r="CE60" s="34">
        <v>0.72629310344827591</v>
      </c>
      <c r="CF60" s="34">
        <v>0.43337819650067294</v>
      </c>
      <c r="CG60" s="34">
        <v>0.14201388888888888</v>
      </c>
      <c r="CH60" s="34">
        <v>0.26881720430107525</v>
      </c>
      <c r="CI60" s="34">
        <v>0.30902777777777779</v>
      </c>
      <c r="CJ60" s="34">
        <v>0.18178763440860216</v>
      </c>
      <c r="CK60" s="34">
        <v>0.22446236559139784</v>
      </c>
      <c r="CL60" s="34">
        <v>0.20520833333333333</v>
      </c>
      <c r="CM60" s="34">
        <v>0.43456375838926176</v>
      </c>
      <c r="CN60" s="34">
        <v>0.4128472222222222</v>
      </c>
      <c r="CO60" s="34">
        <v>0.45094086021505375</v>
      </c>
      <c r="CP60" s="416">
        <v>0.35365437158469948</v>
      </c>
      <c r="CQ60" s="34">
        <v>0.23219086021505375</v>
      </c>
      <c r="CR60" s="34">
        <v>0.5669642857142857</v>
      </c>
      <c r="CS60" s="34">
        <v>0.37348586810228801</v>
      </c>
      <c r="CT60" s="34">
        <v>0.11319444444444444</v>
      </c>
      <c r="CU60" s="34">
        <v>0.24294354838709678</v>
      </c>
      <c r="CV60" s="34">
        <v>9.2013888888888895E-2</v>
      </c>
      <c r="CW60" s="34">
        <v>6.7204301075268818E-3</v>
      </c>
      <c r="CX60" s="34">
        <v>0.14448924731182797</v>
      </c>
      <c r="CY60" s="34">
        <v>9.6527777777777782E-2</v>
      </c>
      <c r="CZ60" s="34">
        <v>0.31644295302013425</v>
      </c>
      <c r="DA60" s="34">
        <v>0.23229166666666667</v>
      </c>
      <c r="DB60" s="34">
        <v>0.37836021505376344</v>
      </c>
      <c r="DC60" s="416">
        <v>0.23130707762557079</v>
      </c>
      <c r="DD60" s="305">
        <v>0.32795698924731181</v>
      </c>
      <c r="DE60" s="34">
        <v>0.65215773809523814</v>
      </c>
      <c r="DF60" s="35">
        <v>0.29845222072678329</v>
      </c>
      <c r="DG60" s="35">
        <v>0.25833333333333336</v>
      </c>
      <c r="DH60" s="35">
        <v>0.29771505376344087</v>
      </c>
      <c r="DI60" s="35">
        <v>0.29583333333333334</v>
      </c>
      <c r="DJ60" s="35">
        <v>7.6948924731182797E-2</v>
      </c>
      <c r="DK60" s="35">
        <v>0.10954301075268817</v>
      </c>
      <c r="DL60" s="35">
        <v>0.1545138888888889</v>
      </c>
      <c r="DM60" s="35">
        <v>0.52617449664429528</v>
      </c>
      <c r="DN60" s="35">
        <v>0.56145833333333328</v>
      </c>
      <c r="DO60" s="306">
        <v>0.31418010752688175</v>
      </c>
      <c r="DP60" s="416">
        <v>0.32014840182648402</v>
      </c>
      <c r="DQ60" s="305">
        <v>0.44388440860215056</v>
      </c>
      <c r="DR60" s="34">
        <v>0.37276785714285715</v>
      </c>
      <c r="DS60" s="34">
        <v>0.32570659488559894</v>
      </c>
      <c r="DT60" s="35">
        <v>0.29444444444444445</v>
      </c>
      <c r="DU60" s="35">
        <v>9.7446236559139782E-2</v>
      </c>
      <c r="DV60" s="35">
        <v>9.0972222222222218E-2</v>
      </c>
      <c r="DW60" s="35">
        <v>0.21774193548387097</v>
      </c>
      <c r="DX60" s="35">
        <v>0.29973118279569894</v>
      </c>
      <c r="DY60" s="35">
        <v>0.28923611111111114</v>
      </c>
      <c r="DZ60" s="35">
        <v>0.17248322147651007</v>
      </c>
      <c r="EA60" s="35">
        <v>0.33437499999999998</v>
      </c>
      <c r="EB60" s="306">
        <v>0.60752688172043012</v>
      </c>
      <c r="EC60" s="416">
        <v>0.29534817351598175</v>
      </c>
      <c r="ED60" s="35">
        <v>0.31317204301075269</v>
      </c>
      <c r="EE60" s="35">
        <v>0.34590517241379309</v>
      </c>
      <c r="EF60" s="35">
        <v>0.38223418573351281</v>
      </c>
      <c r="EG60" s="35">
        <v>0.24166666666666667</v>
      </c>
      <c r="EH60" s="35">
        <v>9.5094086021505375E-2</v>
      </c>
      <c r="EI60" s="35">
        <v>0.10243055555555555</v>
      </c>
      <c r="EJ60" s="35">
        <v>2.9233870967741934E-2</v>
      </c>
      <c r="EK60" s="35">
        <v>0.13205645161290322</v>
      </c>
      <c r="EL60" s="35">
        <v>0.18715277777777778</v>
      </c>
      <c r="EM60" s="35">
        <v>0.25201342281879197</v>
      </c>
      <c r="EN60" s="35">
        <v>0.22430555555555556</v>
      </c>
      <c r="EO60" s="35">
        <v>0.45564516129032256</v>
      </c>
      <c r="EP60" s="416">
        <v>0.22987818761384335</v>
      </c>
      <c r="EQ60" s="35">
        <v>0.26646505376344087</v>
      </c>
      <c r="ER60" s="35">
        <v>0.48809523809523808</v>
      </c>
      <c r="ES60" s="35">
        <v>0.24629878869448182</v>
      </c>
      <c r="ET60" s="306">
        <v>0.17673611111111112</v>
      </c>
      <c r="EU60" s="416">
        <v>0.29055227509551929</v>
      </c>
      <c r="EX60" s="288"/>
    </row>
    <row r="61" spans="1:154" ht="18.75" customHeight="1">
      <c r="A61" s="481"/>
      <c r="B61" s="475" t="s">
        <v>1484</v>
      </c>
      <c r="C61" s="396" t="s">
        <v>3</v>
      </c>
      <c r="D61" s="397"/>
      <c r="E61" s="398"/>
      <c r="F61" s="398"/>
      <c r="G61" s="398"/>
      <c r="H61" s="398"/>
      <c r="I61" s="398"/>
      <c r="J61" s="398"/>
      <c r="K61" s="398"/>
      <c r="L61" s="398"/>
      <c r="M61" s="398"/>
      <c r="N61" s="398"/>
      <c r="O61" s="399"/>
      <c r="P61" s="400"/>
      <c r="Q61" s="397"/>
      <c r="R61" s="398"/>
      <c r="S61" s="398"/>
      <c r="T61" s="398"/>
      <c r="U61" s="398"/>
      <c r="V61" s="398"/>
      <c r="W61" s="398"/>
      <c r="X61" s="398"/>
      <c r="Y61" s="398"/>
      <c r="Z61" s="398"/>
      <c r="AA61" s="398"/>
      <c r="AB61" s="398"/>
      <c r="AC61" s="400"/>
      <c r="AD61" s="398"/>
      <c r="AE61" s="398"/>
      <c r="AF61" s="398"/>
      <c r="AG61" s="398"/>
      <c r="AH61" s="398"/>
      <c r="AI61" s="398"/>
      <c r="AJ61" s="398"/>
      <c r="AK61" s="398"/>
      <c r="AL61" s="398"/>
      <c r="AM61" s="398"/>
      <c r="AN61" s="398"/>
      <c r="AO61" s="398"/>
      <c r="AP61" s="400"/>
      <c r="AQ61" s="398"/>
      <c r="AR61" s="398"/>
      <c r="AS61" s="398"/>
      <c r="AT61" s="398"/>
      <c r="AU61" s="398"/>
      <c r="AV61" s="398"/>
      <c r="AW61" s="398"/>
      <c r="AX61" s="398"/>
      <c r="AY61" s="398"/>
      <c r="AZ61" s="398"/>
      <c r="BA61" s="398"/>
      <c r="BB61" s="398"/>
      <c r="BC61" s="400"/>
      <c r="BD61" s="398"/>
      <c r="BE61" s="398"/>
      <c r="BF61" s="398"/>
      <c r="BG61" s="398"/>
      <c r="BH61" s="398"/>
      <c r="BI61" s="398"/>
      <c r="BJ61" s="398"/>
      <c r="BK61" s="398"/>
      <c r="BL61" s="398"/>
      <c r="BM61" s="398"/>
      <c r="BN61" s="398"/>
      <c r="BO61" s="398"/>
      <c r="BP61" s="400"/>
      <c r="BQ61" s="398"/>
      <c r="BR61" s="398"/>
      <c r="BS61" s="398"/>
      <c r="BT61" s="398"/>
      <c r="BU61" s="398"/>
      <c r="BV61" s="398"/>
      <c r="BW61" s="398"/>
      <c r="BX61" s="398"/>
      <c r="BY61" s="398"/>
      <c r="BZ61" s="398"/>
      <c r="CA61" s="398"/>
      <c r="CB61" s="398"/>
      <c r="CC61" s="400"/>
      <c r="CD61" s="398"/>
      <c r="CE61" s="398"/>
      <c r="CF61" s="398"/>
      <c r="CG61" s="398"/>
      <c r="CH61" s="398"/>
      <c r="CI61" s="398"/>
      <c r="CJ61" s="398"/>
      <c r="CK61" s="398"/>
      <c r="CL61" s="398"/>
      <c r="CM61" s="398"/>
      <c r="CN61" s="398"/>
      <c r="CO61" s="398"/>
      <c r="CP61" s="400"/>
      <c r="CQ61" s="398"/>
      <c r="CR61" s="398"/>
      <c r="CS61" s="398"/>
      <c r="CT61" s="398"/>
      <c r="CU61" s="398"/>
      <c r="CV61" s="398"/>
      <c r="CW61" s="398"/>
      <c r="CX61" s="398"/>
      <c r="CY61" s="398"/>
      <c r="CZ61" s="398"/>
      <c r="DA61" s="398"/>
      <c r="DB61" s="398"/>
      <c r="DC61" s="400"/>
      <c r="DD61" s="401">
        <v>3.6297946908602206</v>
      </c>
      <c r="DE61" s="398">
        <v>7.425056175595234</v>
      </c>
      <c r="DF61" s="399">
        <v>20.163140309555864</v>
      </c>
      <c r="DG61" s="399">
        <v>22.501357638888887</v>
      </c>
      <c r="DH61" s="399">
        <v>23.399211693548388</v>
      </c>
      <c r="DI61" s="399">
        <v>23.335089236111095</v>
      </c>
      <c r="DJ61" s="399">
        <v>22.290833669354861</v>
      </c>
      <c r="DK61" s="399">
        <v>24.134998655914025</v>
      </c>
      <c r="DL61" s="399">
        <v>16.058835069444424</v>
      </c>
      <c r="DM61" s="399">
        <v>9.0976151006711454</v>
      </c>
      <c r="DN61" s="399">
        <v>5.6658052083333343</v>
      </c>
      <c r="DO61" s="402">
        <v>2.9723924731182838</v>
      </c>
      <c r="DP61" s="400">
        <v>15.09753618721466</v>
      </c>
      <c r="DQ61" s="401">
        <v>3.4847419354838691</v>
      </c>
      <c r="DR61" s="398">
        <v>6.5552310267857177</v>
      </c>
      <c r="DS61" s="398">
        <v>12.948726110363394</v>
      </c>
      <c r="DT61" s="399">
        <v>61.914511111111125</v>
      </c>
      <c r="DU61" s="399">
        <v>109.52643481182848</v>
      </c>
      <c r="DV61" s="399">
        <v>116.98903090277787</v>
      </c>
      <c r="DW61" s="399">
        <v>97.027506720430353</v>
      </c>
      <c r="DX61" s="399">
        <v>93.320753024193081</v>
      </c>
      <c r="DY61" s="399">
        <v>71.014732986111341</v>
      </c>
      <c r="DZ61" s="399">
        <v>50.901974832214904</v>
      </c>
      <c r="EA61" s="399">
        <v>33.839071875000023</v>
      </c>
      <c r="EB61" s="402">
        <v>15.051772849462186</v>
      </c>
      <c r="EC61" s="400">
        <v>56.295801312789067</v>
      </c>
      <c r="ED61" s="399">
        <v>23.918830981182694</v>
      </c>
      <c r="EE61" s="399">
        <v>34.967676724137839</v>
      </c>
      <c r="EF61" s="399">
        <v>54.71450269179013</v>
      </c>
      <c r="EG61" s="399">
        <v>94.355524652777945</v>
      </c>
      <c r="EH61" s="399">
        <v>116.43987298387114</v>
      </c>
      <c r="EI61" s="399">
        <v>130.90588194444456</v>
      </c>
      <c r="EJ61" s="399">
        <v>177.91571370967742</v>
      </c>
      <c r="EK61" s="399">
        <v>153.3470715725806</v>
      </c>
      <c r="EL61" s="399">
        <v>115.59111145833344</v>
      </c>
      <c r="EM61" s="399">
        <v>78.752286241610761</v>
      </c>
      <c r="EN61" s="399">
        <v>35.099439583333265</v>
      </c>
      <c r="EO61" s="399">
        <v>23.196659274193529</v>
      </c>
      <c r="EP61" s="400">
        <v>86.804524561701854</v>
      </c>
      <c r="EQ61" s="399">
        <v>42.214578629032253</v>
      </c>
      <c r="ER61" s="399">
        <v>63.417460565476233</v>
      </c>
      <c r="ES61" s="399">
        <v>129.67274158815624</v>
      </c>
      <c r="ET61" s="402">
        <v>188.39523819444469</v>
      </c>
      <c r="EU61" s="400">
        <v>106.29232320250053</v>
      </c>
    </row>
    <row r="62" spans="1:154" ht="18.75" customHeight="1">
      <c r="A62" s="481"/>
      <c r="B62" s="476"/>
      <c r="C62" s="11" t="s">
        <v>4</v>
      </c>
      <c r="D62" s="12"/>
      <c r="E62" s="13"/>
      <c r="F62" s="13"/>
      <c r="G62" s="13"/>
      <c r="H62" s="13"/>
      <c r="I62" s="13"/>
      <c r="J62" s="13"/>
      <c r="K62" s="13"/>
      <c r="L62" s="13"/>
      <c r="M62" s="13"/>
      <c r="N62" s="13"/>
      <c r="O62" s="14"/>
      <c r="P62" s="15"/>
      <c r="Q62" s="12"/>
      <c r="R62" s="13"/>
      <c r="S62" s="13"/>
      <c r="T62" s="13"/>
      <c r="U62" s="13"/>
      <c r="V62" s="13"/>
      <c r="W62" s="13"/>
      <c r="X62" s="13"/>
      <c r="Y62" s="13"/>
      <c r="Z62" s="13"/>
      <c r="AA62" s="13"/>
      <c r="AB62" s="13"/>
      <c r="AC62" s="15"/>
      <c r="AD62" s="13"/>
      <c r="AE62" s="13"/>
      <c r="AF62" s="13"/>
      <c r="AG62" s="13"/>
      <c r="AH62" s="13"/>
      <c r="AI62" s="13"/>
      <c r="AJ62" s="13"/>
      <c r="AK62" s="13"/>
      <c r="AL62" s="13"/>
      <c r="AM62" s="13"/>
      <c r="AN62" s="13"/>
      <c r="AO62" s="13"/>
      <c r="AP62" s="15"/>
      <c r="AQ62" s="13"/>
      <c r="AR62" s="13"/>
      <c r="AS62" s="13"/>
      <c r="AT62" s="13"/>
      <c r="AU62" s="13"/>
      <c r="AV62" s="13"/>
      <c r="AW62" s="13"/>
      <c r="AX62" s="13"/>
      <c r="AY62" s="13"/>
      <c r="AZ62" s="13"/>
      <c r="BA62" s="13"/>
      <c r="BB62" s="13"/>
      <c r="BC62" s="15"/>
      <c r="BD62" s="13"/>
      <c r="BE62" s="13"/>
      <c r="BF62" s="13"/>
      <c r="BG62" s="13"/>
      <c r="BH62" s="13"/>
      <c r="BI62" s="13"/>
      <c r="BJ62" s="13"/>
      <c r="BK62" s="13"/>
      <c r="BL62" s="13"/>
      <c r="BM62" s="13"/>
      <c r="BN62" s="13"/>
      <c r="BO62" s="13"/>
      <c r="BP62" s="15"/>
      <c r="BQ62" s="13"/>
      <c r="BR62" s="13"/>
      <c r="BS62" s="13"/>
      <c r="BT62" s="13"/>
      <c r="BU62" s="13"/>
      <c r="BV62" s="13"/>
      <c r="BW62" s="13"/>
      <c r="BX62" s="13"/>
      <c r="BY62" s="13"/>
      <c r="BZ62" s="13"/>
      <c r="CA62" s="13"/>
      <c r="CB62" s="13"/>
      <c r="CC62" s="15"/>
      <c r="CD62" s="13"/>
      <c r="CE62" s="13"/>
      <c r="CF62" s="13"/>
      <c r="CG62" s="13"/>
      <c r="CH62" s="13"/>
      <c r="CI62" s="13"/>
      <c r="CJ62" s="13"/>
      <c r="CK62" s="13"/>
      <c r="CL62" s="13"/>
      <c r="CM62" s="13"/>
      <c r="CN62" s="13"/>
      <c r="CO62" s="13"/>
      <c r="CP62" s="15"/>
      <c r="CQ62" s="13"/>
      <c r="CR62" s="13"/>
      <c r="CS62" s="13"/>
      <c r="CT62" s="13"/>
      <c r="CU62" s="13"/>
      <c r="CV62" s="13"/>
      <c r="CW62" s="13"/>
      <c r="CX62" s="13"/>
      <c r="CY62" s="13"/>
      <c r="CZ62" s="13"/>
      <c r="DA62" s="13"/>
      <c r="DB62" s="13"/>
      <c r="DC62" s="15"/>
      <c r="DD62" s="295">
        <v>48.223999999999997</v>
      </c>
      <c r="DE62" s="13">
        <v>87.137</v>
      </c>
      <c r="DF62" s="14">
        <v>107.92</v>
      </c>
      <c r="DG62" s="14">
        <v>112.10299999999999</v>
      </c>
      <c r="DH62" s="14">
        <v>107.539</v>
      </c>
      <c r="DI62" s="14">
        <v>106.39100000000001</v>
      </c>
      <c r="DJ62" s="14">
        <v>106.152</v>
      </c>
      <c r="DK62" s="14">
        <v>110.286</v>
      </c>
      <c r="DL62" s="14">
        <v>101.33799999999999</v>
      </c>
      <c r="DM62" s="14">
        <v>88.430999999999997</v>
      </c>
      <c r="DN62" s="14">
        <v>72.197000000000003</v>
      </c>
      <c r="DO62" s="296">
        <v>34.942</v>
      </c>
      <c r="DP62" s="15">
        <v>112.10299999999999</v>
      </c>
      <c r="DQ62" s="295">
        <v>43.853000000000002</v>
      </c>
      <c r="DR62" s="13">
        <v>86.558999999999997</v>
      </c>
      <c r="DS62" s="13">
        <v>109.52800000000001</v>
      </c>
      <c r="DT62" s="14">
        <v>290.87299999999999</v>
      </c>
      <c r="DU62" s="14">
        <v>389.29300000000001</v>
      </c>
      <c r="DV62" s="14">
        <v>379.80700000000002</v>
      </c>
      <c r="DW62" s="14">
        <v>415.57900000000001</v>
      </c>
      <c r="DX62" s="14">
        <v>387.005</v>
      </c>
      <c r="DY62" s="14">
        <v>384.048</v>
      </c>
      <c r="DZ62" s="14">
        <v>392.24799999999999</v>
      </c>
      <c r="EA62" s="14">
        <v>343.10399999999998</v>
      </c>
      <c r="EB62" s="296">
        <v>201.08099999999999</v>
      </c>
      <c r="EC62" s="15">
        <v>415.57900000000001</v>
      </c>
      <c r="ED62" s="14">
        <v>305.68099999999998</v>
      </c>
      <c r="EE62" s="14">
        <v>333.34500000000003</v>
      </c>
      <c r="EF62" s="14">
        <v>467.50599999999997</v>
      </c>
      <c r="EG62" s="14">
        <v>533.47900000000004</v>
      </c>
      <c r="EH62" s="14">
        <v>536.07400000000007</v>
      </c>
      <c r="EI62" s="14">
        <v>609.61599999999999</v>
      </c>
      <c r="EJ62" s="14">
        <v>800.08100000000002</v>
      </c>
      <c r="EK62" s="14">
        <v>779.86</v>
      </c>
      <c r="EL62" s="14">
        <v>690.67899999999997</v>
      </c>
      <c r="EM62" s="14">
        <v>677.197</v>
      </c>
      <c r="EN62" s="14">
        <v>415.20100000000002</v>
      </c>
      <c r="EO62" s="14">
        <v>311.863</v>
      </c>
      <c r="EP62" s="15">
        <v>800.08100000000002</v>
      </c>
      <c r="EQ62" s="14">
        <v>530.58000000000004</v>
      </c>
      <c r="ER62" s="14">
        <v>702.32400000000007</v>
      </c>
      <c r="ES62" s="14">
        <v>841.18799999999999</v>
      </c>
      <c r="ET62" s="296">
        <v>823.91</v>
      </c>
      <c r="EU62" s="15">
        <v>841.18799999999999</v>
      </c>
    </row>
    <row r="63" spans="1:154" ht="18.75" customHeight="1" thickBot="1">
      <c r="A63" s="481"/>
      <c r="B63" s="477"/>
      <c r="C63" s="16" t="s">
        <v>5</v>
      </c>
      <c r="D63" s="17"/>
      <c r="E63" s="18"/>
      <c r="F63" s="18"/>
      <c r="G63" s="18"/>
      <c r="H63" s="18"/>
      <c r="I63" s="18"/>
      <c r="J63" s="18"/>
      <c r="K63" s="18"/>
      <c r="L63" s="18"/>
      <c r="M63" s="18"/>
      <c r="N63" s="18"/>
      <c r="O63" s="19"/>
      <c r="P63" s="20"/>
      <c r="Q63" s="17"/>
      <c r="R63" s="18"/>
      <c r="S63" s="18"/>
      <c r="T63" s="18"/>
      <c r="U63" s="18"/>
      <c r="V63" s="18"/>
      <c r="W63" s="18"/>
      <c r="X63" s="18"/>
      <c r="Y63" s="18"/>
      <c r="Z63" s="18"/>
      <c r="AA63" s="18"/>
      <c r="AB63" s="18"/>
      <c r="AC63" s="20"/>
      <c r="AD63" s="18"/>
      <c r="AE63" s="18"/>
      <c r="AF63" s="18"/>
      <c r="AG63" s="18"/>
      <c r="AH63" s="18"/>
      <c r="AI63" s="18"/>
      <c r="AJ63" s="18"/>
      <c r="AK63" s="18"/>
      <c r="AL63" s="18"/>
      <c r="AM63" s="18"/>
      <c r="AN63" s="18"/>
      <c r="AO63" s="18"/>
      <c r="AP63" s="20"/>
      <c r="AQ63" s="18"/>
      <c r="AR63" s="18"/>
      <c r="AS63" s="18"/>
      <c r="AT63" s="18"/>
      <c r="AU63" s="18"/>
      <c r="AV63" s="18"/>
      <c r="AW63" s="18"/>
      <c r="AX63" s="18"/>
      <c r="AY63" s="18"/>
      <c r="AZ63" s="18"/>
      <c r="BA63" s="18"/>
      <c r="BB63" s="18"/>
      <c r="BC63" s="20"/>
      <c r="BD63" s="18"/>
      <c r="BE63" s="18"/>
      <c r="BF63" s="18"/>
      <c r="BG63" s="18"/>
      <c r="BH63" s="18"/>
      <c r="BI63" s="18"/>
      <c r="BJ63" s="18"/>
      <c r="BK63" s="18"/>
      <c r="BL63" s="18"/>
      <c r="BM63" s="18"/>
      <c r="BN63" s="18"/>
      <c r="BO63" s="18"/>
      <c r="BP63" s="20"/>
      <c r="BQ63" s="18"/>
      <c r="BR63" s="18"/>
      <c r="BS63" s="18"/>
      <c r="BT63" s="18"/>
      <c r="BU63" s="18"/>
      <c r="BV63" s="18"/>
      <c r="BW63" s="18"/>
      <c r="BX63" s="18"/>
      <c r="BY63" s="18"/>
      <c r="BZ63" s="18"/>
      <c r="CA63" s="18"/>
      <c r="CB63" s="18"/>
      <c r="CC63" s="20"/>
      <c r="CD63" s="18"/>
      <c r="CE63" s="18"/>
      <c r="CF63" s="18"/>
      <c r="CG63" s="18"/>
      <c r="CH63" s="18"/>
      <c r="CI63" s="18"/>
      <c r="CJ63" s="18"/>
      <c r="CK63" s="18"/>
      <c r="CL63" s="18"/>
      <c r="CM63" s="18"/>
      <c r="CN63" s="18"/>
      <c r="CO63" s="18"/>
      <c r="CP63" s="20"/>
      <c r="CQ63" s="18"/>
      <c r="CR63" s="18"/>
      <c r="CS63" s="18"/>
      <c r="CT63" s="18"/>
      <c r="CU63" s="18"/>
      <c r="CV63" s="18"/>
      <c r="CW63" s="18"/>
      <c r="CX63" s="18"/>
      <c r="CY63" s="18"/>
      <c r="CZ63" s="18"/>
      <c r="DA63" s="18"/>
      <c r="DB63" s="18"/>
      <c r="DC63" s="20"/>
      <c r="DD63" s="297">
        <v>2.7005672500000042</v>
      </c>
      <c r="DE63" s="18">
        <v>4.9896377499999973</v>
      </c>
      <c r="DF63" s="19">
        <v>14.981213250000007</v>
      </c>
      <c r="DG63" s="19">
        <v>16.2009775</v>
      </c>
      <c r="DH63" s="19">
        <v>17.4090135</v>
      </c>
      <c r="DI63" s="19">
        <v>16.801264249999988</v>
      </c>
      <c r="DJ63" s="19">
        <v>16.584380250000017</v>
      </c>
      <c r="DK63" s="19">
        <v>17.956439000000035</v>
      </c>
      <c r="DL63" s="19">
        <v>11.562361249999986</v>
      </c>
      <c r="DM63" s="19">
        <v>6.7777232500000029</v>
      </c>
      <c r="DN63" s="19">
        <v>4.0793797500000002</v>
      </c>
      <c r="DO63" s="298">
        <v>2.2114600000000033</v>
      </c>
      <c r="DP63" s="20">
        <v>132.25441700000042</v>
      </c>
      <c r="DQ63" s="297">
        <v>2.5926479999999987</v>
      </c>
      <c r="DR63" s="18">
        <v>4.4051152500000024</v>
      </c>
      <c r="DS63" s="18">
        <v>9.6209035000000025</v>
      </c>
      <c r="DT63" s="19">
        <v>44.578448000000009</v>
      </c>
      <c r="DU63" s="19">
        <v>81.487667500000384</v>
      </c>
      <c r="DV63" s="19">
        <v>84.232102250000068</v>
      </c>
      <c r="DW63" s="19">
        <v>72.188465000000193</v>
      </c>
      <c r="DX63" s="19">
        <v>69.430640249999641</v>
      </c>
      <c r="DY63" s="19">
        <v>51.130607750000173</v>
      </c>
      <c r="DZ63" s="19">
        <v>37.921971250000105</v>
      </c>
      <c r="EA63" s="19">
        <v>24.36413175000002</v>
      </c>
      <c r="EB63" s="298">
        <v>11.198518999999866</v>
      </c>
      <c r="EC63" s="20">
        <v>493.1512195000322</v>
      </c>
      <c r="ED63" s="19">
        <v>17.795610249999925</v>
      </c>
      <c r="EE63" s="19">
        <v>24.337502999999934</v>
      </c>
      <c r="EF63" s="19">
        <v>40.652875500000064</v>
      </c>
      <c r="EG63" s="19">
        <v>67.93597775000012</v>
      </c>
      <c r="EH63" s="19">
        <v>86.631265500000126</v>
      </c>
      <c r="EI63" s="19">
        <v>94.25223500000007</v>
      </c>
      <c r="EJ63" s="19">
        <v>132.369291</v>
      </c>
      <c r="EK63" s="19">
        <v>114.09022124999997</v>
      </c>
      <c r="EL63" s="19">
        <v>83.22560025000007</v>
      </c>
      <c r="EM63" s="19">
        <v>58.670453250000016</v>
      </c>
      <c r="EN63" s="19">
        <v>25.271596499999951</v>
      </c>
      <c r="EO63" s="19">
        <v>17.258314499999987</v>
      </c>
      <c r="EP63" s="20">
        <v>762.49094374998901</v>
      </c>
      <c r="EQ63" s="19">
        <v>31.407646499999995</v>
      </c>
      <c r="ER63" s="19">
        <v>42.616533500000024</v>
      </c>
      <c r="ES63" s="19">
        <v>96.346847000000096</v>
      </c>
      <c r="ET63" s="298">
        <v>135.64457150000015</v>
      </c>
      <c r="EU63" s="20">
        <v>306.01559849999904</v>
      </c>
    </row>
    <row r="64" spans="1:154" ht="18.75" customHeight="1">
      <c r="A64" s="481"/>
      <c r="B64" s="478" t="s">
        <v>1485</v>
      </c>
      <c r="C64" s="396" t="s">
        <v>9</v>
      </c>
      <c r="D64" s="422"/>
      <c r="E64" s="418"/>
      <c r="F64" s="418"/>
      <c r="G64" s="418"/>
      <c r="H64" s="418"/>
      <c r="I64" s="418"/>
      <c r="J64" s="418"/>
      <c r="K64" s="418"/>
      <c r="L64" s="418"/>
      <c r="M64" s="418"/>
      <c r="N64" s="418"/>
      <c r="O64" s="419"/>
      <c r="P64" s="421"/>
      <c r="Q64" s="422"/>
      <c r="R64" s="418"/>
      <c r="S64" s="418"/>
      <c r="T64" s="418"/>
      <c r="U64" s="418"/>
      <c r="V64" s="418"/>
      <c r="W64" s="418"/>
      <c r="X64" s="418"/>
      <c r="Y64" s="418"/>
      <c r="Z64" s="418"/>
      <c r="AA64" s="418"/>
      <c r="AB64" s="418"/>
      <c r="AC64" s="421"/>
      <c r="AD64" s="418"/>
      <c r="AE64" s="418"/>
      <c r="AF64" s="418"/>
      <c r="AG64" s="418"/>
      <c r="AH64" s="418"/>
      <c r="AI64" s="418"/>
      <c r="AJ64" s="418"/>
      <c r="AK64" s="418"/>
      <c r="AL64" s="418"/>
      <c r="AM64" s="418"/>
      <c r="AN64" s="418"/>
      <c r="AO64" s="418"/>
      <c r="AP64" s="421"/>
      <c r="AQ64" s="418"/>
      <c r="AR64" s="418"/>
      <c r="AS64" s="418"/>
      <c r="AT64" s="418"/>
      <c r="AU64" s="418"/>
      <c r="AV64" s="418"/>
      <c r="AW64" s="418"/>
      <c r="AX64" s="418"/>
      <c r="AY64" s="418"/>
      <c r="AZ64" s="418"/>
      <c r="BA64" s="418"/>
      <c r="BB64" s="418"/>
      <c r="BC64" s="421"/>
      <c r="BD64" s="418"/>
      <c r="BE64" s="418"/>
      <c r="BF64" s="418"/>
      <c r="BG64" s="418"/>
      <c r="BH64" s="418"/>
      <c r="BI64" s="418"/>
      <c r="BJ64" s="418"/>
      <c r="BK64" s="418"/>
      <c r="BL64" s="418"/>
      <c r="BM64" s="418"/>
      <c r="BN64" s="418"/>
      <c r="BO64" s="418"/>
      <c r="BP64" s="421"/>
      <c r="BQ64" s="418"/>
      <c r="BR64" s="418"/>
      <c r="BS64" s="418"/>
      <c r="BT64" s="418"/>
      <c r="BU64" s="418"/>
      <c r="BV64" s="418"/>
      <c r="BW64" s="418"/>
      <c r="BX64" s="418"/>
      <c r="BY64" s="418"/>
      <c r="BZ64" s="418"/>
      <c r="CA64" s="418"/>
      <c r="CB64" s="418"/>
      <c r="CC64" s="421"/>
      <c r="CD64" s="418"/>
      <c r="CE64" s="418"/>
      <c r="CF64" s="418"/>
      <c r="CG64" s="418"/>
      <c r="CH64" s="418"/>
      <c r="CI64" s="418"/>
      <c r="CJ64" s="418"/>
      <c r="CK64" s="418"/>
      <c r="CL64" s="418"/>
      <c r="CM64" s="418"/>
      <c r="CN64" s="418"/>
      <c r="CO64" s="418"/>
      <c r="CP64" s="421"/>
      <c r="CQ64" s="418"/>
      <c r="CR64" s="418"/>
      <c r="CS64" s="418"/>
      <c r="CT64" s="418"/>
      <c r="CU64" s="418"/>
      <c r="CV64" s="418"/>
      <c r="CW64" s="418"/>
      <c r="CX64" s="418"/>
      <c r="CY64" s="418"/>
      <c r="CZ64" s="418"/>
      <c r="DA64" s="418"/>
      <c r="DB64" s="418"/>
      <c r="DC64" s="421"/>
      <c r="DD64" s="417">
        <v>7.5071276454341063E-4</v>
      </c>
      <c r="DE64" s="418">
        <v>1.5357060494173085E-3</v>
      </c>
      <c r="DF64" s="419">
        <v>4.2972934101668985E-3</v>
      </c>
      <c r="DG64" s="419">
        <v>5.1031952807126142E-3</v>
      </c>
      <c r="DH64" s="419">
        <v>5.5590517169855419E-3</v>
      </c>
      <c r="DI64" s="419">
        <v>5.6096299547380539E-3</v>
      </c>
      <c r="DJ64" s="419">
        <v>5.4163774474776634E-3</v>
      </c>
      <c r="DK64" s="419">
        <v>5.8143720600175083E-3</v>
      </c>
      <c r="DL64" s="419">
        <v>3.8244021678854995E-3</v>
      </c>
      <c r="DM64" s="419">
        <v>2.0999753152895644E-3</v>
      </c>
      <c r="DN64" s="419">
        <v>1.2170376039618005E-3</v>
      </c>
      <c r="DO64" s="420">
        <v>6.0817561291629429E-4</v>
      </c>
      <c r="DP64" s="421">
        <v>3.3891272175818215E-3</v>
      </c>
      <c r="DQ64" s="417">
        <v>7.1302110220788028E-4</v>
      </c>
      <c r="DR64" s="418">
        <v>1.3654025915666194E-3</v>
      </c>
      <c r="DS64" s="418">
        <v>2.6737428098914532E-3</v>
      </c>
      <c r="DT64" s="419">
        <v>1.3847398257676186E-2</v>
      </c>
      <c r="DU64" s="419">
        <v>2.5599862102736654E-2</v>
      </c>
      <c r="DV64" s="419">
        <v>2.7925366185772103E-2</v>
      </c>
      <c r="DW64" s="419">
        <v>2.3581577568620816E-2</v>
      </c>
      <c r="DX64" s="419">
        <v>2.2291493461555609E-2</v>
      </c>
      <c r="DY64" s="419">
        <v>1.6372819461158521E-2</v>
      </c>
      <c r="DZ64" s="419">
        <v>1.1269488383130707E-2</v>
      </c>
      <c r="EA64" s="419">
        <v>6.9291432705202377E-3</v>
      </c>
      <c r="EB64" s="420">
        <v>3.0868275307939339E-3</v>
      </c>
      <c r="EC64" s="421">
        <v>1.242594435879526E-2</v>
      </c>
      <c r="ED64" s="419">
        <v>4.6327546380106463E-3</v>
      </c>
      <c r="EE64" s="419">
        <v>7.0582186734762962E-3</v>
      </c>
      <c r="EF64" s="419">
        <v>1.1269847219133619E-2</v>
      </c>
      <c r="EG64" s="419">
        <v>2.0477784818494819E-2</v>
      </c>
      <c r="EH64" s="419">
        <v>2.6717285401421469E-2</v>
      </c>
      <c r="EI64" s="419">
        <v>3.1200830591502193E-2</v>
      </c>
      <c r="EJ64" s="419">
        <v>4.1552108702985445E-2</v>
      </c>
      <c r="EK64" s="419">
        <v>3.6026095387645056E-2</v>
      </c>
      <c r="EL64" s="419">
        <v>2.5871647223886567E-2</v>
      </c>
      <c r="EM64" s="419">
        <v>1.6794834725134978E-2</v>
      </c>
      <c r="EN64" s="419">
        <v>6.9024793797396108E-3</v>
      </c>
      <c r="EO64" s="419">
        <v>4.6182194167938241E-3</v>
      </c>
      <c r="EP64" s="421">
        <v>1.862530196224697E-2</v>
      </c>
      <c r="EQ64" s="419">
        <v>8.0273017140020889E-3</v>
      </c>
      <c r="ER64" s="419">
        <v>1.2203333242191755E-2</v>
      </c>
      <c r="ES64" s="419">
        <v>2.6204775288019816E-2</v>
      </c>
      <c r="ET64" s="420">
        <v>4.098600501621355E-2</v>
      </c>
      <c r="EU64" s="421">
        <v>2.1264326352958798E-2</v>
      </c>
    </row>
    <row r="65" spans="1:151" ht="18.75" customHeight="1" thickBot="1">
      <c r="A65" s="481"/>
      <c r="B65" s="479"/>
      <c r="C65" s="409" t="s">
        <v>10</v>
      </c>
      <c r="D65" s="410"/>
      <c r="E65" s="411"/>
      <c r="F65" s="411"/>
      <c r="G65" s="411"/>
      <c r="H65" s="411"/>
      <c r="I65" s="411"/>
      <c r="J65" s="411"/>
      <c r="K65" s="411"/>
      <c r="L65" s="411"/>
      <c r="M65" s="411"/>
      <c r="N65" s="411"/>
      <c r="O65" s="412"/>
      <c r="P65" s="413"/>
      <c r="Q65" s="410"/>
      <c r="R65" s="411"/>
      <c r="S65" s="411"/>
      <c r="T65" s="411"/>
      <c r="U65" s="411"/>
      <c r="V65" s="411"/>
      <c r="W65" s="411"/>
      <c r="X65" s="411"/>
      <c r="Y65" s="411"/>
      <c r="Z65" s="411"/>
      <c r="AA65" s="411"/>
      <c r="AB65" s="411"/>
      <c r="AC65" s="413"/>
      <c r="AD65" s="411"/>
      <c r="AE65" s="411"/>
      <c r="AF65" s="411"/>
      <c r="AG65" s="411"/>
      <c r="AH65" s="411"/>
      <c r="AI65" s="411"/>
      <c r="AJ65" s="411"/>
      <c r="AK65" s="411"/>
      <c r="AL65" s="411"/>
      <c r="AM65" s="411"/>
      <c r="AN65" s="411"/>
      <c r="AO65" s="411"/>
      <c r="AP65" s="413"/>
      <c r="AQ65" s="411"/>
      <c r="AR65" s="411"/>
      <c r="AS65" s="411"/>
      <c r="AT65" s="411"/>
      <c r="AU65" s="411"/>
      <c r="AV65" s="411"/>
      <c r="AW65" s="411"/>
      <c r="AX65" s="411"/>
      <c r="AY65" s="411"/>
      <c r="AZ65" s="411"/>
      <c r="BA65" s="411"/>
      <c r="BB65" s="411"/>
      <c r="BC65" s="413"/>
      <c r="BD65" s="411"/>
      <c r="BE65" s="411"/>
      <c r="BF65" s="411"/>
      <c r="BG65" s="411"/>
      <c r="BH65" s="411"/>
      <c r="BI65" s="411"/>
      <c r="BJ65" s="411"/>
      <c r="BK65" s="411"/>
      <c r="BL65" s="411"/>
      <c r="BM65" s="411"/>
      <c r="BN65" s="411"/>
      <c r="BO65" s="411"/>
      <c r="BP65" s="413"/>
      <c r="BQ65" s="411"/>
      <c r="BR65" s="411"/>
      <c r="BS65" s="411"/>
      <c r="BT65" s="411"/>
      <c r="BU65" s="411"/>
      <c r="BV65" s="411"/>
      <c r="BW65" s="411"/>
      <c r="BX65" s="411"/>
      <c r="BY65" s="411"/>
      <c r="BZ65" s="411"/>
      <c r="CA65" s="411"/>
      <c r="CB65" s="411"/>
      <c r="CC65" s="413"/>
      <c r="CD65" s="411"/>
      <c r="CE65" s="411"/>
      <c r="CF65" s="411"/>
      <c r="CG65" s="411"/>
      <c r="CH65" s="411"/>
      <c r="CI65" s="411"/>
      <c r="CJ65" s="411"/>
      <c r="CK65" s="411"/>
      <c r="CL65" s="411"/>
      <c r="CM65" s="411"/>
      <c r="CN65" s="411"/>
      <c r="CO65" s="411"/>
      <c r="CP65" s="413"/>
      <c r="CQ65" s="411"/>
      <c r="CR65" s="411"/>
      <c r="CS65" s="411"/>
      <c r="CT65" s="411"/>
      <c r="CU65" s="411"/>
      <c r="CV65" s="411"/>
      <c r="CW65" s="411"/>
      <c r="CX65" s="411"/>
      <c r="CY65" s="411"/>
      <c r="CZ65" s="411"/>
      <c r="DA65" s="411"/>
      <c r="DB65" s="411"/>
      <c r="DC65" s="413"/>
      <c r="DD65" s="414">
        <v>9.0820068228143844E-3</v>
      </c>
      <c r="DE65" s="411">
        <v>1.5716972208824679E-2</v>
      </c>
      <c r="DF65" s="412">
        <v>2.381305917625999E-2</v>
      </c>
      <c r="DG65" s="412">
        <v>2.3658651024648883E-2</v>
      </c>
      <c r="DH65" s="412">
        <v>2.5876398503130033E-2</v>
      </c>
      <c r="DI65" s="412">
        <v>2.3876770198306689E-2</v>
      </c>
      <c r="DJ65" s="412">
        <v>2.4337514068378887E-2</v>
      </c>
      <c r="DK65" s="412">
        <v>2.5883363660997513E-2</v>
      </c>
      <c r="DL65" s="412">
        <v>2.4465140181025746E-2</v>
      </c>
      <c r="DM65" s="412">
        <v>1.9034783990039945E-2</v>
      </c>
      <c r="DN65" s="412">
        <v>1.4136463499380613E-2</v>
      </c>
      <c r="DO65" s="415">
        <v>6.8953525402028091E-3</v>
      </c>
      <c r="DP65" s="413">
        <v>2.5883363660997513E-2</v>
      </c>
      <c r="DQ65" s="414">
        <v>8.4184543700115445E-3</v>
      </c>
      <c r="DR65" s="411">
        <v>1.777195193539767E-2</v>
      </c>
      <c r="DS65" s="411">
        <v>2.1398030165267784E-2</v>
      </c>
      <c r="DT65" s="412">
        <v>6.29644558539212E-2</v>
      </c>
      <c r="DU65" s="412">
        <v>9.3746335145923496E-2</v>
      </c>
      <c r="DV65" s="412">
        <v>9.3496484756849935E-2</v>
      </c>
      <c r="DW65" s="412">
        <v>8.9542137359956489E-2</v>
      </c>
      <c r="DX65" s="412">
        <v>9.2268016289505164E-2</v>
      </c>
      <c r="DY65" s="412">
        <v>8.8114518059074151E-2</v>
      </c>
      <c r="DZ65" s="412">
        <v>8.6872356140915374E-2</v>
      </c>
      <c r="EA65" s="412">
        <v>6.4799655060593861E-2</v>
      </c>
      <c r="EB65" s="415">
        <v>3.568318196948219E-2</v>
      </c>
      <c r="EC65" s="413">
        <v>9.3746335145923496E-2</v>
      </c>
      <c r="ED65" s="412">
        <v>5.2785465463951263E-2</v>
      </c>
      <c r="EE65" s="412">
        <v>6.1510757116791555E-2</v>
      </c>
      <c r="EF65" s="412">
        <v>0.10224675335184613</v>
      </c>
      <c r="EG65" s="412">
        <v>0.13067846063615138</v>
      </c>
      <c r="EH65" s="412">
        <v>0.12478769021162446</v>
      </c>
      <c r="EI65" s="412">
        <v>0.14011944900877063</v>
      </c>
      <c r="EJ65" s="412">
        <v>0.17258850730150316</v>
      </c>
      <c r="EK65" s="412">
        <v>0.1717904230932219</v>
      </c>
      <c r="EL65" s="412">
        <v>0.14534098207218454</v>
      </c>
      <c r="EM65" s="412">
        <v>0.1324433589394188</v>
      </c>
      <c r="EN65" s="412">
        <v>6.9764477894452198E-2</v>
      </c>
      <c r="EO65" s="412">
        <v>5.7903250821210485E-2</v>
      </c>
      <c r="EP65" s="413">
        <v>0.17258850730150316</v>
      </c>
      <c r="EQ65" s="412">
        <v>9.2173588689096989E-2</v>
      </c>
      <c r="ER65" s="412">
        <v>0.12654739581278115</v>
      </c>
      <c r="ES65" s="412">
        <v>0.17230706156730036</v>
      </c>
      <c r="ET65" s="415">
        <v>0.17718155398558882</v>
      </c>
      <c r="EU65" s="413">
        <v>0.17718155398558882</v>
      </c>
    </row>
    <row r="66" spans="1:151" ht="18.75" customHeight="1">
      <c r="A66" s="481"/>
      <c r="B66" s="475" t="s">
        <v>1680</v>
      </c>
      <c r="C66" s="396" t="s">
        <v>3</v>
      </c>
      <c r="D66" s="397"/>
      <c r="E66" s="398"/>
      <c r="F66" s="398"/>
      <c r="G66" s="398"/>
      <c r="H66" s="398"/>
      <c r="I66" s="398"/>
      <c r="J66" s="398"/>
      <c r="K66" s="398"/>
      <c r="L66" s="398"/>
      <c r="M66" s="398"/>
      <c r="N66" s="398"/>
      <c r="O66" s="399"/>
      <c r="P66" s="400"/>
      <c r="Q66" s="397"/>
      <c r="R66" s="398"/>
      <c r="S66" s="398"/>
      <c r="T66" s="398"/>
      <c r="U66" s="398"/>
      <c r="V66" s="398"/>
      <c r="W66" s="398"/>
      <c r="X66" s="398"/>
      <c r="Y66" s="398"/>
      <c r="Z66" s="398"/>
      <c r="AA66" s="398"/>
      <c r="AB66" s="398"/>
      <c r="AC66" s="400"/>
      <c r="AD66" s="398"/>
      <c r="AE66" s="398"/>
      <c r="AF66" s="398"/>
      <c r="AG66" s="398"/>
      <c r="AH66" s="398"/>
      <c r="AI66" s="398"/>
      <c r="AJ66" s="398"/>
      <c r="AK66" s="398"/>
      <c r="AL66" s="398"/>
      <c r="AM66" s="398"/>
      <c r="AN66" s="398"/>
      <c r="AO66" s="398"/>
      <c r="AP66" s="400"/>
      <c r="AQ66" s="398"/>
      <c r="AR66" s="398"/>
      <c r="AS66" s="398"/>
      <c r="AT66" s="398"/>
      <c r="AU66" s="398"/>
      <c r="AV66" s="398"/>
      <c r="AW66" s="398"/>
      <c r="AX66" s="398"/>
      <c r="AY66" s="398"/>
      <c r="AZ66" s="398"/>
      <c r="BA66" s="398"/>
      <c r="BB66" s="398"/>
      <c r="BC66" s="400"/>
      <c r="BD66" s="398"/>
      <c r="BE66" s="398"/>
      <c r="BF66" s="398"/>
      <c r="BG66" s="398"/>
      <c r="BH66" s="398"/>
      <c r="BI66" s="398"/>
      <c r="BJ66" s="398"/>
      <c r="BK66" s="398"/>
      <c r="BL66" s="398"/>
      <c r="BM66" s="398"/>
      <c r="BN66" s="398"/>
      <c r="BO66" s="398"/>
      <c r="BP66" s="400"/>
      <c r="BQ66" s="398"/>
      <c r="BR66" s="398"/>
      <c r="BS66" s="398"/>
      <c r="BT66" s="398"/>
      <c r="BU66" s="398"/>
      <c r="BV66" s="398"/>
      <c r="BW66" s="398"/>
      <c r="BX66" s="398"/>
      <c r="BY66" s="398"/>
      <c r="BZ66" s="398"/>
      <c r="CA66" s="398"/>
      <c r="CB66" s="398"/>
      <c r="CC66" s="400"/>
      <c r="CD66" s="398"/>
      <c r="CE66" s="398"/>
      <c r="CF66" s="398"/>
      <c r="CG66" s="398"/>
      <c r="CH66" s="398"/>
      <c r="CI66" s="398"/>
      <c r="CJ66" s="398"/>
      <c r="CK66" s="398"/>
      <c r="CL66" s="398"/>
      <c r="CM66" s="398"/>
      <c r="CN66" s="398"/>
      <c r="CO66" s="398"/>
      <c r="CP66" s="400"/>
      <c r="CQ66" s="398"/>
      <c r="CR66" s="398"/>
      <c r="CS66" s="398"/>
      <c r="CT66" s="398"/>
      <c r="CU66" s="398"/>
      <c r="CV66" s="398"/>
      <c r="CW66" s="398"/>
      <c r="CX66" s="398"/>
      <c r="CY66" s="398"/>
      <c r="CZ66" s="398"/>
      <c r="DA66" s="398"/>
      <c r="DB66" s="398"/>
      <c r="DC66" s="400"/>
      <c r="DD66" s="401">
        <v>24.351476142473135</v>
      </c>
      <c r="DE66" s="398">
        <v>2.3005528273809519</v>
      </c>
      <c r="DF66" s="399">
        <v>0.51375706594885517</v>
      </c>
      <c r="DG66" s="399">
        <v>0.15961041666666614</v>
      </c>
      <c r="DH66" s="399">
        <v>0.31218111559139783</v>
      </c>
      <c r="DI66" s="399">
        <v>0.13118333333333318</v>
      </c>
      <c r="DJ66" s="399">
        <v>0</v>
      </c>
      <c r="DK66" s="399">
        <v>0</v>
      </c>
      <c r="DL66" s="399">
        <v>2.1801857638888884</v>
      </c>
      <c r="DM66" s="399">
        <v>8.795403355704698</v>
      </c>
      <c r="DN66" s="399">
        <v>10.437263888888886</v>
      </c>
      <c r="DO66" s="402">
        <v>6.0691565860215055</v>
      </c>
      <c r="DP66" s="400">
        <v>4.6392028824200926</v>
      </c>
      <c r="DQ66" s="401">
        <v>7.7964522849462421</v>
      </c>
      <c r="DR66" s="398">
        <v>0.98649441964285756</v>
      </c>
      <c r="DS66" s="398">
        <v>0.43274226110363395</v>
      </c>
      <c r="DT66" s="399">
        <v>0.17496458333333353</v>
      </c>
      <c r="DU66" s="399">
        <v>0</v>
      </c>
      <c r="DV66" s="399">
        <v>0</v>
      </c>
      <c r="DW66" s="399">
        <v>16.925548387096754</v>
      </c>
      <c r="DX66" s="399">
        <v>1.0284112903225806</v>
      </c>
      <c r="DY66" s="399">
        <v>12.741504513888882</v>
      </c>
      <c r="DZ66" s="399">
        <v>3.7725174496644294</v>
      </c>
      <c r="EA66" s="399">
        <v>4.7244972222222223</v>
      </c>
      <c r="EB66" s="402">
        <v>49.04784173387096</v>
      </c>
      <c r="EC66" s="400">
        <v>8.2358874143835585</v>
      </c>
      <c r="ED66" s="399">
        <v>2.8491834677419354</v>
      </c>
      <c r="EE66" s="399">
        <v>6.7379414511494238</v>
      </c>
      <c r="EF66" s="399">
        <v>4.9183277254374156</v>
      </c>
      <c r="EG66" s="399">
        <v>65.290439583333324</v>
      </c>
      <c r="EH66" s="399">
        <v>0</v>
      </c>
      <c r="EI66" s="399">
        <v>5.2065552083333309</v>
      </c>
      <c r="EJ66" s="399">
        <v>6.4138941532258062</v>
      </c>
      <c r="EK66" s="399">
        <v>29.437145497311832</v>
      </c>
      <c r="EL66" s="399">
        <v>17.746991666666666</v>
      </c>
      <c r="EM66" s="399">
        <v>17.872904026845639</v>
      </c>
      <c r="EN66" s="399">
        <v>12.362798611111106</v>
      </c>
      <c r="EO66" s="399">
        <v>28.919877352150507</v>
      </c>
      <c r="EP66" s="400">
        <v>16.439603625910781</v>
      </c>
      <c r="EQ66" s="399">
        <v>1.0610184811827945</v>
      </c>
      <c r="ER66" s="399">
        <v>0.28639136904761875</v>
      </c>
      <c r="ES66" s="399">
        <v>3.3442180349932711</v>
      </c>
      <c r="ET66" s="402">
        <v>16.034926041666672</v>
      </c>
      <c r="EU66" s="400">
        <v>5.2142249044807221</v>
      </c>
    </row>
    <row r="67" spans="1:151" ht="18.75" customHeight="1">
      <c r="A67" s="481"/>
      <c r="B67" s="476"/>
      <c r="C67" s="11" t="s">
        <v>4</v>
      </c>
      <c r="D67" s="12"/>
      <c r="E67" s="13"/>
      <c r="F67" s="13"/>
      <c r="G67" s="13"/>
      <c r="H67" s="13"/>
      <c r="I67" s="13"/>
      <c r="J67" s="13"/>
      <c r="K67" s="13"/>
      <c r="L67" s="13"/>
      <c r="M67" s="13"/>
      <c r="N67" s="13"/>
      <c r="O67" s="14"/>
      <c r="P67" s="15"/>
      <c r="Q67" s="12"/>
      <c r="R67" s="13"/>
      <c r="S67" s="13"/>
      <c r="T67" s="13"/>
      <c r="U67" s="13"/>
      <c r="V67" s="13"/>
      <c r="W67" s="13"/>
      <c r="X67" s="13"/>
      <c r="Y67" s="13"/>
      <c r="Z67" s="13"/>
      <c r="AA67" s="13"/>
      <c r="AB67" s="13"/>
      <c r="AC67" s="15"/>
      <c r="AD67" s="13"/>
      <c r="AE67" s="13"/>
      <c r="AF67" s="13"/>
      <c r="AG67" s="13"/>
      <c r="AH67" s="13"/>
      <c r="AI67" s="13"/>
      <c r="AJ67" s="13"/>
      <c r="AK67" s="13"/>
      <c r="AL67" s="13"/>
      <c r="AM67" s="13"/>
      <c r="AN67" s="13"/>
      <c r="AO67" s="13"/>
      <c r="AP67" s="15"/>
      <c r="AQ67" s="13"/>
      <c r="AR67" s="13"/>
      <c r="AS67" s="13"/>
      <c r="AT67" s="13"/>
      <c r="AU67" s="13"/>
      <c r="AV67" s="13"/>
      <c r="AW67" s="13"/>
      <c r="AX67" s="13"/>
      <c r="AY67" s="13"/>
      <c r="AZ67" s="13"/>
      <c r="BA67" s="13"/>
      <c r="BB67" s="13"/>
      <c r="BC67" s="15"/>
      <c r="BD67" s="13"/>
      <c r="BE67" s="13"/>
      <c r="BF67" s="13"/>
      <c r="BG67" s="13"/>
      <c r="BH67" s="13"/>
      <c r="BI67" s="13"/>
      <c r="BJ67" s="13"/>
      <c r="BK67" s="13"/>
      <c r="BL67" s="13"/>
      <c r="BM67" s="13"/>
      <c r="BN67" s="13"/>
      <c r="BO67" s="13"/>
      <c r="BP67" s="15"/>
      <c r="BQ67" s="13"/>
      <c r="BR67" s="13"/>
      <c r="BS67" s="13"/>
      <c r="BT67" s="13"/>
      <c r="BU67" s="13"/>
      <c r="BV67" s="13"/>
      <c r="BW67" s="13"/>
      <c r="BX67" s="13"/>
      <c r="BY67" s="13"/>
      <c r="BZ67" s="13"/>
      <c r="CA67" s="13"/>
      <c r="CB67" s="13"/>
      <c r="CC67" s="15"/>
      <c r="CD67" s="13"/>
      <c r="CE67" s="13"/>
      <c r="CF67" s="13"/>
      <c r="CG67" s="13"/>
      <c r="CH67" s="13"/>
      <c r="CI67" s="13"/>
      <c r="CJ67" s="13"/>
      <c r="CK67" s="13"/>
      <c r="CL67" s="13"/>
      <c r="CM67" s="13"/>
      <c r="CN67" s="13"/>
      <c r="CO67" s="13"/>
      <c r="CP67" s="15"/>
      <c r="CQ67" s="13"/>
      <c r="CR67" s="13"/>
      <c r="CS67" s="13"/>
      <c r="CT67" s="13"/>
      <c r="CU67" s="13"/>
      <c r="CV67" s="13"/>
      <c r="CW67" s="13"/>
      <c r="CX67" s="13"/>
      <c r="CY67" s="13"/>
      <c r="CZ67" s="13"/>
      <c r="DA67" s="13"/>
      <c r="DB67" s="13"/>
      <c r="DC67" s="15"/>
      <c r="DD67" s="295">
        <v>1294.8879999999995</v>
      </c>
      <c r="DE67" s="13">
        <v>427.1909999999998</v>
      </c>
      <c r="DF67" s="14">
        <v>196.18600000000015</v>
      </c>
      <c r="DG67" s="14">
        <v>79.250999999999749</v>
      </c>
      <c r="DH67" s="14">
        <v>122.44200000000001</v>
      </c>
      <c r="DI67" s="14">
        <v>117.61899999999969</v>
      </c>
      <c r="DJ67" s="14">
        <v>0</v>
      </c>
      <c r="DK67" s="14">
        <v>0</v>
      </c>
      <c r="DL67" s="14">
        <v>370.58799999999974</v>
      </c>
      <c r="DM67" s="14">
        <v>942.53600000000051</v>
      </c>
      <c r="DN67" s="14">
        <v>1218.5380000000005</v>
      </c>
      <c r="DO67" s="296">
        <v>885.58399999999938</v>
      </c>
      <c r="DP67" s="15">
        <v>1294.8879999999995</v>
      </c>
      <c r="DQ67" s="295">
        <v>464.21399999999994</v>
      </c>
      <c r="DR67" s="13">
        <v>296.83699999999999</v>
      </c>
      <c r="DS67" s="13">
        <v>237.50800000000027</v>
      </c>
      <c r="DT67" s="14">
        <v>132.06400000000031</v>
      </c>
      <c r="DU67" s="14">
        <v>0</v>
      </c>
      <c r="DV67" s="14">
        <v>0</v>
      </c>
      <c r="DW67" s="14">
        <v>992.55600000000049</v>
      </c>
      <c r="DX67" s="14">
        <v>399.2859999999996</v>
      </c>
      <c r="DY67" s="14">
        <v>1105.4059999999995</v>
      </c>
      <c r="DZ67" s="14">
        <v>740.625</v>
      </c>
      <c r="EA67" s="14">
        <v>645.74299999999948</v>
      </c>
      <c r="EB67" s="296">
        <v>1695.0690000000009</v>
      </c>
      <c r="EC67" s="15">
        <v>1695.0690000000009</v>
      </c>
      <c r="ED67" s="14">
        <v>615.50700000000006</v>
      </c>
      <c r="EE67" s="14">
        <v>761.28700000000026</v>
      </c>
      <c r="EF67" s="14">
        <v>888.25199999999995</v>
      </c>
      <c r="EG67" s="14">
        <v>1725.5389999999993</v>
      </c>
      <c r="EH67" s="14">
        <v>0</v>
      </c>
      <c r="EI67" s="14">
        <v>743.34099999999944</v>
      </c>
      <c r="EJ67" s="14">
        <v>914.74599999999964</v>
      </c>
      <c r="EK67" s="14">
        <v>1420.5569999999998</v>
      </c>
      <c r="EL67" s="14">
        <v>1101.8529999999996</v>
      </c>
      <c r="EM67" s="14">
        <v>1036.5060000000003</v>
      </c>
      <c r="EN67" s="14">
        <v>868.21699999999964</v>
      </c>
      <c r="EO67" s="14">
        <v>1104.2259999999997</v>
      </c>
      <c r="EP67" s="15">
        <v>1725.5389999999993</v>
      </c>
      <c r="EQ67" s="14">
        <v>299.91299999999956</v>
      </c>
      <c r="ER67" s="14">
        <v>184.29499999999962</v>
      </c>
      <c r="ES67" s="14">
        <v>458.50399999999991</v>
      </c>
      <c r="ET67" s="296">
        <v>1507.6200000000008</v>
      </c>
      <c r="EU67" s="15">
        <v>1507.6200000000008</v>
      </c>
    </row>
    <row r="68" spans="1:151" ht="18.75" customHeight="1" thickBot="1">
      <c r="A68" s="481"/>
      <c r="B68" s="477"/>
      <c r="C68" s="16" t="s">
        <v>5</v>
      </c>
      <c r="D68" s="17"/>
      <c r="E68" s="18"/>
      <c r="F68" s="18"/>
      <c r="G68" s="18"/>
      <c r="H68" s="18"/>
      <c r="I68" s="18"/>
      <c r="J68" s="18"/>
      <c r="K68" s="18"/>
      <c r="L68" s="18"/>
      <c r="M68" s="18"/>
      <c r="N68" s="18"/>
      <c r="O68" s="19"/>
      <c r="P68" s="20"/>
      <c r="Q68" s="17"/>
      <c r="R68" s="18"/>
      <c r="S68" s="18"/>
      <c r="T68" s="18"/>
      <c r="U68" s="18"/>
      <c r="V68" s="18"/>
      <c r="W68" s="18"/>
      <c r="X68" s="18"/>
      <c r="Y68" s="18"/>
      <c r="Z68" s="18"/>
      <c r="AA68" s="18"/>
      <c r="AB68" s="18"/>
      <c r="AC68" s="20"/>
      <c r="AD68" s="18"/>
      <c r="AE68" s="18"/>
      <c r="AF68" s="18"/>
      <c r="AG68" s="18"/>
      <c r="AH68" s="18"/>
      <c r="AI68" s="18"/>
      <c r="AJ68" s="18"/>
      <c r="AK68" s="18"/>
      <c r="AL68" s="18"/>
      <c r="AM68" s="18"/>
      <c r="AN68" s="18"/>
      <c r="AO68" s="18"/>
      <c r="AP68" s="20"/>
      <c r="AQ68" s="18"/>
      <c r="AR68" s="18"/>
      <c r="AS68" s="18"/>
      <c r="AT68" s="18"/>
      <c r="AU68" s="18"/>
      <c r="AV68" s="18"/>
      <c r="AW68" s="18"/>
      <c r="AX68" s="18"/>
      <c r="AY68" s="18"/>
      <c r="AZ68" s="18"/>
      <c r="BA68" s="18"/>
      <c r="BB68" s="18"/>
      <c r="BC68" s="20"/>
      <c r="BD68" s="18"/>
      <c r="BE68" s="18"/>
      <c r="BF68" s="18"/>
      <c r="BG68" s="18"/>
      <c r="BH68" s="18"/>
      <c r="BI68" s="18"/>
      <c r="BJ68" s="18"/>
      <c r="BK68" s="18"/>
      <c r="BL68" s="18"/>
      <c r="BM68" s="18"/>
      <c r="BN68" s="18"/>
      <c r="BO68" s="18"/>
      <c r="BP68" s="20"/>
      <c r="BQ68" s="18"/>
      <c r="BR68" s="18"/>
      <c r="BS68" s="18"/>
      <c r="BT68" s="18"/>
      <c r="BU68" s="18"/>
      <c r="BV68" s="18"/>
      <c r="BW68" s="18"/>
      <c r="BX68" s="18"/>
      <c r="BY68" s="18"/>
      <c r="BZ68" s="18"/>
      <c r="CA68" s="18"/>
      <c r="CB68" s="18"/>
      <c r="CC68" s="20"/>
      <c r="CD68" s="18"/>
      <c r="CE68" s="18"/>
      <c r="CF68" s="18"/>
      <c r="CG68" s="18"/>
      <c r="CH68" s="18"/>
      <c r="CI68" s="18"/>
      <c r="CJ68" s="18"/>
      <c r="CK68" s="18"/>
      <c r="CL68" s="18"/>
      <c r="CM68" s="18"/>
      <c r="CN68" s="18"/>
      <c r="CO68" s="18"/>
      <c r="CP68" s="20"/>
      <c r="CQ68" s="18"/>
      <c r="CR68" s="18"/>
      <c r="CS68" s="18"/>
      <c r="CT68" s="18"/>
      <c r="CU68" s="18"/>
      <c r="CV68" s="18"/>
      <c r="CW68" s="18"/>
      <c r="CX68" s="18"/>
      <c r="CY68" s="18"/>
      <c r="CZ68" s="18"/>
      <c r="DA68" s="18"/>
      <c r="DB68" s="18"/>
      <c r="DC68" s="20"/>
      <c r="DD68" s="297">
        <v>18.117498250000011</v>
      </c>
      <c r="DE68" s="18">
        <v>1.5459714999999996</v>
      </c>
      <c r="DF68" s="19">
        <v>0.38172149999999944</v>
      </c>
      <c r="DG68" s="19">
        <v>0.11491949999999963</v>
      </c>
      <c r="DH68" s="19">
        <v>0.23226274999999999</v>
      </c>
      <c r="DI68" s="19">
        <v>9.4451999999999883E-2</v>
      </c>
      <c r="DJ68" s="19">
        <v>0</v>
      </c>
      <c r="DK68" s="19">
        <v>0</v>
      </c>
      <c r="DL68" s="19">
        <v>1.5697337499999997</v>
      </c>
      <c r="DM68" s="19">
        <v>6.5525754999999997</v>
      </c>
      <c r="DN68" s="19">
        <v>7.5148299999999981</v>
      </c>
      <c r="DO68" s="298">
        <v>4.5154525000000003</v>
      </c>
      <c r="DP68" s="20">
        <v>40.639417250000015</v>
      </c>
      <c r="DQ68" s="297">
        <v>5.800560500000004</v>
      </c>
      <c r="DR68" s="18">
        <v>0.66292425000000021</v>
      </c>
      <c r="DS68" s="18">
        <v>0.32152750000000002</v>
      </c>
      <c r="DT68" s="19">
        <v>0.12597450000000016</v>
      </c>
      <c r="DU68" s="19">
        <v>0</v>
      </c>
      <c r="DV68" s="19">
        <v>0</v>
      </c>
      <c r="DW68" s="19">
        <v>12.592607999999984</v>
      </c>
      <c r="DX68" s="19">
        <v>0.76513799999999998</v>
      </c>
      <c r="DY68" s="19">
        <v>9.1738832499999958</v>
      </c>
      <c r="DZ68" s="19">
        <v>2.8105254999999998</v>
      </c>
      <c r="EA68" s="19">
        <v>3.4016380000000002</v>
      </c>
      <c r="EB68" s="298">
        <v>36.491594249999991</v>
      </c>
      <c r="EC68" s="20">
        <v>72.146373749999967</v>
      </c>
      <c r="ED68" s="19">
        <v>2.1197925</v>
      </c>
      <c r="EE68" s="19">
        <v>4.689607249999999</v>
      </c>
      <c r="EF68" s="19">
        <v>3.6543174999999994</v>
      </c>
      <c r="EG68" s="19">
        <v>47.00911649999999</v>
      </c>
      <c r="EH68" s="19">
        <v>0</v>
      </c>
      <c r="EI68" s="19">
        <v>3.748719749999998</v>
      </c>
      <c r="EJ68" s="19">
        <v>4.7719372499999997</v>
      </c>
      <c r="EK68" s="19">
        <v>21.90123625</v>
      </c>
      <c r="EL68" s="19">
        <v>12.777834</v>
      </c>
      <c r="EM68" s="19">
        <v>13.315313500000002</v>
      </c>
      <c r="EN68" s="19">
        <v>8.901214999999997</v>
      </c>
      <c r="EO68" s="19">
        <v>21.516388749999976</v>
      </c>
      <c r="EP68" s="20">
        <v>144.4054782500003</v>
      </c>
      <c r="EQ68" s="19">
        <v>0.78939774999999923</v>
      </c>
      <c r="ER68" s="19">
        <v>0.19245499999999982</v>
      </c>
      <c r="ES68" s="19">
        <v>2.4847540000000006</v>
      </c>
      <c r="ET68" s="298">
        <v>11.545146750000004</v>
      </c>
      <c r="EU68" s="20">
        <v>15.011753499999999</v>
      </c>
    </row>
    <row r="69" spans="1:151" ht="18.75" customHeight="1">
      <c r="A69" s="481"/>
      <c r="B69" s="478" t="s">
        <v>1681</v>
      </c>
      <c r="C69" s="396" t="s">
        <v>9</v>
      </c>
      <c r="D69" s="422"/>
      <c r="E69" s="418"/>
      <c r="F69" s="418"/>
      <c r="G69" s="418"/>
      <c r="H69" s="418"/>
      <c r="I69" s="418"/>
      <c r="J69" s="418"/>
      <c r="K69" s="418"/>
      <c r="L69" s="418"/>
      <c r="M69" s="418"/>
      <c r="N69" s="418"/>
      <c r="O69" s="419"/>
      <c r="P69" s="421"/>
      <c r="Q69" s="422"/>
      <c r="R69" s="418"/>
      <c r="S69" s="418"/>
      <c r="T69" s="418"/>
      <c r="U69" s="418"/>
      <c r="V69" s="418"/>
      <c r="W69" s="418"/>
      <c r="X69" s="418"/>
      <c r="Y69" s="418"/>
      <c r="Z69" s="418"/>
      <c r="AA69" s="418"/>
      <c r="AB69" s="418"/>
      <c r="AC69" s="421"/>
      <c r="AD69" s="418"/>
      <c r="AE69" s="418"/>
      <c r="AF69" s="418"/>
      <c r="AG69" s="418"/>
      <c r="AH69" s="418"/>
      <c r="AI69" s="418"/>
      <c r="AJ69" s="418"/>
      <c r="AK69" s="418"/>
      <c r="AL69" s="418"/>
      <c r="AM69" s="418"/>
      <c r="AN69" s="418"/>
      <c r="AO69" s="418"/>
      <c r="AP69" s="421"/>
      <c r="AQ69" s="418"/>
      <c r="AR69" s="418"/>
      <c r="AS69" s="418"/>
      <c r="AT69" s="418"/>
      <c r="AU69" s="418"/>
      <c r="AV69" s="418"/>
      <c r="AW69" s="418"/>
      <c r="AX69" s="418"/>
      <c r="AY69" s="418"/>
      <c r="AZ69" s="418"/>
      <c r="BA69" s="418"/>
      <c r="BB69" s="418"/>
      <c r="BC69" s="421"/>
      <c r="BD69" s="418"/>
      <c r="BE69" s="418"/>
      <c r="BF69" s="418"/>
      <c r="BG69" s="418"/>
      <c r="BH69" s="418"/>
      <c r="BI69" s="418"/>
      <c r="BJ69" s="418"/>
      <c r="BK69" s="418"/>
      <c r="BL69" s="418"/>
      <c r="BM69" s="418"/>
      <c r="BN69" s="418"/>
      <c r="BO69" s="418"/>
      <c r="BP69" s="421"/>
      <c r="BQ69" s="418"/>
      <c r="BR69" s="418"/>
      <c r="BS69" s="418"/>
      <c r="BT69" s="418"/>
      <c r="BU69" s="418"/>
      <c r="BV69" s="418"/>
      <c r="BW69" s="418"/>
      <c r="BX69" s="418"/>
      <c r="BY69" s="418"/>
      <c r="BZ69" s="418"/>
      <c r="CA69" s="418"/>
      <c r="CB69" s="418"/>
      <c r="CC69" s="421"/>
      <c r="CD69" s="418"/>
      <c r="CE69" s="418"/>
      <c r="CF69" s="418"/>
      <c r="CG69" s="418"/>
      <c r="CH69" s="418"/>
      <c r="CI69" s="418"/>
      <c r="CJ69" s="418"/>
      <c r="CK69" s="418"/>
      <c r="CL69" s="418"/>
      <c r="CM69" s="418"/>
      <c r="CN69" s="418"/>
      <c r="CO69" s="418"/>
      <c r="CP69" s="421"/>
      <c r="CQ69" s="418"/>
      <c r="CR69" s="418"/>
      <c r="CS69" s="418"/>
      <c r="CT69" s="418"/>
      <c r="CU69" s="418"/>
      <c r="CV69" s="418"/>
      <c r="CW69" s="418"/>
      <c r="CX69" s="418"/>
      <c r="CY69" s="418"/>
      <c r="CZ69" s="418"/>
      <c r="DA69" s="418"/>
      <c r="DB69" s="418"/>
      <c r="DC69" s="421"/>
      <c r="DD69" s="417">
        <v>5.5919584579857805E-3</v>
      </c>
      <c r="DE69" s="418">
        <v>5.4167871230602685E-4</v>
      </c>
      <c r="DF69" s="419">
        <v>1.218501090383758E-4</v>
      </c>
      <c r="DG69" s="419">
        <v>3.8619356053202158E-5</v>
      </c>
      <c r="DH69" s="419">
        <v>8.1106913799912589E-5</v>
      </c>
      <c r="DI69" s="419">
        <v>3.2632416004561327E-5</v>
      </c>
      <c r="DJ69" s="419">
        <v>0</v>
      </c>
      <c r="DK69" s="419">
        <v>0</v>
      </c>
      <c r="DL69" s="419">
        <v>5.166927974823767E-4</v>
      </c>
      <c r="DM69" s="419">
        <v>2.0002940981133106E-3</v>
      </c>
      <c r="DN69" s="419">
        <v>2.2263021929329048E-3</v>
      </c>
      <c r="DO69" s="420">
        <v>1.4458651388920812E-3</v>
      </c>
      <c r="DP69" s="421">
        <v>1.0579342234822416E-3</v>
      </c>
      <c r="DQ69" s="417">
        <v>1.8365969719266754E-3</v>
      </c>
      <c r="DR69" s="418">
        <v>2.3687569458854792E-4</v>
      </c>
      <c r="DS69" s="418">
        <v>1.3401023564031799E-4</v>
      </c>
      <c r="DT69" s="419">
        <v>4.527718435717168E-5</v>
      </c>
      <c r="DU69" s="419">
        <v>0</v>
      </c>
      <c r="DV69" s="419">
        <v>0</v>
      </c>
      <c r="DW69" s="419">
        <v>4.2897139518746925E-3</v>
      </c>
      <c r="DX69" s="419">
        <v>2.7937754218736069E-4</v>
      </c>
      <c r="DY69" s="419">
        <v>3.038371602430701E-3</v>
      </c>
      <c r="DZ69" s="419">
        <v>8.4342038714711948E-4</v>
      </c>
      <c r="EA69" s="419">
        <v>1.1891207924520676E-3</v>
      </c>
      <c r="EB69" s="420">
        <v>1.0529831962026686E-2</v>
      </c>
      <c r="EC69" s="421">
        <v>1.8908127346763818E-3</v>
      </c>
      <c r="ED69" s="419">
        <v>8.6600501093490163E-4</v>
      </c>
      <c r="EE69" s="419">
        <v>1.5452579582763085E-3</v>
      </c>
      <c r="EF69" s="419">
        <v>1.0024105337099855E-3</v>
      </c>
      <c r="EG69" s="419">
        <v>1.393383968753149E-2</v>
      </c>
      <c r="EH69" s="419">
        <v>0</v>
      </c>
      <c r="EI69" s="419">
        <v>1.1075768147903191E-3</v>
      </c>
      <c r="EJ69" s="419">
        <v>1.4749269689581356E-3</v>
      </c>
      <c r="EK69" s="419">
        <v>7.4065587912263958E-3</v>
      </c>
      <c r="EL69" s="419">
        <v>4.0558179643058112E-3</v>
      </c>
      <c r="EM69" s="419">
        <v>3.7806120068134596E-3</v>
      </c>
      <c r="EN69" s="419">
        <v>2.8126434556838623E-3</v>
      </c>
      <c r="EO69" s="419">
        <v>5.8965509261218558E-3</v>
      </c>
      <c r="EP69" s="421">
        <v>3.6488075634556741E-3</v>
      </c>
      <c r="EQ69" s="419">
        <v>3.0880010152676532E-4</v>
      </c>
      <c r="ER69" s="419">
        <v>8.1446347315282117E-5</v>
      </c>
      <c r="ES69" s="419">
        <v>7.5589807751442616E-4</v>
      </c>
      <c r="ET69" s="420">
        <v>3.9239385304207404E-3</v>
      </c>
      <c r="EU69" s="421">
        <v>1.2752161286654863E-3</v>
      </c>
    </row>
    <row r="70" spans="1:151" ht="18.75" customHeight="1" thickBot="1">
      <c r="A70" s="482"/>
      <c r="B70" s="479"/>
      <c r="C70" s="409" t="s">
        <v>10</v>
      </c>
      <c r="D70" s="410"/>
      <c r="E70" s="411"/>
      <c r="F70" s="411"/>
      <c r="G70" s="411"/>
      <c r="H70" s="411"/>
      <c r="I70" s="411"/>
      <c r="J70" s="411"/>
      <c r="K70" s="411"/>
      <c r="L70" s="411"/>
      <c r="M70" s="411"/>
      <c r="N70" s="411"/>
      <c r="O70" s="412"/>
      <c r="P70" s="413"/>
      <c r="Q70" s="410"/>
      <c r="R70" s="411"/>
      <c r="S70" s="411"/>
      <c r="T70" s="411"/>
      <c r="U70" s="411"/>
      <c r="V70" s="411"/>
      <c r="W70" s="411"/>
      <c r="X70" s="411"/>
      <c r="Y70" s="411"/>
      <c r="Z70" s="411"/>
      <c r="AA70" s="411"/>
      <c r="AB70" s="411"/>
      <c r="AC70" s="413"/>
      <c r="AD70" s="411"/>
      <c r="AE70" s="411"/>
      <c r="AF70" s="411"/>
      <c r="AG70" s="411"/>
      <c r="AH70" s="411"/>
      <c r="AI70" s="411"/>
      <c r="AJ70" s="411"/>
      <c r="AK70" s="411"/>
      <c r="AL70" s="411"/>
      <c r="AM70" s="411"/>
      <c r="AN70" s="411"/>
      <c r="AO70" s="411"/>
      <c r="AP70" s="413"/>
      <c r="AQ70" s="411"/>
      <c r="AR70" s="411"/>
      <c r="AS70" s="411"/>
      <c r="AT70" s="411"/>
      <c r="AU70" s="411"/>
      <c r="AV70" s="411"/>
      <c r="AW70" s="411"/>
      <c r="AX70" s="411"/>
      <c r="AY70" s="411"/>
      <c r="AZ70" s="411"/>
      <c r="BA70" s="411"/>
      <c r="BB70" s="411"/>
      <c r="BC70" s="413"/>
      <c r="BD70" s="411"/>
      <c r="BE70" s="411"/>
      <c r="BF70" s="411"/>
      <c r="BG70" s="411"/>
      <c r="BH70" s="411"/>
      <c r="BI70" s="411"/>
      <c r="BJ70" s="411"/>
      <c r="BK70" s="411"/>
      <c r="BL70" s="411"/>
      <c r="BM70" s="411"/>
      <c r="BN70" s="411"/>
      <c r="BO70" s="411"/>
      <c r="BP70" s="413"/>
      <c r="BQ70" s="411"/>
      <c r="BR70" s="411"/>
      <c r="BS70" s="411"/>
      <c r="BT70" s="411"/>
      <c r="BU70" s="411"/>
      <c r="BV70" s="411"/>
      <c r="BW70" s="411"/>
      <c r="BX70" s="411"/>
      <c r="BY70" s="411"/>
      <c r="BZ70" s="411"/>
      <c r="CA70" s="411"/>
      <c r="CB70" s="411"/>
      <c r="CC70" s="413"/>
      <c r="CD70" s="411"/>
      <c r="CE70" s="411"/>
      <c r="CF70" s="411"/>
      <c r="CG70" s="411"/>
      <c r="CH70" s="411"/>
      <c r="CI70" s="411"/>
      <c r="CJ70" s="411"/>
      <c r="CK70" s="411"/>
      <c r="CL70" s="411"/>
      <c r="CM70" s="411"/>
      <c r="CN70" s="411"/>
      <c r="CO70" s="411"/>
      <c r="CP70" s="413"/>
      <c r="CQ70" s="411"/>
      <c r="CR70" s="411"/>
      <c r="CS70" s="411"/>
      <c r="CT70" s="411"/>
      <c r="CU70" s="411"/>
      <c r="CV70" s="411"/>
      <c r="CW70" s="411"/>
      <c r="CX70" s="411"/>
      <c r="CY70" s="411"/>
      <c r="CZ70" s="411"/>
      <c r="DA70" s="411"/>
      <c r="DB70" s="411"/>
      <c r="DC70" s="413"/>
      <c r="DD70" s="414">
        <v>0.29257114556142472</v>
      </c>
      <c r="DE70" s="411">
        <v>0.10544772908643855</v>
      </c>
      <c r="DF70" s="412">
        <v>4.7410505584858265E-2</v>
      </c>
      <c r="DG70" s="412">
        <v>1.9320831957934936E-2</v>
      </c>
      <c r="DH70" s="412">
        <v>2.9992827706218143E-2</v>
      </c>
      <c r="DI70" s="412">
        <v>2.8983625172154807E-2</v>
      </c>
      <c r="DJ70" s="412">
        <v>0</v>
      </c>
      <c r="DK70" s="412">
        <v>0</v>
      </c>
      <c r="DL70" s="412">
        <v>8.7527628804909677E-2</v>
      </c>
      <c r="DM70" s="412">
        <v>0.20577644224256894</v>
      </c>
      <c r="DN70" s="412">
        <v>0.26111011946406498</v>
      </c>
      <c r="DO70" s="415">
        <v>0.20799571975781295</v>
      </c>
      <c r="DP70" s="413">
        <v>0.29257114556142472</v>
      </c>
      <c r="DQ70" s="414">
        <v>0.10482104926011912</v>
      </c>
      <c r="DR70" s="411">
        <v>7.0404151998986766E-2</v>
      </c>
      <c r="DS70" s="411">
        <v>7.2946218487911219E-2</v>
      </c>
      <c r="DT70" s="412">
        <v>3.2605174797550929E-2</v>
      </c>
      <c r="DU70" s="412">
        <v>0</v>
      </c>
      <c r="DV70" s="412">
        <v>0</v>
      </c>
      <c r="DW70" s="412">
        <v>0.25467060056021812</v>
      </c>
      <c r="DX70" s="412">
        <v>0.10849629406814491</v>
      </c>
      <c r="DY70" s="412">
        <v>0.25077388072856055</v>
      </c>
      <c r="DZ70" s="412">
        <v>0.16228601253981964</v>
      </c>
      <c r="EA70" s="412">
        <v>0.16550905189902379</v>
      </c>
      <c r="EB70" s="415">
        <v>0.3424527793002895</v>
      </c>
      <c r="EC70" s="413">
        <v>0.3424527793002895</v>
      </c>
      <c r="ED70" s="412">
        <v>0.19197063490875341</v>
      </c>
      <c r="EE70" s="412">
        <v>0.16430212393031338</v>
      </c>
      <c r="EF70" s="412">
        <v>0.17841888582502555</v>
      </c>
      <c r="EG70" s="412">
        <v>0.3517068761165752</v>
      </c>
      <c r="EH70" s="412">
        <v>0</v>
      </c>
      <c r="EI70" s="412">
        <v>0.14785172780419942</v>
      </c>
      <c r="EJ70" s="412">
        <v>0.20425750648223151</v>
      </c>
      <c r="EK70" s="412">
        <v>0.33432571879498829</v>
      </c>
      <c r="EL70" s="412">
        <v>0.23203120438495306</v>
      </c>
      <c r="EM70" s="412">
        <v>0.21595049231405988</v>
      </c>
      <c r="EN70" s="412">
        <v>0.1889544550766423</v>
      </c>
      <c r="EO70" s="412">
        <v>0.21642597059636498</v>
      </c>
      <c r="EP70" s="413">
        <v>0.3517068761165752</v>
      </c>
      <c r="EQ70" s="412">
        <v>9.2375885487203796E-2</v>
      </c>
      <c r="ER70" s="412">
        <v>5.7830067869803076E-2</v>
      </c>
      <c r="ES70" s="412">
        <v>0.10828420044564992</v>
      </c>
      <c r="ET70" s="415">
        <v>0.35199929022045207</v>
      </c>
      <c r="EU70" s="413">
        <v>0.35199929022045207</v>
      </c>
    </row>
    <row r="71" spans="1:151" ht="33.75" customHeight="1">
      <c r="A71" s="492" t="s">
        <v>17</v>
      </c>
      <c r="B71" s="493"/>
      <c r="C71" s="389" t="s">
        <v>14</v>
      </c>
      <c r="D71" s="390">
        <v>0.31216397849462363</v>
      </c>
      <c r="E71" s="391">
        <v>0.18266369047619047</v>
      </c>
      <c r="F71" s="391">
        <v>0.36440107671601613</v>
      </c>
      <c r="G71" s="391">
        <v>0.47152777777777777</v>
      </c>
      <c r="H71" s="391">
        <v>0.60483870967741937</v>
      </c>
      <c r="I71" s="391">
        <v>0.80972222222222223</v>
      </c>
      <c r="J71" s="391">
        <v>0.81048387096774188</v>
      </c>
      <c r="K71" s="391">
        <v>0.54973118279569888</v>
      </c>
      <c r="L71" s="391">
        <v>0.890625</v>
      </c>
      <c r="M71" s="391">
        <v>0.37818791946308727</v>
      </c>
      <c r="N71" s="391">
        <v>0.55451388888888886</v>
      </c>
      <c r="O71" s="392">
        <v>0.29233870967741937</v>
      </c>
      <c r="P71" s="393">
        <v>0.51940639269406397</v>
      </c>
      <c r="Q71" s="390">
        <v>0.24193548387096775</v>
      </c>
      <c r="R71" s="391">
        <v>0.50967261904761907</v>
      </c>
      <c r="S71" s="391">
        <v>0.43943472409152085</v>
      </c>
      <c r="T71" s="391">
        <v>0.65659722222222228</v>
      </c>
      <c r="U71" s="391">
        <v>0.39583333333333331</v>
      </c>
      <c r="V71" s="391">
        <v>0.61701388888888886</v>
      </c>
      <c r="W71" s="391">
        <v>0.56451612903225812</v>
      </c>
      <c r="X71" s="391">
        <v>0.730510752688172</v>
      </c>
      <c r="Y71" s="391">
        <v>0.71319444444444446</v>
      </c>
      <c r="Z71" s="391">
        <v>0.70335570469798658</v>
      </c>
      <c r="AA71" s="391">
        <v>0.32500000000000001</v>
      </c>
      <c r="AB71" s="391">
        <v>0.1821236559139785</v>
      </c>
      <c r="AC71" s="393">
        <v>0.50582191780821917</v>
      </c>
      <c r="AD71" s="391">
        <v>0.39784946236559138</v>
      </c>
      <c r="AE71" s="391">
        <v>0.51005747126436785</v>
      </c>
      <c r="AF71" s="391">
        <v>0.66117092866756388</v>
      </c>
      <c r="AG71" s="391">
        <v>0.70208333333333328</v>
      </c>
      <c r="AH71" s="391">
        <v>0.76377688172043012</v>
      </c>
      <c r="AI71" s="391">
        <v>0.859375</v>
      </c>
      <c r="AJ71" s="391">
        <v>0.81821236559139787</v>
      </c>
      <c r="AK71" s="391">
        <v>0.61458333333333337</v>
      </c>
      <c r="AL71" s="391">
        <v>0.5854166666666667</v>
      </c>
      <c r="AM71" s="391">
        <v>0.69093959731543619</v>
      </c>
      <c r="AN71" s="391">
        <v>0.7114583333333333</v>
      </c>
      <c r="AO71" s="391">
        <v>0.44522849462365593</v>
      </c>
      <c r="AP71" s="393">
        <v>0.6466871584699454</v>
      </c>
      <c r="AQ71" s="391">
        <v>0.59072580645161288</v>
      </c>
      <c r="AR71" s="391">
        <v>0.32254464285714285</v>
      </c>
      <c r="AS71" s="391">
        <v>0.37516823687752354</v>
      </c>
      <c r="AT71" s="391">
        <v>0.6743055555555556</v>
      </c>
      <c r="AU71" s="391">
        <v>0.6723790322580645</v>
      </c>
      <c r="AV71" s="391">
        <v>0.56597222222222221</v>
      </c>
      <c r="AW71" s="391">
        <v>0.71202956989247312</v>
      </c>
      <c r="AX71" s="391">
        <v>0.68951612903225812</v>
      </c>
      <c r="AY71" s="391">
        <v>0.48125000000000001</v>
      </c>
      <c r="AZ71" s="391">
        <v>0.29161073825503353</v>
      </c>
      <c r="BA71" s="391">
        <v>0.42569444444444443</v>
      </c>
      <c r="BB71" s="391">
        <v>0.38104838709677419</v>
      </c>
      <c r="BC71" s="393">
        <v>0.51652397260273974</v>
      </c>
      <c r="BD71" s="391">
        <v>0.18077956989247312</v>
      </c>
      <c r="BE71" s="391">
        <v>0.28757440476190477</v>
      </c>
      <c r="BF71" s="391">
        <v>0.4158815612382234</v>
      </c>
      <c r="BG71" s="391">
        <v>0.45729166666666665</v>
      </c>
      <c r="BH71" s="391">
        <v>0.53830645161290325</v>
      </c>
      <c r="BI71" s="391">
        <v>0.72916666666666663</v>
      </c>
      <c r="BJ71" s="391">
        <v>0.76680107526881724</v>
      </c>
      <c r="BK71" s="391">
        <v>0.53897849462365588</v>
      </c>
      <c r="BL71" s="391">
        <v>0.29548611111111112</v>
      </c>
      <c r="BM71" s="391">
        <v>0.22114093959731543</v>
      </c>
      <c r="BN71" s="391">
        <v>0.14027777777777778</v>
      </c>
      <c r="BO71" s="391">
        <v>7.1236559139784952E-2</v>
      </c>
      <c r="BP71" s="393">
        <v>0.38750000000000001</v>
      </c>
      <c r="BQ71" s="391">
        <v>0.24865591397849462</v>
      </c>
      <c r="BR71" s="391">
        <v>7.0684523809523808E-2</v>
      </c>
      <c r="BS71" s="391">
        <v>0.21399730820995963</v>
      </c>
      <c r="BT71" s="391">
        <v>0.26805555555555555</v>
      </c>
      <c r="BU71" s="391">
        <v>0.55913978494623651</v>
      </c>
      <c r="BV71" s="391">
        <v>0.49166666666666664</v>
      </c>
      <c r="BW71" s="391">
        <v>0.38709677419354838</v>
      </c>
      <c r="BX71" s="391">
        <v>0.14684139784946237</v>
      </c>
      <c r="BY71" s="391">
        <v>0.18506944444444445</v>
      </c>
      <c r="BZ71" s="391">
        <v>0.18355704697986577</v>
      </c>
      <c r="CA71" s="391">
        <v>0.30034722222222221</v>
      </c>
      <c r="CB71" s="391">
        <v>0.16028225806451613</v>
      </c>
      <c r="CC71" s="393">
        <v>0.26909246575342466</v>
      </c>
      <c r="CD71" s="391">
        <v>0.12634408602150538</v>
      </c>
      <c r="CE71" s="391">
        <v>3.8074712643678163E-2</v>
      </c>
      <c r="CF71" s="391">
        <v>0.12483176312247644</v>
      </c>
      <c r="CG71" s="391">
        <v>0.37152777777777779</v>
      </c>
      <c r="CH71" s="391">
        <v>0.42204301075268819</v>
      </c>
      <c r="CI71" s="391">
        <v>0.51840277777777777</v>
      </c>
      <c r="CJ71" s="391">
        <v>0.40120967741935482</v>
      </c>
      <c r="CK71" s="391">
        <v>0.61458333333333337</v>
      </c>
      <c r="CL71" s="391">
        <v>0.35555555555555557</v>
      </c>
      <c r="CM71" s="391">
        <v>5.771812080536913E-2</v>
      </c>
      <c r="CN71" s="391">
        <v>0.22812499999999999</v>
      </c>
      <c r="CO71" s="391">
        <v>0.17506720430107528</v>
      </c>
      <c r="CP71" s="393">
        <v>0.28657217668488161</v>
      </c>
      <c r="CQ71" s="391">
        <v>0.35786290322580644</v>
      </c>
      <c r="CR71" s="391">
        <v>7.5892857142857137E-2</v>
      </c>
      <c r="CS71" s="391">
        <v>0.25302826379542398</v>
      </c>
      <c r="CT71" s="391">
        <v>0.31145833333333334</v>
      </c>
      <c r="CU71" s="391">
        <v>0.21202956989247312</v>
      </c>
      <c r="CV71" s="391">
        <v>0.35902777777777778</v>
      </c>
      <c r="CW71" s="391">
        <v>0.50772849462365588</v>
      </c>
      <c r="CX71" s="391">
        <v>0.55241935483870963</v>
      </c>
      <c r="CY71" s="391">
        <v>0.57187500000000002</v>
      </c>
      <c r="CZ71" s="391">
        <v>0.22885906040268456</v>
      </c>
      <c r="DA71" s="391">
        <v>0.29548611111111112</v>
      </c>
      <c r="DB71" s="391">
        <v>0.259744623655914</v>
      </c>
      <c r="DC71" s="393">
        <v>0.33364726027397262</v>
      </c>
      <c r="DD71" s="394">
        <v>0.41095430107526881</v>
      </c>
      <c r="DE71" s="391">
        <v>2.269345238095238E-2</v>
      </c>
      <c r="DF71" s="392">
        <v>0.41520861372812923</v>
      </c>
      <c r="DG71" s="392">
        <v>0.41180555555555554</v>
      </c>
      <c r="DH71" s="392">
        <v>0.35618279569892475</v>
      </c>
      <c r="DI71" s="392">
        <v>0.48993055555555554</v>
      </c>
      <c r="DJ71" s="392">
        <v>0.60920698924731187</v>
      </c>
      <c r="DK71" s="392">
        <v>0.69153225806451613</v>
      </c>
      <c r="DL71" s="392">
        <v>0.59166666666666667</v>
      </c>
      <c r="DM71" s="392">
        <v>8.8926174496644292E-2</v>
      </c>
      <c r="DN71" s="392">
        <v>0.16875000000000001</v>
      </c>
      <c r="DO71" s="395">
        <v>0.39415322580645162</v>
      </c>
      <c r="DP71" s="393">
        <v>0.39023972602739726</v>
      </c>
      <c r="DQ71" s="394">
        <v>0.29435483870967744</v>
      </c>
      <c r="DR71" s="391">
        <v>8.6309523809523808E-2</v>
      </c>
      <c r="DS71" s="391">
        <v>0.18270524899057874</v>
      </c>
      <c r="DT71" s="392">
        <v>0.20034722222222223</v>
      </c>
      <c r="DU71" s="392">
        <v>0.15120967741935484</v>
      </c>
      <c r="DV71" s="392">
        <v>0.21249999999999999</v>
      </c>
      <c r="DW71" s="392">
        <v>0.11391129032258064</v>
      </c>
      <c r="DX71" s="392">
        <v>0.10181451612903226</v>
      </c>
      <c r="DY71" s="392">
        <v>0.13298611111111111</v>
      </c>
      <c r="DZ71" s="392">
        <v>4.4630872483221479E-2</v>
      </c>
      <c r="EA71" s="392">
        <v>0.1076388888888889</v>
      </c>
      <c r="EB71" s="395">
        <v>9.5430107526881719E-2</v>
      </c>
      <c r="EC71" s="393">
        <v>0.14389269406392693</v>
      </c>
      <c r="ED71" s="392">
        <v>0.16397849462365591</v>
      </c>
      <c r="EE71" s="392">
        <v>4.8491379310344827E-2</v>
      </c>
      <c r="EF71" s="392">
        <v>5.0134589502018843E-2</v>
      </c>
      <c r="EG71" s="392">
        <v>7.048611111111111E-2</v>
      </c>
      <c r="EH71" s="392">
        <v>0.12903225806451613</v>
      </c>
      <c r="EI71" s="392">
        <v>2.2916666666666665E-2</v>
      </c>
      <c r="EJ71" s="392">
        <v>5.4435483870967742E-2</v>
      </c>
      <c r="EK71" s="392">
        <v>3.2930107526881719E-2</v>
      </c>
      <c r="EL71" s="392">
        <v>6.25E-2</v>
      </c>
      <c r="EM71" s="392">
        <v>6.9798657718120799E-2</v>
      </c>
      <c r="EN71" s="392">
        <v>0.25416666666666665</v>
      </c>
      <c r="EO71" s="392">
        <v>0.13373655913978494</v>
      </c>
      <c r="EP71" s="393">
        <v>9.1160063752276865E-2</v>
      </c>
      <c r="EQ71" s="392">
        <v>0.17977150537634409</v>
      </c>
      <c r="ER71" s="392">
        <v>3.720238095238095E-4</v>
      </c>
      <c r="ES71" s="392">
        <v>5.0471063257065945E-3</v>
      </c>
      <c r="ET71" s="395">
        <v>6.7361111111111108E-2</v>
      </c>
      <c r="EU71" s="393">
        <v>6.4692601597777011E-2</v>
      </c>
    </row>
    <row r="72" spans="1:151" ht="33.75" customHeight="1">
      <c r="A72" s="494"/>
      <c r="B72" s="493"/>
      <c r="C72" s="27" t="s">
        <v>15</v>
      </c>
      <c r="D72" s="28">
        <v>0.67708333333333337</v>
      </c>
      <c r="E72" s="29">
        <v>0.80208333333333337</v>
      </c>
      <c r="F72" s="29">
        <v>0.61675639300134588</v>
      </c>
      <c r="G72" s="29">
        <v>0.52430555555555558</v>
      </c>
      <c r="H72" s="29">
        <v>0.39314516129032256</v>
      </c>
      <c r="I72" s="29">
        <v>0.18958333333333333</v>
      </c>
      <c r="J72" s="29">
        <v>0.18951612903225806</v>
      </c>
      <c r="K72" s="29">
        <v>0.43884408602150538</v>
      </c>
      <c r="L72" s="29">
        <v>0.109375</v>
      </c>
      <c r="M72" s="29">
        <v>0.60939597315436245</v>
      </c>
      <c r="N72" s="29">
        <v>0.44444444444444442</v>
      </c>
      <c r="O72" s="30">
        <v>0.699260752688172</v>
      </c>
      <c r="P72" s="31">
        <v>0.4735159817351598</v>
      </c>
      <c r="Q72" s="28">
        <v>0.74126344086021501</v>
      </c>
      <c r="R72" s="29">
        <v>0.48028273809523808</v>
      </c>
      <c r="S72" s="29">
        <v>0.55080753701211305</v>
      </c>
      <c r="T72" s="29">
        <v>0.34097222222222223</v>
      </c>
      <c r="U72" s="29">
        <v>0.594758064516129</v>
      </c>
      <c r="V72" s="29">
        <v>0.3732638888888889</v>
      </c>
      <c r="W72" s="29">
        <v>0.43245967741935482</v>
      </c>
      <c r="X72" s="29">
        <v>0.26310483870967744</v>
      </c>
      <c r="Y72" s="29">
        <v>0.28680555555555554</v>
      </c>
      <c r="Z72" s="29">
        <v>0.25671140939597314</v>
      </c>
      <c r="AA72" s="29">
        <v>0.58923611111111107</v>
      </c>
      <c r="AB72" s="29">
        <v>0.697244623655914</v>
      </c>
      <c r="AC72" s="31">
        <v>0.46786529680365296</v>
      </c>
      <c r="AD72" s="29">
        <v>0.52755376344086025</v>
      </c>
      <c r="AE72" s="29">
        <v>0.42708333333333331</v>
      </c>
      <c r="AF72" s="29">
        <v>0.27254374158815614</v>
      </c>
      <c r="AG72" s="29">
        <v>0.29236111111111113</v>
      </c>
      <c r="AH72" s="29">
        <v>0.21270161290322581</v>
      </c>
      <c r="AI72" s="29">
        <v>0.140625</v>
      </c>
      <c r="AJ72" s="29">
        <v>0.17909946236559141</v>
      </c>
      <c r="AK72" s="29">
        <v>0.36189516129032256</v>
      </c>
      <c r="AL72" s="29">
        <v>0.35381944444444446</v>
      </c>
      <c r="AM72" s="29">
        <v>0.2865771812080537</v>
      </c>
      <c r="AN72" s="29">
        <v>0.27500000000000002</v>
      </c>
      <c r="AO72" s="29">
        <v>0.43413978494623656</v>
      </c>
      <c r="AP72" s="31">
        <v>0.31352459016393441</v>
      </c>
      <c r="AQ72" s="29">
        <v>0.28494623655913981</v>
      </c>
      <c r="AR72" s="29">
        <v>0.4765625</v>
      </c>
      <c r="AS72" s="29">
        <v>0.55652759084791381</v>
      </c>
      <c r="AT72" s="29">
        <v>0.25520833333333331</v>
      </c>
      <c r="AU72" s="29">
        <v>0.23555107526881722</v>
      </c>
      <c r="AV72" s="29">
        <v>0.30173611111111109</v>
      </c>
      <c r="AW72" s="29">
        <v>0.26814516129032256</v>
      </c>
      <c r="AX72" s="29">
        <v>0.29536290322580644</v>
      </c>
      <c r="AY72" s="29">
        <v>0.42951388888888886</v>
      </c>
      <c r="AZ72" s="29">
        <v>0.56845637583892616</v>
      </c>
      <c r="BA72" s="29">
        <v>0.51770833333333333</v>
      </c>
      <c r="BB72" s="29">
        <v>0.44321236559139787</v>
      </c>
      <c r="BC72" s="31">
        <v>0.38544520547945205</v>
      </c>
      <c r="BD72" s="29">
        <v>0.41095430107526881</v>
      </c>
      <c r="BE72" s="29">
        <v>0.48735119047619047</v>
      </c>
      <c r="BF72" s="29">
        <v>0.36103633916554506</v>
      </c>
      <c r="BG72" s="29">
        <v>0.29236111111111113</v>
      </c>
      <c r="BH72" s="29">
        <v>0.39146505376344087</v>
      </c>
      <c r="BI72" s="29">
        <v>0.21284722222222222</v>
      </c>
      <c r="BJ72" s="29">
        <v>0.18884408602150538</v>
      </c>
      <c r="BK72" s="29">
        <v>0.31754032258064518</v>
      </c>
      <c r="BL72" s="29">
        <v>0.51215277777777779</v>
      </c>
      <c r="BM72" s="29">
        <v>0.56140939597315431</v>
      </c>
      <c r="BN72" s="29">
        <v>0.48368055555555556</v>
      </c>
      <c r="BO72" s="29">
        <v>0.62432795698924726</v>
      </c>
      <c r="BP72" s="31">
        <v>0.403310502283105</v>
      </c>
      <c r="BQ72" s="29">
        <v>0.55040322580645162</v>
      </c>
      <c r="BR72" s="29">
        <v>0.40587797619047616</v>
      </c>
      <c r="BS72" s="29">
        <v>0.4616419919246299</v>
      </c>
      <c r="BT72" s="29">
        <v>0.52673611111111107</v>
      </c>
      <c r="BU72" s="29">
        <v>0.35819892473118281</v>
      </c>
      <c r="BV72" s="29">
        <v>0.4309027777777778</v>
      </c>
      <c r="BW72" s="29">
        <v>0.51478494623655913</v>
      </c>
      <c r="BX72" s="29">
        <v>0.613239247311828</v>
      </c>
      <c r="BY72" s="29">
        <v>0.60868055555555556</v>
      </c>
      <c r="BZ72" s="29">
        <v>0.56946308724832218</v>
      </c>
      <c r="CA72" s="29">
        <v>0.54409722222222223</v>
      </c>
      <c r="CB72" s="29">
        <v>0.43178763440860213</v>
      </c>
      <c r="CC72" s="31">
        <v>0.5018264840182648</v>
      </c>
      <c r="CD72" s="29">
        <v>0.40356182795698925</v>
      </c>
      <c r="CE72" s="29">
        <v>0.23850574712643677</v>
      </c>
      <c r="CF72" s="29">
        <v>0.44885598923283981</v>
      </c>
      <c r="CG72" s="29">
        <v>0.44097222222222221</v>
      </c>
      <c r="CH72" s="29">
        <v>0.36088709677419356</v>
      </c>
      <c r="CI72" s="29">
        <v>0.21979166666666666</v>
      </c>
      <c r="CJ72" s="29">
        <v>0.47614247311827956</v>
      </c>
      <c r="CK72" s="29">
        <v>0.18951612903225806</v>
      </c>
      <c r="CL72" s="29">
        <v>0.52847222222222223</v>
      </c>
      <c r="CM72" s="29">
        <v>0.56006711409395971</v>
      </c>
      <c r="CN72" s="29">
        <v>0.37604166666666666</v>
      </c>
      <c r="CO72" s="29">
        <v>0.44522849462365593</v>
      </c>
      <c r="CP72" s="31">
        <v>0.39150728597449908</v>
      </c>
      <c r="CQ72" s="29">
        <v>0.4428763440860215</v>
      </c>
      <c r="CR72" s="29">
        <v>0.33630952380952384</v>
      </c>
      <c r="CS72" s="29">
        <v>0.39367429340511439</v>
      </c>
      <c r="CT72" s="29">
        <v>0.60555555555555551</v>
      </c>
      <c r="CU72" s="29">
        <v>0.53427419354838712</v>
      </c>
      <c r="CV72" s="29">
        <v>0.57673611111111112</v>
      </c>
      <c r="CW72" s="29">
        <v>0.47009408602150538</v>
      </c>
      <c r="CX72" s="29">
        <v>0.30611559139784944</v>
      </c>
      <c r="CY72" s="29">
        <v>0.33576388888888886</v>
      </c>
      <c r="CZ72" s="29">
        <v>0.45134228187919462</v>
      </c>
      <c r="DA72" s="29">
        <v>0.48993055555555554</v>
      </c>
      <c r="DB72" s="29">
        <v>0.42977150537634407</v>
      </c>
      <c r="DC72" s="31">
        <v>0.44803082191780824</v>
      </c>
      <c r="DD72" s="303">
        <v>0.28595430107526881</v>
      </c>
      <c r="DE72" s="29">
        <v>0.34672619047619047</v>
      </c>
      <c r="DF72" s="30">
        <v>0.30013458950201882</v>
      </c>
      <c r="DG72" s="30">
        <v>0.3034722222222222</v>
      </c>
      <c r="DH72" s="30">
        <v>0.365255376344086</v>
      </c>
      <c r="DI72" s="30">
        <v>0.25381944444444443</v>
      </c>
      <c r="DJ72" s="30">
        <v>0.33467741935483869</v>
      </c>
      <c r="DK72" s="30">
        <v>0.23521505376344087</v>
      </c>
      <c r="DL72" s="30">
        <v>0.26180555555555557</v>
      </c>
      <c r="DM72" s="30">
        <v>0.43120805369127518</v>
      </c>
      <c r="DN72" s="30">
        <v>0.31944444444444442</v>
      </c>
      <c r="DO72" s="304">
        <v>0.26209677419354838</v>
      </c>
      <c r="DP72" s="31">
        <v>0.30827625570776257</v>
      </c>
      <c r="DQ72" s="303">
        <v>0.21740591397849462</v>
      </c>
      <c r="DR72" s="29">
        <v>0.5390625</v>
      </c>
      <c r="DS72" s="29">
        <v>0.44986541049798118</v>
      </c>
      <c r="DT72" s="30">
        <v>0.4375</v>
      </c>
      <c r="DU72" s="30">
        <v>0.72177419354838712</v>
      </c>
      <c r="DV72" s="30">
        <v>0.57881944444444444</v>
      </c>
      <c r="DW72" s="30">
        <v>0.44489247311827956</v>
      </c>
      <c r="DX72" s="30">
        <v>0.46034946236559138</v>
      </c>
      <c r="DY72" s="30">
        <v>0.46840277777777778</v>
      </c>
      <c r="DZ72" s="30">
        <v>0.56879194630872487</v>
      </c>
      <c r="EA72" s="30">
        <v>0.359375</v>
      </c>
      <c r="EB72" s="304">
        <v>0.20463709677419356</v>
      </c>
      <c r="EC72" s="31">
        <v>0.45348173515981738</v>
      </c>
      <c r="ED72" s="30">
        <v>0.43817204301075269</v>
      </c>
      <c r="EE72" s="30">
        <v>0.40229885057471265</v>
      </c>
      <c r="EF72" s="30">
        <v>0.3415208613728129</v>
      </c>
      <c r="EG72" s="30">
        <v>0.50138888888888888</v>
      </c>
      <c r="EH72" s="30">
        <v>0.69422043010752688</v>
      </c>
      <c r="EI72" s="30">
        <v>0.64826388888888886</v>
      </c>
      <c r="EJ72" s="30">
        <v>0.72379032258064513</v>
      </c>
      <c r="EK72" s="30">
        <v>0.34509408602150538</v>
      </c>
      <c r="EL72" s="30">
        <v>0.59861111111111109</v>
      </c>
      <c r="EM72" s="30">
        <v>0.53691275167785235</v>
      </c>
      <c r="EN72" s="30">
        <v>0.49618055555555557</v>
      </c>
      <c r="EO72" s="30">
        <v>0.27788978494623656</v>
      </c>
      <c r="EP72" s="31">
        <v>0.50025614754098358</v>
      </c>
      <c r="EQ72" s="30">
        <v>0.45665322580645162</v>
      </c>
      <c r="ER72" s="30">
        <v>0.29501488095238093</v>
      </c>
      <c r="ES72" s="30">
        <v>0.52691790040376851</v>
      </c>
      <c r="ET72" s="304">
        <v>0.54097222222222219</v>
      </c>
      <c r="EU72" s="31">
        <v>0.45814518930184089</v>
      </c>
    </row>
    <row r="73" spans="1:151" ht="33.75" customHeight="1" thickBot="1">
      <c r="A73" s="494"/>
      <c r="B73" s="493"/>
      <c r="C73" s="32" t="s">
        <v>16</v>
      </c>
      <c r="D73" s="221">
        <v>1.0752688172043012E-2</v>
      </c>
      <c r="E73" s="222">
        <v>1.525297619047619E-2</v>
      </c>
      <c r="F73" s="222">
        <v>1.8842530282637954E-2</v>
      </c>
      <c r="G73" s="222">
        <v>4.1666666666666666E-3</v>
      </c>
      <c r="H73" s="222">
        <v>2.0161290322580645E-3</v>
      </c>
      <c r="I73" s="222">
        <v>6.9444444444444447E-4</v>
      </c>
      <c r="J73" s="222">
        <v>0</v>
      </c>
      <c r="K73" s="222">
        <v>1.1424731182795699E-2</v>
      </c>
      <c r="L73" s="222">
        <v>0</v>
      </c>
      <c r="M73" s="222">
        <v>1.2416107382550336E-2</v>
      </c>
      <c r="N73" s="222">
        <v>1.0416666666666667E-3</v>
      </c>
      <c r="O73" s="223">
        <v>8.4005376344086016E-3</v>
      </c>
      <c r="P73" s="224">
        <v>7.0776255707762558E-3</v>
      </c>
      <c r="Q73" s="33">
        <v>1.6801075268817203E-2</v>
      </c>
      <c r="R73" s="34">
        <v>1.0044642857142858E-2</v>
      </c>
      <c r="S73" s="34">
        <v>9.757738896366084E-3</v>
      </c>
      <c r="T73" s="34">
        <v>2.4305555555555556E-3</v>
      </c>
      <c r="U73" s="34">
        <v>9.4086021505376347E-3</v>
      </c>
      <c r="V73" s="34">
        <v>9.7222222222222224E-3</v>
      </c>
      <c r="W73" s="34">
        <v>3.0241935483870967E-3</v>
      </c>
      <c r="X73" s="34">
        <v>6.384408602150538E-3</v>
      </c>
      <c r="Y73" s="34">
        <v>0</v>
      </c>
      <c r="Z73" s="222">
        <v>3.9932885906040272E-2</v>
      </c>
      <c r="AA73" s="222">
        <v>8.576388888888889E-2</v>
      </c>
      <c r="AB73" s="222">
        <v>0.12063172043010753</v>
      </c>
      <c r="AC73" s="224">
        <v>2.6312785388127855E-2</v>
      </c>
      <c r="AD73" s="222">
        <v>7.459677419354839E-2</v>
      </c>
      <c r="AE73" s="222">
        <v>6.2859195402298854E-2</v>
      </c>
      <c r="AF73" s="34">
        <v>6.6285329744279947E-2</v>
      </c>
      <c r="AG73" s="34">
        <v>5.5555555555555558E-3</v>
      </c>
      <c r="AH73" s="34">
        <v>2.3521505376344086E-2</v>
      </c>
      <c r="AI73" s="34">
        <v>0</v>
      </c>
      <c r="AJ73" s="34">
        <v>2.6881720430107529E-3</v>
      </c>
      <c r="AK73" s="34">
        <v>2.3521505376344086E-2</v>
      </c>
      <c r="AL73" s="34">
        <v>6.0763888888888888E-2</v>
      </c>
      <c r="AM73" s="34">
        <v>2.2483221476510069E-2</v>
      </c>
      <c r="AN73" s="222">
        <v>1.3541666666666667E-2</v>
      </c>
      <c r="AO73" s="222">
        <v>0.12063172043010753</v>
      </c>
      <c r="AP73" s="224">
        <v>3.9788251366120221E-2</v>
      </c>
      <c r="AQ73" s="222">
        <v>0.12432795698924731</v>
      </c>
      <c r="AR73" s="222">
        <v>0.20089285714285715</v>
      </c>
      <c r="AS73" s="34">
        <v>6.8304172274562577E-2</v>
      </c>
      <c r="AT73" s="34">
        <v>7.048611111111111E-2</v>
      </c>
      <c r="AU73" s="34">
        <v>9.2069892473118281E-2</v>
      </c>
      <c r="AV73" s="34">
        <v>0.13229166666666667</v>
      </c>
      <c r="AW73" s="34">
        <v>1.9825268817204301E-2</v>
      </c>
      <c r="AX73" s="34">
        <v>1.5120967741935484E-2</v>
      </c>
      <c r="AY73" s="34">
        <v>8.9236111111111113E-2</v>
      </c>
      <c r="AZ73" s="34">
        <v>0.13993288590604028</v>
      </c>
      <c r="BA73" s="34">
        <v>5.6597222222222222E-2</v>
      </c>
      <c r="BB73" s="34">
        <v>0.17573924731182797</v>
      </c>
      <c r="BC73" s="36">
        <v>9.8030821917808222E-2</v>
      </c>
      <c r="BD73" s="34">
        <v>0.40826612903225806</v>
      </c>
      <c r="BE73" s="34">
        <v>0.22507440476190477</v>
      </c>
      <c r="BF73" s="34">
        <v>0.22308209959623149</v>
      </c>
      <c r="BG73" s="222">
        <v>0.25034722222222222</v>
      </c>
      <c r="BH73" s="222">
        <v>7.0228494623655907E-2</v>
      </c>
      <c r="BI73" s="222">
        <v>5.7986111111111113E-2</v>
      </c>
      <c r="BJ73" s="222">
        <v>4.4354838709677422E-2</v>
      </c>
      <c r="BK73" s="222">
        <v>0.14348118279569894</v>
      </c>
      <c r="BL73" s="222">
        <v>0.19236111111111112</v>
      </c>
      <c r="BM73" s="222">
        <v>0.2174496644295302</v>
      </c>
      <c r="BN73" s="222">
        <v>0.37604166666666666</v>
      </c>
      <c r="BO73" s="222">
        <v>0.30443548387096775</v>
      </c>
      <c r="BP73" s="224">
        <v>0.20918949771689499</v>
      </c>
      <c r="BQ73" s="222">
        <v>0.20094086021505375</v>
      </c>
      <c r="BR73" s="222">
        <v>0.5234375</v>
      </c>
      <c r="BS73" s="222">
        <v>0.3243606998654105</v>
      </c>
      <c r="BT73" s="222">
        <v>0.20520833333333333</v>
      </c>
      <c r="BU73" s="222">
        <v>8.2661290322580641E-2</v>
      </c>
      <c r="BV73" s="222">
        <v>7.7430555555555558E-2</v>
      </c>
      <c r="BW73" s="222">
        <v>9.8118279569892469E-2</v>
      </c>
      <c r="BX73" s="222">
        <v>0.23991935483870969</v>
      </c>
      <c r="BY73" s="222">
        <v>0.20624999999999999</v>
      </c>
      <c r="BZ73" s="222">
        <v>0.24697986577181208</v>
      </c>
      <c r="CA73" s="222">
        <v>0.15555555555555556</v>
      </c>
      <c r="CB73" s="222">
        <v>0.40793010752688175</v>
      </c>
      <c r="CC73" s="224">
        <v>0.22908105022831049</v>
      </c>
      <c r="CD73" s="222">
        <v>0.47009408602150538</v>
      </c>
      <c r="CE73" s="222">
        <v>0.72341954022988508</v>
      </c>
      <c r="CF73" s="222">
        <v>0.42631224764468373</v>
      </c>
      <c r="CG73" s="222">
        <v>0.1875</v>
      </c>
      <c r="CH73" s="222">
        <v>0.21706989247311828</v>
      </c>
      <c r="CI73" s="222">
        <v>0.26180555555555557</v>
      </c>
      <c r="CJ73" s="222">
        <v>0.12264784946236559</v>
      </c>
      <c r="CK73" s="222">
        <v>0.19590053763440859</v>
      </c>
      <c r="CL73" s="222">
        <v>0.11597222222222223</v>
      </c>
      <c r="CM73" s="222">
        <v>0.38221476510067115</v>
      </c>
      <c r="CN73" s="222">
        <v>0.39583333333333331</v>
      </c>
      <c r="CO73" s="222">
        <v>0.37970430107526881</v>
      </c>
      <c r="CP73" s="224">
        <v>0.32192053734061932</v>
      </c>
      <c r="CQ73" s="222">
        <v>0.19926075268817203</v>
      </c>
      <c r="CR73" s="222">
        <v>0.58779761904761907</v>
      </c>
      <c r="CS73" s="222">
        <v>0.35329744279946163</v>
      </c>
      <c r="CT73" s="222">
        <v>8.2986111111111108E-2</v>
      </c>
      <c r="CU73" s="222">
        <v>0.25369623655913981</v>
      </c>
      <c r="CV73" s="222">
        <v>6.4236111111111105E-2</v>
      </c>
      <c r="CW73" s="222">
        <v>2.2177419354838711E-2</v>
      </c>
      <c r="CX73" s="222">
        <v>0.14146505376344087</v>
      </c>
      <c r="CY73" s="222">
        <v>9.2361111111111116E-2</v>
      </c>
      <c r="CZ73" s="222">
        <v>0.31979865771812083</v>
      </c>
      <c r="DA73" s="222">
        <v>0.21458333333333332</v>
      </c>
      <c r="DB73" s="222">
        <v>0.31048387096774194</v>
      </c>
      <c r="DC73" s="224">
        <v>0.21832191780821919</v>
      </c>
      <c r="DD73" s="305">
        <v>0.30309139784946237</v>
      </c>
      <c r="DE73" s="34">
        <v>0.6305803571428571</v>
      </c>
      <c r="DF73" s="35">
        <v>0.28465679676985195</v>
      </c>
      <c r="DG73" s="35">
        <v>0.28472222222222221</v>
      </c>
      <c r="DH73" s="35">
        <v>0.27856182795698925</v>
      </c>
      <c r="DI73" s="35">
        <v>0.25624999999999998</v>
      </c>
      <c r="DJ73" s="35">
        <v>5.6115591397849461E-2</v>
      </c>
      <c r="DK73" s="35">
        <v>7.3252688172043015E-2</v>
      </c>
      <c r="DL73" s="35">
        <v>0.14652777777777778</v>
      </c>
      <c r="DM73" s="35">
        <v>0.47986577181208051</v>
      </c>
      <c r="DN73" s="35">
        <v>0.51180555555555551</v>
      </c>
      <c r="DO73" s="306">
        <v>0.34375</v>
      </c>
      <c r="DP73" s="224">
        <v>0.30148401826484017</v>
      </c>
      <c r="DQ73" s="305">
        <v>0.48823924731182794</v>
      </c>
      <c r="DR73" s="34">
        <v>0.37462797619047616</v>
      </c>
      <c r="DS73" s="34">
        <v>0.36742934051144011</v>
      </c>
      <c r="DT73" s="35">
        <v>0.36215277777777777</v>
      </c>
      <c r="DU73" s="35">
        <v>0.12701612903225806</v>
      </c>
      <c r="DV73" s="35">
        <v>0.20868055555555556</v>
      </c>
      <c r="DW73" s="35">
        <v>0.44119623655913981</v>
      </c>
      <c r="DX73" s="35">
        <v>0.43783602150537637</v>
      </c>
      <c r="DY73" s="35">
        <v>0.39861111111111114</v>
      </c>
      <c r="DZ73" s="35">
        <v>0.38657718120805368</v>
      </c>
      <c r="EA73" s="35">
        <v>0.53298611111111116</v>
      </c>
      <c r="EB73" s="306">
        <v>0.69993279569892475</v>
      </c>
      <c r="EC73" s="224">
        <v>0.40262557077625571</v>
      </c>
      <c r="ED73" s="35">
        <v>0.39784946236559138</v>
      </c>
      <c r="EE73" s="35">
        <v>0.54920977011494254</v>
      </c>
      <c r="EF73" s="35">
        <v>0.60834454912516822</v>
      </c>
      <c r="EG73" s="35">
        <v>0.42812499999999998</v>
      </c>
      <c r="EH73" s="35">
        <v>0.176747311827957</v>
      </c>
      <c r="EI73" s="35">
        <v>0.32881944444444444</v>
      </c>
      <c r="EJ73" s="35">
        <v>0.22177419354838709</v>
      </c>
      <c r="EK73" s="35">
        <v>0.62197580645161288</v>
      </c>
      <c r="EL73" s="35">
        <v>0.33888888888888891</v>
      </c>
      <c r="EM73" s="35">
        <v>0.39328859060402682</v>
      </c>
      <c r="EN73" s="35">
        <v>0.24965277777777778</v>
      </c>
      <c r="EO73" s="35">
        <v>0.5883736559139785</v>
      </c>
      <c r="EP73" s="224">
        <v>0.4085837887067395</v>
      </c>
      <c r="EQ73" s="35">
        <v>0.36357526881720431</v>
      </c>
      <c r="ER73" s="35">
        <v>0.70461309523809523</v>
      </c>
      <c r="ES73" s="35">
        <v>0.46803499327052489</v>
      </c>
      <c r="ET73" s="306">
        <v>0.39166666666666666</v>
      </c>
      <c r="EU73" s="224">
        <v>0.4771622091003821</v>
      </c>
    </row>
    <row r="74" spans="1:151" ht="15" customHeight="1" thickBot="1">
      <c r="A74" s="495"/>
      <c r="B74" s="496"/>
      <c r="C74" s="220" t="s">
        <v>810</v>
      </c>
      <c r="D74" s="486">
        <v>0.5</v>
      </c>
      <c r="E74" s="487"/>
      <c r="F74" s="487"/>
      <c r="G74" s="487"/>
      <c r="H74" s="487"/>
      <c r="I74" s="487"/>
      <c r="J74" s="487"/>
      <c r="K74" s="487"/>
      <c r="L74" s="487"/>
      <c r="M74" s="487"/>
      <c r="N74" s="487"/>
      <c r="O74" s="487"/>
      <c r="P74" s="487"/>
      <c r="Q74" s="487"/>
      <c r="R74" s="487"/>
      <c r="S74" s="487"/>
      <c r="T74" s="487"/>
      <c r="U74" s="487"/>
      <c r="V74" s="487"/>
      <c r="W74" s="487"/>
      <c r="X74" s="487"/>
      <c r="Y74" s="491"/>
      <c r="Z74" s="488" t="s">
        <v>811</v>
      </c>
      <c r="AA74" s="489"/>
      <c r="AB74" s="489"/>
      <c r="AC74" s="489"/>
      <c r="AD74" s="489"/>
      <c r="AE74" s="490"/>
      <c r="AF74" s="486">
        <v>0.55000000000000004</v>
      </c>
      <c r="AG74" s="484"/>
      <c r="AH74" s="484"/>
      <c r="AI74" s="484"/>
      <c r="AJ74" s="484"/>
      <c r="AK74" s="484"/>
      <c r="AL74" s="484"/>
      <c r="AM74" s="485"/>
      <c r="AN74" s="483" t="s">
        <v>812</v>
      </c>
      <c r="AO74" s="484"/>
      <c r="AP74" s="484"/>
      <c r="AQ74" s="484"/>
      <c r="AR74" s="485"/>
      <c r="AS74" s="486">
        <v>0.6</v>
      </c>
      <c r="AT74" s="484"/>
      <c r="AU74" s="484"/>
      <c r="AV74" s="484"/>
      <c r="AW74" s="484"/>
      <c r="AX74" s="484"/>
      <c r="AY74" s="484"/>
      <c r="AZ74" s="485"/>
      <c r="BA74" s="488" t="s">
        <v>813</v>
      </c>
      <c r="BB74" s="489"/>
      <c r="BC74" s="489"/>
      <c r="BD74" s="489"/>
      <c r="BE74" s="489"/>
      <c r="BF74" s="490"/>
      <c r="BG74" s="486">
        <v>0.65</v>
      </c>
      <c r="BH74" s="484"/>
      <c r="BI74" s="484"/>
      <c r="BJ74" s="484"/>
      <c r="BK74" s="484"/>
      <c r="BL74" s="484"/>
      <c r="BM74" s="484"/>
      <c r="BN74" s="484"/>
      <c r="BO74" s="484"/>
      <c r="BP74" s="484"/>
      <c r="BQ74" s="484"/>
      <c r="BR74" s="484"/>
      <c r="BS74" s="484"/>
      <c r="BT74" s="484"/>
      <c r="BU74" s="484"/>
      <c r="BV74" s="484"/>
      <c r="BW74" s="484"/>
      <c r="BX74" s="484"/>
      <c r="BY74" s="484"/>
      <c r="BZ74" s="484"/>
      <c r="CA74" s="484"/>
      <c r="CB74" s="484"/>
      <c r="CC74" s="484"/>
      <c r="CD74" s="484"/>
      <c r="CE74" s="484"/>
      <c r="CF74" s="484"/>
      <c r="CG74" s="484"/>
      <c r="CH74" s="484"/>
      <c r="CI74" s="484"/>
      <c r="CJ74" s="484"/>
      <c r="CK74" s="484"/>
      <c r="CL74" s="484"/>
      <c r="CM74" s="484"/>
      <c r="CN74" s="484"/>
      <c r="CO74" s="484"/>
      <c r="CP74" s="485"/>
      <c r="CQ74" s="483" t="s">
        <v>884</v>
      </c>
      <c r="CR74" s="484"/>
      <c r="CS74" s="485"/>
      <c r="CT74" s="483" t="s">
        <v>1478</v>
      </c>
      <c r="CU74" s="484"/>
      <c r="CV74" s="484"/>
      <c r="CW74" s="484"/>
      <c r="CX74" s="484"/>
      <c r="CY74" s="484"/>
      <c r="CZ74" s="484"/>
      <c r="DA74" s="484"/>
      <c r="DB74" s="484"/>
      <c r="DC74" s="484"/>
      <c r="DD74" s="484"/>
      <c r="DE74" s="484"/>
      <c r="DF74" s="485"/>
      <c r="DG74" s="486">
        <v>0.75</v>
      </c>
      <c r="DH74" s="487"/>
      <c r="DI74" s="487"/>
      <c r="DJ74" s="487"/>
      <c r="DK74" s="487"/>
      <c r="DL74" s="487"/>
      <c r="DM74" s="487"/>
      <c r="DN74" s="487"/>
      <c r="DO74" s="487"/>
      <c r="DP74" s="487"/>
      <c r="DQ74" s="484"/>
      <c r="DR74" s="484"/>
      <c r="DS74" s="484"/>
      <c r="DT74" s="484"/>
      <c r="DU74" s="484"/>
      <c r="DV74" s="484"/>
      <c r="DW74" s="484"/>
      <c r="DX74" s="484"/>
      <c r="DY74" s="484"/>
      <c r="DZ74" s="484"/>
      <c r="EA74" s="484"/>
      <c r="EB74" s="484"/>
      <c r="EC74" s="484"/>
      <c r="ED74" s="484"/>
      <c r="EE74" s="484"/>
      <c r="EF74" s="484"/>
      <c r="EG74" s="484"/>
      <c r="EH74" s="484"/>
      <c r="EI74" s="484"/>
      <c r="EJ74" s="484"/>
      <c r="EK74" s="484"/>
      <c r="EL74" s="484"/>
      <c r="EM74" s="484"/>
      <c r="EN74" s="484"/>
      <c r="EO74" s="484"/>
      <c r="EP74" s="484"/>
      <c r="EQ74" s="484"/>
      <c r="ER74" s="484"/>
      <c r="ES74" s="484"/>
      <c r="ET74" s="484"/>
      <c r="EU74" s="485"/>
    </row>
  </sheetData>
  <mergeCells count="40">
    <mergeCell ref="A24:A44"/>
    <mergeCell ref="B69:B70"/>
    <mergeCell ref="B56:B57"/>
    <mergeCell ref="B53:B55"/>
    <mergeCell ref="B40:B42"/>
    <mergeCell ref="B43:B44"/>
    <mergeCell ref="B61:B63"/>
    <mergeCell ref="B64:B65"/>
    <mergeCell ref="A45:A70"/>
    <mergeCell ref="B35:B36"/>
    <mergeCell ref="B32:B34"/>
    <mergeCell ref="CQ74:CS74"/>
    <mergeCell ref="CT74:DF74"/>
    <mergeCell ref="DG74:EU74"/>
    <mergeCell ref="EX40:EX52"/>
    <mergeCell ref="B24:B27"/>
    <mergeCell ref="AN74:AR74"/>
    <mergeCell ref="AS74:AZ74"/>
    <mergeCell ref="BA74:BF74"/>
    <mergeCell ref="BG74:CP74"/>
    <mergeCell ref="D74:Y74"/>
    <mergeCell ref="Z74:AE74"/>
    <mergeCell ref="AF74:AM74"/>
    <mergeCell ref="B28:B31"/>
    <mergeCell ref="B37:B39"/>
    <mergeCell ref="A71:B74"/>
    <mergeCell ref="B45:B48"/>
    <mergeCell ref="A3:A23"/>
    <mergeCell ref="B7:B10"/>
    <mergeCell ref="B16:B18"/>
    <mergeCell ref="B14:B15"/>
    <mergeCell ref="B11:B13"/>
    <mergeCell ref="B19:B21"/>
    <mergeCell ref="B3:B6"/>
    <mergeCell ref="EX33:EX38"/>
    <mergeCell ref="B49:B52"/>
    <mergeCell ref="B58:B60"/>
    <mergeCell ref="B66:B68"/>
    <mergeCell ref="EX3:EX31"/>
    <mergeCell ref="B22:B23"/>
  </mergeCells>
  <conditionalFormatting sqref="D16:EU18 D37:EU39 D58:EU60">
    <cfRule type="dataBar" priority="30">
      <dataBar>
        <cfvo type="num" val="0"/>
        <cfvo type="num" val="1"/>
        <color rgb="FF63C384"/>
      </dataBar>
      <extLst>
        <ext xmlns:x14="http://schemas.microsoft.com/office/spreadsheetml/2009/9/main" uri="{B025F937-C7B1-47D3-B67F-A62EFF666E3E}">
          <x14:id>{455AB47C-5ACF-4272-85AE-3A41413198AE}</x14:id>
        </ext>
      </extLst>
    </cfRule>
  </conditionalFormatting>
  <conditionalFormatting sqref="D71:EU73">
    <cfRule type="dataBar" priority="29">
      <dataBar>
        <cfvo type="num" val="0"/>
        <cfvo type="num" val="1"/>
        <color rgb="FF638EC6"/>
      </dataBar>
      <extLst>
        <ext xmlns:x14="http://schemas.microsoft.com/office/spreadsheetml/2009/9/main" uri="{B025F937-C7B1-47D3-B67F-A62EFF666E3E}">
          <x14:id>{D082873A-EE16-488E-8E29-90FC7D21E2DD}</x14:id>
        </ext>
      </extLst>
    </cfRule>
  </conditionalFormatting>
  <pageMargins left="0.25" right="0.25" top="0.75" bottom="0.75" header="0.3" footer="0.3"/>
  <pageSetup paperSize="8" scale="18" orientation="landscape" r:id="rId1"/>
  <extLst>
    <ext xmlns:x14="http://schemas.microsoft.com/office/spreadsheetml/2009/9/main" uri="{78C0D931-6437-407d-A8EE-F0AAD7539E65}">
      <x14:conditionalFormattings>
        <x14:conditionalFormatting xmlns:xm="http://schemas.microsoft.com/office/excel/2006/main">
          <x14:cfRule type="dataBar" id="{455AB47C-5ACF-4272-85AE-3A41413198A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D16:EU18 D37:EU39 D58:EU60</xm:sqref>
        </x14:conditionalFormatting>
        <x14:conditionalFormatting xmlns:xm="http://schemas.microsoft.com/office/excel/2006/main">
          <x14:cfRule type="dataBar" id="{D082873A-EE16-488E-8E29-90FC7D21E2DD}">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D71:EU73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BO186"/>
  <sheetViews>
    <sheetView workbookViewId="0"/>
  </sheetViews>
  <sheetFormatPr defaultRowHeight="14.5"/>
  <cols>
    <col min="1" max="1" width="26.453125" customWidth="1"/>
    <col min="2" max="31" width="9.54296875" customWidth="1"/>
    <col min="32" max="32" width="9.54296875" bestFit="1" customWidth="1"/>
    <col min="34" max="34" width="9.54296875" bestFit="1" customWidth="1"/>
    <col min="36" max="36" width="9.54296875" bestFit="1" customWidth="1"/>
    <col min="38" max="38" width="9.54296875" bestFit="1" customWidth="1"/>
    <col min="40" max="40" width="9.54296875" bestFit="1" customWidth="1"/>
    <col min="42" max="42" width="9.54296875" bestFit="1" customWidth="1"/>
    <col min="44" max="44" width="9.54296875" bestFit="1" customWidth="1"/>
    <col min="46" max="46" width="9.54296875" bestFit="1" customWidth="1"/>
    <col min="48" max="48" width="9.54296875" bestFit="1" customWidth="1"/>
    <col min="50" max="50" width="9.54296875" bestFit="1" customWidth="1"/>
    <col min="52" max="52" width="9.54296875" bestFit="1" customWidth="1"/>
    <col min="54" max="54" width="9.54296875" bestFit="1" customWidth="1"/>
    <col min="56" max="56" width="9.54296875" bestFit="1" customWidth="1"/>
    <col min="58" max="58" width="9.54296875" bestFit="1" customWidth="1"/>
    <col min="60" max="60" width="9.54296875" bestFit="1" customWidth="1"/>
    <col min="62" max="62" width="9.54296875" bestFit="1" customWidth="1"/>
    <col min="64" max="64" width="9.54296875" bestFit="1" customWidth="1"/>
    <col min="66" max="66" width="9.54296875" bestFit="1" customWidth="1"/>
  </cols>
  <sheetData>
    <row r="1" spans="1:7" ht="18.5">
      <c r="A1" s="37" t="s">
        <v>1509</v>
      </c>
    </row>
    <row r="3" spans="1:7" ht="15.5">
      <c r="A3" s="250" t="s">
        <v>1508</v>
      </c>
      <c r="B3" s="505" t="s">
        <v>1865</v>
      </c>
      <c r="C3" s="505"/>
      <c r="D3" s="505" t="s">
        <v>1865</v>
      </c>
      <c r="E3" s="505"/>
      <c r="F3" s="505" t="s">
        <v>1865</v>
      </c>
      <c r="G3" s="505"/>
    </row>
    <row r="4" spans="1:7" ht="15.5">
      <c r="A4" s="250"/>
      <c r="B4" s="504" t="s">
        <v>12</v>
      </c>
      <c r="C4" s="504"/>
      <c r="D4" s="504" t="s">
        <v>0</v>
      </c>
      <c r="E4" s="504"/>
      <c r="F4" s="504" t="s">
        <v>13</v>
      </c>
      <c r="G4" s="504"/>
    </row>
    <row r="5" spans="1:7">
      <c r="A5" s="72" t="s">
        <v>817</v>
      </c>
      <c r="B5" s="219" t="s">
        <v>43</v>
      </c>
      <c r="C5" s="219" t="s">
        <v>44</v>
      </c>
      <c r="D5" s="219" t="s">
        <v>43</v>
      </c>
      <c r="E5" s="219" t="s">
        <v>44</v>
      </c>
      <c r="F5" s="219" t="s">
        <v>43</v>
      </c>
      <c r="G5" s="219" t="s">
        <v>44</v>
      </c>
    </row>
    <row r="6" spans="1:7">
      <c r="A6" s="229" t="s">
        <v>20</v>
      </c>
      <c r="B6" s="230">
        <v>930.96102999999982</v>
      </c>
      <c r="C6" s="231">
        <v>2.6909917246426249E-2</v>
      </c>
      <c r="D6" s="238">
        <v>0</v>
      </c>
      <c r="E6" s="231">
        <v>0</v>
      </c>
      <c r="F6" s="238">
        <v>930.96102999999982</v>
      </c>
      <c r="G6" s="231">
        <v>2.1902846155250191E-2</v>
      </c>
    </row>
    <row r="7" spans="1:7">
      <c r="A7" s="229" t="s">
        <v>39</v>
      </c>
      <c r="B7" s="230">
        <v>252.25744599999993</v>
      </c>
      <c r="C7" s="231">
        <v>7.2916338900403145E-3</v>
      </c>
      <c r="D7" s="238">
        <v>11.938574000000001</v>
      </c>
      <c r="E7" s="231">
        <v>1.5095590674897325E-3</v>
      </c>
      <c r="F7" s="238">
        <v>264.19601999999992</v>
      </c>
      <c r="G7" s="231">
        <v>6.2157755205815672E-3</v>
      </c>
    </row>
    <row r="8" spans="1:7">
      <c r="A8" s="229" t="s">
        <v>21</v>
      </c>
      <c r="B8" s="230">
        <v>0</v>
      </c>
      <c r="C8" s="231">
        <v>0</v>
      </c>
      <c r="D8" s="238"/>
      <c r="E8" s="231">
        <v>0</v>
      </c>
      <c r="F8" s="238">
        <v>0</v>
      </c>
      <c r="G8" s="231">
        <v>0</v>
      </c>
    </row>
    <row r="9" spans="1:7">
      <c r="A9" s="229" t="s">
        <v>40</v>
      </c>
      <c r="B9" s="230">
        <v>14293.252625929492</v>
      </c>
      <c r="C9" s="231">
        <v>0.41315396987780184</v>
      </c>
      <c r="D9" s="238">
        <v>4660.9920729999994</v>
      </c>
      <c r="E9" s="231">
        <v>0.58935370734351633</v>
      </c>
      <c r="F9" s="238">
        <v>18954.244698929491</v>
      </c>
      <c r="G9" s="231">
        <v>0.4459390804249016</v>
      </c>
    </row>
    <row r="10" spans="1:7">
      <c r="A10" s="235" t="s">
        <v>30</v>
      </c>
      <c r="B10" s="236">
        <v>11162.768656346747</v>
      </c>
      <c r="C10" s="237">
        <v>0.32266568750282892</v>
      </c>
      <c r="D10" s="241">
        <v>2556.6655110529996</v>
      </c>
      <c r="E10" s="237">
        <v>0.32327458913839507</v>
      </c>
      <c r="F10" s="241">
        <v>13719.434167399746</v>
      </c>
      <c r="G10" s="237">
        <v>0.3227789845356252</v>
      </c>
    </row>
    <row r="11" spans="1:7">
      <c r="A11" s="235" t="s">
        <v>862</v>
      </c>
      <c r="B11" s="236">
        <v>854.76285908999989</v>
      </c>
      <c r="C11" s="237">
        <v>2.4707369118802537E-2</v>
      </c>
      <c r="D11" s="241">
        <v>117.59463642900002</v>
      </c>
      <c r="E11" s="237">
        <v>1.4869116672523483E-2</v>
      </c>
      <c r="F11" s="241">
        <v>972.35749551899994</v>
      </c>
      <c r="G11" s="237">
        <v>2.2876786402387904E-2</v>
      </c>
    </row>
    <row r="12" spans="1:7">
      <c r="A12" s="235" t="s">
        <v>29</v>
      </c>
      <c r="B12" s="236">
        <v>551.11975940049933</v>
      </c>
      <c r="C12" s="237">
        <v>1.5930405935829329E-2</v>
      </c>
      <c r="D12" s="241">
        <v>11.609769075999997</v>
      </c>
      <c r="E12" s="237">
        <v>1.4679837123041401E-3</v>
      </c>
      <c r="F12" s="241">
        <v>562.72952847649935</v>
      </c>
      <c r="G12" s="237">
        <v>1.3239413780013165E-2</v>
      </c>
    </row>
    <row r="13" spans="1:7">
      <c r="A13" s="235" t="s">
        <v>41</v>
      </c>
      <c r="B13" s="236">
        <v>892.5730563799998</v>
      </c>
      <c r="C13" s="237">
        <v>2.5800292718563687E-2</v>
      </c>
      <c r="D13" s="241">
        <v>425.45994621599999</v>
      </c>
      <c r="E13" s="237">
        <v>5.379678675728413E-2</v>
      </c>
      <c r="F13" s="241">
        <v>1318.0330025959997</v>
      </c>
      <c r="G13" s="237">
        <v>3.1009540843404224E-2</v>
      </c>
    </row>
    <row r="14" spans="1:7">
      <c r="A14" s="229" t="s">
        <v>42</v>
      </c>
      <c r="B14" s="230">
        <v>293.43967423074992</v>
      </c>
      <c r="C14" s="231">
        <v>8.4820278141693635E-3</v>
      </c>
      <c r="D14" s="238">
        <v>22.276050837999996</v>
      </c>
      <c r="E14" s="231">
        <v>2.8166692714192789E-3</v>
      </c>
      <c r="F14" s="238">
        <v>315.71572506874992</v>
      </c>
      <c r="G14" s="231">
        <v>7.4278865947526264E-3</v>
      </c>
    </row>
    <row r="15" spans="1:7">
      <c r="A15" s="229" t="s">
        <v>33</v>
      </c>
      <c r="B15" s="230">
        <v>5364.3272819999993</v>
      </c>
      <c r="C15" s="231">
        <v>0.15505869589553781</v>
      </c>
      <c r="D15" s="238">
        <v>102.11322800000198</v>
      </c>
      <c r="E15" s="231">
        <v>1.2911588037067863E-2</v>
      </c>
      <c r="F15" s="238">
        <v>5466.4405100000013</v>
      </c>
      <c r="G15" s="231">
        <v>0.12860968574308362</v>
      </c>
    </row>
    <row r="16" spans="1:7">
      <c r="A16" s="232" t="s">
        <v>36</v>
      </c>
      <c r="B16" s="233">
        <v>34595.462389377484</v>
      </c>
      <c r="C16" s="234">
        <v>1</v>
      </c>
      <c r="D16" s="239">
        <v>7908.6497886120005</v>
      </c>
      <c r="E16" s="234">
        <v>1</v>
      </c>
      <c r="F16" s="239">
        <v>42504.112177989482</v>
      </c>
      <c r="G16" s="234">
        <v>1</v>
      </c>
    </row>
    <row r="17" spans="1:7">
      <c r="A17" s="235" t="s">
        <v>819</v>
      </c>
      <c r="B17" s="236">
        <v>13461.224331217247</v>
      </c>
      <c r="C17" s="311">
        <v>0.38910375527602453</v>
      </c>
      <c r="D17" s="240">
        <v>3111.3298627739991</v>
      </c>
      <c r="E17" s="311">
        <v>0.39340847628050679</v>
      </c>
      <c r="F17" s="240">
        <v>16572.554193991247</v>
      </c>
      <c r="G17" s="311">
        <v>0.38990472556143058</v>
      </c>
    </row>
    <row r="18" spans="1:7">
      <c r="A18" s="277" t="s">
        <v>1688</v>
      </c>
      <c r="B18" s="278"/>
      <c r="C18" s="278"/>
      <c r="D18" s="278"/>
    </row>
    <row r="19" spans="1:7">
      <c r="A19" s="208" t="s">
        <v>1479</v>
      </c>
    </row>
    <row r="20" spans="1:7">
      <c r="A20" s="208" t="s">
        <v>1482</v>
      </c>
    </row>
    <row r="21" spans="1:7">
      <c r="A21" s="208" t="s">
        <v>1480</v>
      </c>
    </row>
    <row r="22" spans="1:7">
      <c r="A22" s="208" t="s">
        <v>1483</v>
      </c>
    </row>
    <row r="25" spans="1:7" ht="18.5">
      <c r="A25" s="37" t="s">
        <v>815</v>
      </c>
    </row>
    <row r="52" spans="1:67" ht="18.5">
      <c r="A52" s="37" t="s">
        <v>816</v>
      </c>
    </row>
    <row r="54" spans="1:67" ht="15.5">
      <c r="B54" s="497" t="s">
        <v>12</v>
      </c>
      <c r="C54" s="498"/>
      <c r="D54" s="498"/>
      <c r="E54" s="498"/>
      <c r="F54" s="498"/>
      <c r="G54" s="498"/>
      <c r="H54" s="498"/>
      <c r="I54" s="498"/>
      <c r="J54" s="498"/>
      <c r="K54" s="498"/>
      <c r="L54" s="498"/>
      <c r="M54" s="498"/>
      <c r="N54" s="498"/>
      <c r="O54" s="498"/>
      <c r="P54" s="498"/>
      <c r="Q54" s="498"/>
      <c r="R54" s="498"/>
      <c r="S54" s="498"/>
      <c r="T54" s="498"/>
      <c r="U54" s="498"/>
      <c r="V54" s="498"/>
      <c r="W54" s="499"/>
      <c r="X54" s="500" t="s">
        <v>0</v>
      </c>
      <c r="Y54" s="501"/>
      <c r="Z54" s="501"/>
      <c r="AA54" s="501"/>
      <c r="AB54" s="501"/>
      <c r="AC54" s="501"/>
      <c r="AD54" s="501"/>
      <c r="AE54" s="501"/>
      <c r="AF54" s="501"/>
      <c r="AG54" s="501"/>
      <c r="AH54" s="501"/>
      <c r="AI54" s="501"/>
      <c r="AJ54" s="501"/>
      <c r="AK54" s="501"/>
      <c r="AL54" s="501"/>
      <c r="AM54" s="501"/>
      <c r="AN54" s="501"/>
      <c r="AO54" s="501"/>
      <c r="AP54" s="501"/>
      <c r="AQ54" s="501"/>
      <c r="AR54" s="501"/>
      <c r="AS54" s="502"/>
      <c r="AT54" s="497" t="s">
        <v>13</v>
      </c>
      <c r="AU54" s="498"/>
      <c r="AV54" s="498"/>
      <c r="AW54" s="498"/>
      <c r="AX54" s="498"/>
      <c r="AY54" s="498"/>
      <c r="AZ54" s="498"/>
      <c r="BA54" s="498"/>
      <c r="BB54" s="498"/>
      <c r="BC54" s="498"/>
      <c r="BD54" s="498"/>
      <c r="BE54" s="498"/>
      <c r="BF54" s="498"/>
      <c r="BG54" s="498"/>
      <c r="BH54" s="498"/>
      <c r="BI54" s="498"/>
      <c r="BJ54" s="498"/>
      <c r="BK54" s="498"/>
      <c r="BL54" s="498"/>
      <c r="BM54" s="498"/>
      <c r="BN54" s="498"/>
      <c r="BO54" s="499"/>
    </row>
    <row r="55" spans="1:67">
      <c r="B55" s="504">
        <v>2014</v>
      </c>
      <c r="C55" s="504"/>
      <c r="D55" s="504">
        <v>2015</v>
      </c>
      <c r="E55" s="504"/>
      <c r="F55" s="504">
        <v>2016</v>
      </c>
      <c r="G55" s="504"/>
      <c r="H55" s="504">
        <v>2017</v>
      </c>
      <c r="I55" s="504"/>
      <c r="J55" s="504">
        <v>2018</v>
      </c>
      <c r="K55" s="504"/>
      <c r="L55" s="504">
        <v>2019</v>
      </c>
      <c r="M55" s="504"/>
      <c r="N55" s="504">
        <v>2020</v>
      </c>
      <c r="O55" s="504"/>
      <c r="P55" s="504">
        <v>2021</v>
      </c>
      <c r="Q55" s="504"/>
      <c r="R55" s="504">
        <v>2022</v>
      </c>
      <c r="S55" s="504"/>
      <c r="T55" s="504">
        <v>2023</v>
      </c>
      <c r="U55" s="504"/>
      <c r="V55" s="504">
        <v>2024</v>
      </c>
      <c r="W55" s="504"/>
      <c r="X55" s="503">
        <v>2014</v>
      </c>
      <c r="Y55" s="503"/>
      <c r="Z55" s="503">
        <v>2015</v>
      </c>
      <c r="AA55" s="503"/>
      <c r="AB55" s="503">
        <v>2016</v>
      </c>
      <c r="AC55" s="503"/>
      <c r="AD55" s="503">
        <v>2017</v>
      </c>
      <c r="AE55" s="503"/>
      <c r="AF55" s="503">
        <v>2018</v>
      </c>
      <c r="AG55" s="503"/>
      <c r="AH55" s="503">
        <v>2019</v>
      </c>
      <c r="AI55" s="503"/>
      <c r="AJ55" s="503">
        <v>2020</v>
      </c>
      <c r="AK55" s="503"/>
      <c r="AL55" s="503">
        <v>2021</v>
      </c>
      <c r="AM55" s="503"/>
      <c r="AN55" s="503">
        <v>2022</v>
      </c>
      <c r="AO55" s="503"/>
      <c r="AP55" s="503">
        <v>2023</v>
      </c>
      <c r="AQ55" s="503"/>
      <c r="AR55" s="503">
        <v>2024</v>
      </c>
      <c r="AS55" s="503"/>
      <c r="AT55" s="504">
        <v>2014</v>
      </c>
      <c r="AU55" s="504"/>
      <c r="AV55" s="504">
        <v>2015</v>
      </c>
      <c r="AW55" s="504"/>
      <c r="AX55" s="504">
        <v>2016</v>
      </c>
      <c r="AY55" s="504"/>
      <c r="AZ55" s="504">
        <v>2017</v>
      </c>
      <c r="BA55" s="504"/>
      <c r="BB55" s="504">
        <v>2018</v>
      </c>
      <c r="BC55" s="504"/>
      <c r="BD55" s="504">
        <v>2019</v>
      </c>
      <c r="BE55" s="504"/>
      <c r="BF55" s="504">
        <v>2020</v>
      </c>
      <c r="BG55" s="504"/>
      <c r="BH55" s="504">
        <v>2021</v>
      </c>
      <c r="BI55" s="504"/>
      <c r="BJ55" s="504">
        <v>2022</v>
      </c>
      <c r="BK55" s="504"/>
      <c r="BL55" s="504">
        <v>2023</v>
      </c>
      <c r="BM55" s="504"/>
      <c r="BN55" s="504">
        <v>2024</v>
      </c>
      <c r="BO55" s="504"/>
    </row>
    <row r="56" spans="1:67">
      <c r="A56" s="72" t="s">
        <v>818</v>
      </c>
      <c r="B56" s="244" t="s">
        <v>43</v>
      </c>
      <c r="C56" s="245" t="s">
        <v>44</v>
      </c>
      <c r="D56" s="244" t="s">
        <v>43</v>
      </c>
      <c r="E56" s="245" t="s">
        <v>44</v>
      </c>
      <c r="F56" s="244" t="s">
        <v>43</v>
      </c>
      <c r="G56" s="245" t="s">
        <v>44</v>
      </c>
      <c r="H56" s="244" t="s">
        <v>43</v>
      </c>
      <c r="I56" s="245" t="s">
        <v>44</v>
      </c>
      <c r="J56" s="244" t="s">
        <v>43</v>
      </c>
      <c r="K56" s="245" t="s">
        <v>44</v>
      </c>
      <c r="L56" s="244" t="s">
        <v>43</v>
      </c>
      <c r="M56" s="245" t="s">
        <v>44</v>
      </c>
      <c r="N56" s="244" t="s">
        <v>43</v>
      </c>
      <c r="O56" s="245" t="s">
        <v>44</v>
      </c>
      <c r="P56" s="244" t="s">
        <v>43</v>
      </c>
      <c r="Q56" s="245" t="s">
        <v>44</v>
      </c>
      <c r="R56" s="244" t="s">
        <v>43</v>
      </c>
      <c r="S56" s="245" t="s">
        <v>44</v>
      </c>
      <c r="T56" s="246" t="s">
        <v>43</v>
      </c>
      <c r="U56" s="247" t="s">
        <v>44</v>
      </c>
      <c r="V56" s="244" t="s">
        <v>43</v>
      </c>
      <c r="W56" s="245" t="s">
        <v>44</v>
      </c>
      <c r="X56" s="246" t="s">
        <v>43</v>
      </c>
      <c r="Y56" s="247" t="s">
        <v>44</v>
      </c>
      <c r="Z56" s="246" t="s">
        <v>43</v>
      </c>
      <c r="AA56" s="247" t="s">
        <v>44</v>
      </c>
      <c r="AB56" s="246" t="s">
        <v>43</v>
      </c>
      <c r="AC56" s="247" t="s">
        <v>44</v>
      </c>
      <c r="AD56" s="246" t="s">
        <v>43</v>
      </c>
      <c r="AE56" s="247" t="s">
        <v>44</v>
      </c>
      <c r="AF56" s="246" t="s">
        <v>43</v>
      </c>
      <c r="AG56" s="247" t="s">
        <v>44</v>
      </c>
      <c r="AH56" s="246" t="s">
        <v>43</v>
      </c>
      <c r="AI56" s="247" t="s">
        <v>44</v>
      </c>
      <c r="AJ56" s="246" t="s">
        <v>43</v>
      </c>
      <c r="AK56" s="247" t="s">
        <v>44</v>
      </c>
      <c r="AL56" s="246" t="s">
        <v>43</v>
      </c>
      <c r="AM56" s="247" t="s">
        <v>44</v>
      </c>
      <c r="AN56" s="246" t="s">
        <v>43</v>
      </c>
      <c r="AO56" s="247" t="s">
        <v>44</v>
      </c>
      <c r="AP56" s="246" t="s">
        <v>43</v>
      </c>
      <c r="AQ56" s="247" t="s">
        <v>44</v>
      </c>
      <c r="AR56" s="246" t="s">
        <v>43</v>
      </c>
      <c r="AS56" s="247" t="s">
        <v>44</v>
      </c>
      <c r="AT56" s="244" t="s">
        <v>43</v>
      </c>
      <c r="AU56" s="245" t="s">
        <v>44</v>
      </c>
      <c r="AV56" s="244" t="s">
        <v>43</v>
      </c>
      <c r="AW56" s="245" t="s">
        <v>44</v>
      </c>
      <c r="AX56" s="244" t="s">
        <v>43</v>
      </c>
      <c r="AY56" s="245" t="s">
        <v>44</v>
      </c>
      <c r="AZ56" s="244" t="s">
        <v>43</v>
      </c>
      <c r="BA56" s="245" t="s">
        <v>44</v>
      </c>
      <c r="BB56" s="244" t="s">
        <v>43</v>
      </c>
      <c r="BC56" s="245" t="s">
        <v>44</v>
      </c>
      <c r="BD56" s="244" t="s">
        <v>43</v>
      </c>
      <c r="BE56" s="245" t="s">
        <v>44</v>
      </c>
      <c r="BF56" s="244" t="s">
        <v>43</v>
      </c>
      <c r="BG56" s="245" t="s">
        <v>44</v>
      </c>
      <c r="BH56" s="244" t="s">
        <v>43</v>
      </c>
      <c r="BI56" s="245" t="s">
        <v>44</v>
      </c>
      <c r="BJ56" s="244" t="s">
        <v>43</v>
      </c>
      <c r="BK56" s="245" t="s">
        <v>44</v>
      </c>
      <c r="BL56" s="246" t="s">
        <v>43</v>
      </c>
      <c r="BM56" s="247" t="s">
        <v>44</v>
      </c>
      <c r="BN56" s="244" t="s">
        <v>43</v>
      </c>
      <c r="BO56" s="245" t="s">
        <v>44</v>
      </c>
    </row>
    <row r="57" spans="1:67">
      <c r="A57" s="70" t="s">
        <v>20</v>
      </c>
      <c r="B57" s="73">
        <v>3956.4341111482277</v>
      </c>
      <c r="C57" s="74">
        <f t="shared" ref="C57:C68" si="0">B57/B$67</f>
        <v>0.14152084701594239</v>
      </c>
      <c r="D57" s="73">
        <v>4874.1804507662055</v>
      </c>
      <c r="E57" s="74">
        <f>D57/D$67</f>
        <v>0.16938565919260037</v>
      </c>
      <c r="F57" s="73">
        <v>4695.8615508018966</v>
      </c>
      <c r="G57" s="74">
        <f>F57/F$67</f>
        <v>0.15913803270344637</v>
      </c>
      <c r="H57" s="73">
        <v>3644.5383609252744</v>
      </c>
      <c r="I57" s="74">
        <f>H57/H$67</f>
        <v>0.12151640184446345</v>
      </c>
      <c r="J57" s="73">
        <v>2151.7410467161139</v>
      </c>
      <c r="K57" s="74">
        <f>J57/J$67</f>
        <v>6.9703177969663105E-2</v>
      </c>
      <c r="L57" s="73">
        <v>505.62687456829212</v>
      </c>
      <c r="M57" s="74">
        <f>L57/L$67</f>
        <v>1.6125775021993378E-2</v>
      </c>
      <c r="N57" s="73">
        <v>673.13127134428396</v>
      </c>
      <c r="O57" s="74">
        <f>N57/N$67</f>
        <v>2.115168548218355E-2</v>
      </c>
      <c r="P57" s="73">
        <v>2717.5293040297397</v>
      </c>
      <c r="Q57" s="74">
        <f>P57/P$67</f>
        <v>8.1943921543195061E-2</v>
      </c>
      <c r="R57" s="73">
        <v>2366.2871724372544</v>
      </c>
      <c r="S57" s="74">
        <f>R57/R$67</f>
        <v>6.9878950592383415E-2</v>
      </c>
      <c r="T57" s="73">
        <v>1210.7606052698393</v>
      </c>
      <c r="U57" s="279">
        <v>3.4953406413505111E-2</v>
      </c>
      <c r="V57" s="73">
        <v>946.21623999999974</v>
      </c>
      <c r="W57" s="74">
        <v>2.7604718908758298E-2</v>
      </c>
      <c r="X57" s="73">
        <v>2064.4270000000001</v>
      </c>
      <c r="Y57" s="74">
        <f>X57/X$67</f>
        <v>0.23550485494888587</v>
      </c>
      <c r="Z57" s="73">
        <v>2018.7502699999998</v>
      </c>
      <c r="AA57" s="74">
        <f>Z57/Z$67</f>
        <v>0.23000637802160553</v>
      </c>
      <c r="AB57" s="73">
        <v>2034.1317900000004</v>
      </c>
      <c r="AC57" s="74">
        <f>AB57/AB$67</f>
        <v>0.23312566160907816</v>
      </c>
      <c r="AD57" s="73">
        <v>1300.3244</v>
      </c>
      <c r="AE57" s="74">
        <f>AD57/AD$67</f>
        <v>0.15455692631252832</v>
      </c>
      <c r="AF57" s="73">
        <v>1272.4778999999999</v>
      </c>
      <c r="AG57" s="74">
        <f>AF57/AF$67</f>
        <v>0.15143056128484239</v>
      </c>
      <c r="AH57" s="73">
        <v>866.25145799999996</v>
      </c>
      <c r="AI57" s="74">
        <f>AH57/AH$67</f>
        <v>0.10377379167985627</v>
      </c>
      <c r="AJ57" s="73">
        <v>994.27344900000014</v>
      </c>
      <c r="AK57" s="279">
        <f>AJ57/AJ$67</f>
        <v>0.12448938021463221</v>
      </c>
      <c r="AL57" s="73">
        <v>1169.0958000000001</v>
      </c>
      <c r="AM57" s="279">
        <f>AL57/AL$67</f>
        <v>0.1439812638684391</v>
      </c>
      <c r="AN57" s="73">
        <v>947.52416600000015</v>
      </c>
      <c r="AO57" s="279">
        <f>AN57/AN$67</f>
        <v>0.12500747847959925</v>
      </c>
      <c r="AP57" s="73">
        <v>509.10863000000012</v>
      </c>
      <c r="AQ57" s="279">
        <v>6.5636618272846448E-2</v>
      </c>
      <c r="AR57" s="73">
        <v>0</v>
      </c>
      <c r="AS57" s="279">
        <v>0</v>
      </c>
      <c r="AT57" s="73">
        <f t="shared" ref="AT57:AT66" si="1">B57+X57</f>
        <v>6020.8611111482278</v>
      </c>
      <c r="AU57" s="74">
        <f>AT57/AT$67</f>
        <v>0.16395559886500735</v>
      </c>
      <c r="AV57" s="73">
        <f t="shared" ref="AV57:AV66" si="2">D57+Z57</f>
        <v>6892.930720766205</v>
      </c>
      <c r="AW57" s="74">
        <f>AV57/AV$67</f>
        <v>0.18355416775606215</v>
      </c>
      <c r="AX57" s="73">
        <f t="shared" ref="AX57:AX66" si="3">F57+AB57</f>
        <v>6729.9933408018969</v>
      </c>
      <c r="AY57" s="74">
        <f>AX57/AX$67</f>
        <v>0.17602311504883705</v>
      </c>
      <c r="AZ57" s="73">
        <f t="shared" ref="AZ57:AZ66" si="4">H57+AD57</f>
        <v>4944.8627609252744</v>
      </c>
      <c r="BA57" s="74">
        <f>AZ57/AZ$67</f>
        <v>0.12875439188837895</v>
      </c>
      <c r="BB57" s="73">
        <f t="shared" ref="BB57:BB66" si="5">J57+AF57</f>
        <v>3424.2189467161138</v>
      </c>
      <c r="BC57" s="74">
        <f>BB57/BB$67</f>
        <v>8.7189928084410159E-2</v>
      </c>
      <c r="BD57" s="73">
        <f t="shared" ref="BD57:BD66" si="6">L57+AH57</f>
        <v>1371.8783325682921</v>
      </c>
      <c r="BE57" s="74">
        <f>BD57/BD$67</f>
        <v>3.4553782951601573E-2</v>
      </c>
      <c r="BF57" s="73">
        <f t="shared" ref="BF57:BF66" si="7">N57+AJ57</f>
        <v>1667.4047203442842</v>
      </c>
      <c r="BG57" s="74">
        <f>BF57/BF$67</f>
        <v>4.1883209957919422E-2</v>
      </c>
      <c r="BH57" s="73">
        <f t="shared" ref="BH57:BH66" si="8">P57+AL57</f>
        <v>3886.6251040297398</v>
      </c>
      <c r="BI57" s="74">
        <f t="shared" ref="BI57:BI68" si="9">BH57/BH$67</f>
        <v>9.4145764726971476E-2</v>
      </c>
      <c r="BJ57" s="73">
        <f t="shared" ref="BJ57:BJ66" si="10">R57+AN57</f>
        <v>3313.8113384372546</v>
      </c>
      <c r="BK57" s="74">
        <f t="shared" ref="BK57:BK68" si="11">BJ57/BJ$67</f>
        <v>7.9961858367919331E-2</v>
      </c>
      <c r="BL57" s="73">
        <v>1719.8692352698395</v>
      </c>
      <c r="BM57" s="279">
        <v>4.0567023660143996E-2</v>
      </c>
      <c r="BN57" s="73">
        <v>946.21623999999974</v>
      </c>
      <c r="BO57" s="74">
        <v>2.2393912531133004E-2</v>
      </c>
    </row>
    <row r="58" spans="1:67">
      <c r="A58" s="77" t="s">
        <v>39</v>
      </c>
      <c r="B58" s="78">
        <v>258.69034729541573</v>
      </c>
      <c r="C58" s="79">
        <f t="shared" si="0"/>
        <v>9.2533013404513999E-3</v>
      </c>
      <c r="D58" s="78">
        <v>407.08611968795378</v>
      </c>
      <c r="E58" s="79">
        <f>D58/D$67</f>
        <v>1.4146901500263995E-2</v>
      </c>
      <c r="F58" s="78">
        <v>292.61757827918115</v>
      </c>
      <c r="G58" s="79">
        <f>F58/F$67</f>
        <v>9.9165159019314747E-3</v>
      </c>
      <c r="H58" s="78">
        <v>141.89378887010571</v>
      </c>
      <c r="I58" s="79">
        <f>H58/H$67</f>
        <v>4.7310306436713478E-3</v>
      </c>
      <c r="J58" s="78">
        <v>139.35439662442914</v>
      </c>
      <c r="K58" s="79">
        <f>J58/J$67</f>
        <v>4.5142255029209048E-3</v>
      </c>
      <c r="L58" s="78">
        <v>282.51851668479452</v>
      </c>
      <c r="M58" s="79">
        <f>L58/L$67</f>
        <v>9.0102608637962125E-3</v>
      </c>
      <c r="N58" s="78">
        <v>389.41652569474871</v>
      </c>
      <c r="O58" s="79">
        <f>N58/N$67</f>
        <v>1.2236566957601827E-2</v>
      </c>
      <c r="P58" s="78">
        <v>1453.1631407221651</v>
      </c>
      <c r="Q58" s="79">
        <f>P58/P$67</f>
        <v>4.3818436922178947E-2</v>
      </c>
      <c r="R58" s="78">
        <v>1075.1459241974412</v>
      </c>
      <c r="S58" s="79">
        <f>R58/R$67</f>
        <v>3.1750190674960259E-2</v>
      </c>
      <c r="T58" s="78">
        <v>227.65907445689044</v>
      </c>
      <c r="U58" s="280">
        <v>6.5722820172536512E-3</v>
      </c>
      <c r="V58" s="78">
        <v>200.92078699999988</v>
      </c>
      <c r="W58" s="79">
        <v>5.8616219143115709E-3</v>
      </c>
      <c r="X58" s="78">
        <v>5.98</v>
      </c>
      <c r="Y58" s="79">
        <f>X58/X$67</f>
        <v>6.8218398257450499E-4</v>
      </c>
      <c r="Z58" s="78">
        <v>9.8065610000000003</v>
      </c>
      <c r="AA58" s="79">
        <f>Z58/Z$67</f>
        <v>1.1173108481902193E-3</v>
      </c>
      <c r="AB58" s="78">
        <v>26.616569999999999</v>
      </c>
      <c r="AC58" s="79">
        <f>AB58/AB$67</f>
        <v>3.0504441853368507E-3</v>
      </c>
      <c r="AD58" s="78">
        <v>12.991629999999997</v>
      </c>
      <c r="AE58" s="79">
        <f>AD58/AD$67</f>
        <v>1.5441888197972999E-3</v>
      </c>
      <c r="AF58" s="78">
        <v>28.196099999999998</v>
      </c>
      <c r="AG58" s="79">
        <f>AF58/AF$67</f>
        <v>3.3554620076651585E-3</v>
      </c>
      <c r="AH58" s="78">
        <v>14.9753545</v>
      </c>
      <c r="AI58" s="79">
        <f>AH58/AH$67</f>
        <v>1.793993307443297E-3</v>
      </c>
      <c r="AJ58" s="78">
        <v>15.143720500000002</v>
      </c>
      <c r="AK58" s="280">
        <f>AJ58/AJ$67</f>
        <v>1.8960904377811865E-3</v>
      </c>
      <c r="AL58" s="78">
        <v>24.273099999999999</v>
      </c>
      <c r="AM58" s="280">
        <f>AL58/AL$67</f>
        <v>2.9893800114627125E-3</v>
      </c>
      <c r="AN58" s="78">
        <v>13.851428999999998</v>
      </c>
      <c r="AO58" s="280">
        <f>AN58/AN$67</f>
        <v>1.8274280221674012E-3</v>
      </c>
      <c r="AP58" s="78">
        <v>4.0265289999999991</v>
      </c>
      <c r="AQ58" s="280">
        <v>5.1911857580875425E-4</v>
      </c>
      <c r="AR58" s="78">
        <v>9.8160000000000007</v>
      </c>
      <c r="AS58" s="280">
        <v>1.2307009131735205E-3</v>
      </c>
      <c r="AT58" s="78">
        <f t="shared" si="1"/>
        <v>264.67034729541575</v>
      </c>
      <c r="AU58" s="79">
        <f>AT58/AT$67</f>
        <v>7.207305481981752E-3</v>
      </c>
      <c r="AV58" s="78">
        <f t="shared" si="2"/>
        <v>416.89268068795377</v>
      </c>
      <c r="AW58" s="79">
        <f>AV58/AV$67</f>
        <v>1.1101575243855785E-2</v>
      </c>
      <c r="AX58" s="78">
        <f t="shared" si="3"/>
        <v>319.23414827918117</v>
      </c>
      <c r="AY58" s="79">
        <f>AX58/AX$67</f>
        <v>8.349575752086601E-3</v>
      </c>
      <c r="AZ58" s="78">
        <f t="shared" si="4"/>
        <v>154.8854188701057</v>
      </c>
      <c r="BA58" s="79">
        <f>AZ58/AZ$67</f>
        <v>4.0329082692814235E-3</v>
      </c>
      <c r="BB58" s="78">
        <f t="shared" si="5"/>
        <v>167.55049662442914</v>
      </c>
      <c r="BC58" s="79">
        <f>BB58/BB$67</f>
        <v>4.2662913728694829E-3</v>
      </c>
      <c r="BD58" s="78">
        <f t="shared" si="6"/>
        <v>297.4938711847945</v>
      </c>
      <c r="BE58" s="79">
        <f>BD58/BD$67</f>
        <v>7.49303958690476E-3</v>
      </c>
      <c r="BF58" s="78">
        <f t="shared" si="7"/>
        <v>404.56024619474874</v>
      </c>
      <c r="BG58" s="79">
        <f>BF58/BF$67</f>
        <v>1.016206894778587E-2</v>
      </c>
      <c r="BH58" s="78">
        <f t="shared" si="8"/>
        <v>1477.4362407221652</v>
      </c>
      <c r="BI58" s="79">
        <f t="shared" si="9"/>
        <v>3.5787955101178659E-2</v>
      </c>
      <c r="BJ58" s="78">
        <f t="shared" si="10"/>
        <v>1088.9973531974413</v>
      </c>
      <c r="BK58" s="79">
        <f t="shared" si="11"/>
        <v>2.6277371650396269E-2</v>
      </c>
      <c r="BL58" s="78">
        <v>231.68560345689045</v>
      </c>
      <c r="BM58" s="280">
        <v>5.4648313746223781E-3</v>
      </c>
      <c r="BN58" s="78">
        <v>210.73678699999988</v>
      </c>
      <c r="BO58" s="79">
        <v>4.9874658409688726E-3</v>
      </c>
    </row>
    <row r="59" spans="1:67">
      <c r="A59" s="70" t="s">
        <v>21</v>
      </c>
      <c r="B59" s="73">
        <v>2496.0858244873511</v>
      </c>
      <c r="C59" s="74">
        <f t="shared" si="0"/>
        <v>8.9284484508556097E-2</v>
      </c>
      <c r="D59" s="73">
        <v>2518.2204977152701</v>
      </c>
      <c r="E59" s="74">
        <f>D59/D$67</f>
        <v>8.7512237863652934E-2</v>
      </c>
      <c r="F59" s="73">
        <v>2317.8850924509752</v>
      </c>
      <c r="G59" s="74">
        <f>F59/F$67</f>
        <v>7.8550798326305959E-2</v>
      </c>
      <c r="H59" s="73">
        <v>2164.3795166109735</v>
      </c>
      <c r="I59" s="74">
        <f>H59/H$67</f>
        <v>7.216486288201733E-2</v>
      </c>
      <c r="J59" s="73">
        <v>2090.7164905713548</v>
      </c>
      <c r="K59" s="74">
        <f>J59/J$67</f>
        <v>6.7726357615759694E-2</v>
      </c>
      <c r="L59" s="73">
        <v>1927.1062629295452</v>
      </c>
      <c r="M59" s="74">
        <f>L59/L$67</f>
        <v>6.1460502996422507E-2</v>
      </c>
      <c r="N59" s="73">
        <v>918.61896357686476</v>
      </c>
      <c r="O59" s="74">
        <f>N59/N$67</f>
        <v>2.8865602034419981E-2</v>
      </c>
      <c r="P59" s="73">
        <v>324.85744232420467</v>
      </c>
      <c r="Q59" s="74">
        <f>P59/P$67</f>
        <v>9.7956966745725727E-3</v>
      </c>
      <c r="R59" s="73">
        <v>247.22021272504884</v>
      </c>
      <c r="S59" s="74">
        <f>R59/R$67</f>
        <v>7.3006730677826421E-3</v>
      </c>
      <c r="T59" s="73">
        <v>151.82657297616464</v>
      </c>
      <c r="U59" s="285">
        <v>4.3830761312413603E-3</v>
      </c>
      <c r="V59" s="73">
        <v>0</v>
      </c>
      <c r="W59" s="249">
        <v>0</v>
      </c>
      <c r="X59" s="73"/>
      <c r="Y59" s="249">
        <f>X59/X$67</f>
        <v>0</v>
      </c>
      <c r="Z59" s="73"/>
      <c r="AA59" s="249">
        <f>Z59/Z$67</f>
        <v>0</v>
      </c>
      <c r="AB59" s="73"/>
      <c r="AC59" s="249">
        <f>AB59/AB$67</f>
        <v>0</v>
      </c>
      <c r="AD59" s="73"/>
      <c r="AE59" s="249">
        <f>AD59/AD$67</f>
        <v>0</v>
      </c>
      <c r="AF59" s="73"/>
      <c r="AG59" s="249">
        <f>AF59/AF$67</f>
        <v>0</v>
      </c>
      <c r="AH59" s="73"/>
      <c r="AI59" s="249">
        <f>AH59/AH$67</f>
        <v>0</v>
      </c>
      <c r="AJ59" s="73"/>
      <c r="AK59" s="285">
        <f>AJ59/AJ$67</f>
        <v>0</v>
      </c>
      <c r="AL59" s="73"/>
      <c r="AM59" s="285">
        <f>AL59/AL$67</f>
        <v>0</v>
      </c>
      <c r="AN59" s="73"/>
      <c r="AO59" s="285">
        <f>AN59/AN$67</f>
        <v>0</v>
      </c>
      <c r="AP59" s="73"/>
      <c r="AQ59" s="285">
        <v>0</v>
      </c>
      <c r="AR59" s="73"/>
      <c r="AS59" s="285">
        <v>0</v>
      </c>
      <c r="AT59" s="73">
        <f t="shared" si="1"/>
        <v>2496.0858244873511</v>
      </c>
      <c r="AU59" s="74">
        <f>AT59/AT$67</f>
        <v>6.7971547361309656E-2</v>
      </c>
      <c r="AV59" s="73">
        <f t="shared" si="2"/>
        <v>2518.2204977152701</v>
      </c>
      <c r="AW59" s="74">
        <f>AV59/AV$67</f>
        <v>6.7058539597943667E-2</v>
      </c>
      <c r="AX59" s="73">
        <f t="shared" si="3"/>
        <v>2317.8850924509752</v>
      </c>
      <c r="AY59" s="74">
        <f>AX59/AX$67</f>
        <v>6.0624332542039014E-2</v>
      </c>
      <c r="AZ59" s="73">
        <f t="shared" si="4"/>
        <v>2164.3795166109735</v>
      </c>
      <c r="BA59" s="74">
        <f>AZ59/AZ$67</f>
        <v>5.6356138066967217E-2</v>
      </c>
      <c r="BB59" s="73">
        <f t="shared" si="5"/>
        <v>2090.7164905713548</v>
      </c>
      <c r="BC59" s="74">
        <f>BB59/BB$67</f>
        <v>5.3235328492246548E-2</v>
      </c>
      <c r="BD59" s="73">
        <f t="shared" si="6"/>
        <v>1927.1062629295452</v>
      </c>
      <c r="BE59" s="74">
        <f>BD59/BD$67</f>
        <v>4.8538423527164171E-2</v>
      </c>
      <c r="BF59" s="73">
        <f t="shared" si="7"/>
        <v>918.61896357686476</v>
      </c>
      <c r="BG59" s="74">
        <f>BF59/BF$67</f>
        <v>2.307460837394771E-2</v>
      </c>
      <c r="BH59" s="73">
        <f t="shared" si="8"/>
        <v>324.85744232420467</v>
      </c>
      <c r="BI59" s="74">
        <f t="shared" si="9"/>
        <v>7.8690255726363099E-3</v>
      </c>
      <c r="BJ59" s="73">
        <f t="shared" si="10"/>
        <v>247.22021272504884</v>
      </c>
      <c r="BK59" s="74">
        <f t="shared" si="11"/>
        <v>5.9653932033830372E-3</v>
      </c>
      <c r="BL59" s="73">
        <v>151.82657297616464</v>
      </c>
      <c r="BM59" s="285">
        <v>3.5811746915725882E-3</v>
      </c>
      <c r="BN59" s="73">
        <v>0</v>
      </c>
      <c r="BO59" s="249">
        <v>0</v>
      </c>
    </row>
    <row r="60" spans="1:67">
      <c r="A60" s="77" t="s">
        <v>40</v>
      </c>
      <c r="B60" s="78">
        <v>12635.047007512219</v>
      </c>
      <c r="C60" s="79">
        <f t="shared" si="0"/>
        <v>0.45195307298329618</v>
      </c>
      <c r="D60" s="78">
        <v>12367.491389071758</v>
      </c>
      <c r="E60" s="79">
        <f>D60/D$67</f>
        <v>0.42979034171117342</v>
      </c>
      <c r="F60" s="78">
        <v>15328.40225804854</v>
      </c>
      <c r="G60" s="79">
        <f>F60/F$67</f>
        <v>0.51946416082398195</v>
      </c>
      <c r="H60" s="78">
        <v>15679.855087903821</v>
      </c>
      <c r="I60" s="79">
        <f>H60/H$67</f>
        <v>0.52279860520961652</v>
      </c>
      <c r="J60" s="78">
        <v>16013.963033537857</v>
      </c>
      <c r="K60" s="79">
        <f>J60/J$67</f>
        <v>0.51875392581733948</v>
      </c>
      <c r="L60" s="78">
        <v>15906.184529229173</v>
      </c>
      <c r="M60" s="79">
        <f>L60/L$67</f>
        <v>0.50729018981766438</v>
      </c>
      <c r="N60" s="78">
        <v>16236.381292395767</v>
      </c>
      <c r="O60" s="79">
        <f>N60/N$67</f>
        <v>0.51019295208157533</v>
      </c>
      <c r="P60" s="78">
        <v>15155.529621904039</v>
      </c>
      <c r="Q60" s="79">
        <f>P60/P$67</f>
        <v>0.45699729104716297</v>
      </c>
      <c r="R60" s="78">
        <v>16529.626419323875</v>
      </c>
      <c r="S60" s="79">
        <f>R60/R$67</f>
        <v>0.48813726470772095</v>
      </c>
      <c r="T60" s="78">
        <v>15357.329787962297</v>
      </c>
      <c r="U60" s="280">
        <v>0.44335022726085566</v>
      </c>
      <c r="V60" s="78">
        <v>14033.575924898247</v>
      </c>
      <c r="W60" s="79">
        <v>0.40941267155965744</v>
      </c>
      <c r="X60" s="78">
        <v>3835.6120000000001</v>
      </c>
      <c r="Y60" s="79">
        <f>X60/X$67</f>
        <v>0.43755736952684982</v>
      </c>
      <c r="Z60" s="78">
        <v>4150.0875099999994</v>
      </c>
      <c r="AA60" s="79">
        <f>Z60/Z$67</f>
        <v>0.47284035615153308</v>
      </c>
      <c r="AB60" s="78">
        <v>4440.3785200000002</v>
      </c>
      <c r="AC60" s="79">
        <f>AB60/AB$67</f>
        <v>0.50889828543004045</v>
      </c>
      <c r="AD60" s="78">
        <v>4788.8545999999997</v>
      </c>
      <c r="AE60" s="79">
        <f>AD60/AD$67</f>
        <v>0.56920461350537777</v>
      </c>
      <c r="AF60" s="78">
        <v>3828.3686000000002</v>
      </c>
      <c r="AG60" s="79">
        <f>AF60/AF$67</f>
        <v>0.45559298586110325</v>
      </c>
      <c r="AH60" s="78">
        <v>4047.5025045000002</v>
      </c>
      <c r="AI60" s="79">
        <f>AH60/AH$67</f>
        <v>0.4848761613578485</v>
      </c>
      <c r="AJ60" s="78">
        <v>3935.9650654999991</v>
      </c>
      <c r="AK60" s="280">
        <f>AJ60/AJ$67</f>
        <v>0.49280794135994183</v>
      </c>
      <c r="AL60" s="78">
        <v>4178.1307000000006</v>
      </c>
      <c r="AM60" s="280">
        <f>AL60/AL$67</f>
        <v>0.51456222731578216</v>
      </c>
      <c r="AN60" s="78">
        <v>4438.3097335000002</v>
      </c>
      <c r="AO60" s="280">
        <f>AN60/AN$67</f>
        <v>0.58554908508401793</v>
      </c>
      <c r="AP60" s="78">
        <v>3626.4277574999992</v>
      </c>
      <c r="AQ60" s="280">
        <v>0.4675356896092725</v>
      </c>
      <c r="AR60" s="78">
        <v>4695.28</v>
      </c>
      <c r="AS60" s="280">
        <v>0.5886802550535214</v>
      </c>
      <c r="AT60" s="78">
        <f t="shared" si="1"/>
        <v>16470.659007512219</v>
      </c>
      <c r="AU60" s="79">
        <f>AT60/AT$67</f>
        <v>0.44851670075528349</v>
      </c>
      <c r="AV60" s="78">
        <f t="shared" si="2"/>
        <v>16517.578899071756</v>
      </c>
      <c r="AW60" s="79">
        <f>AV60/AV$67</f>
        <v>0.43985215737482303</v>
      </c>
      <c r="AX60" s="78">
        <f t="shared" si="3"/>
        <v>19768.780778048538</v>
      </c>
      <c r="AY60" s="79">
        <f>AX60/AX$67</f>
        <v>0.51705287019720181</v>
      </c>
      <c r="AZ60" s="78">
        <f t="shared" si="4"/>
        <v>20468.709687903822</v>
      </c>
      <c r="BA60" s="79">
        <f>AZ60/AZ$67</f>
        <v>0.53296449184217376</v>
      </c>
      <c r="BB60" s="78">
        <f t="shared" si="5"/>
        <v>19842.331633537859</v>
      </c>
      <c r="BC60" s="79">
        <f>BB60/BB$67</f>
        <v>0.50523973352064189</v>
      </c>
      <c r="BD60" s="78">
        <f t="shared" si="6"/>
        <v>19953.687033729173</v>
      </c>
      <c r="BE60" s="79">
        <f>BD60/BD$67</f>
        <v>0.5025776371559848</v>
      </c>
      <c r="BF60" s="78">
        <f t="shared" si="7"/>
        <v>20172.346357895767</v>
      </c>
      <c r="BG60" s="79">
        <f>BF60/BF$67</f>
        <v>0.50670518533566877</v>
      </c>
      <c r="BH60" s="78">
        <f t="shared" si="8"/>
        <v>19333.660321904041</v>
      </c>
      <c r="BI60" s="79">
        <f t="shared" si="9"/>
        <v>0.46831947699045012</v>
      </c>
      <c r="BJ60" s="78">
        <f t="shared" si="10"/>
        <v>20967.936152823873</v>
      </c>
      <c r="BK60" s="79">
        <f t="shared" si="11"/>
        <v>0.50595370999918021</v>
      </c>
      <c r="BL60" s="78">
        <v>18983.757545462297</v>
      </c>
      <c r="BM60" s="280">
        <v>0.44777505505200738</v>
      </c>
      <c r="BN60" s="78">
        <v>18728.855924898246</v>
      </c>
      <c r="BO60" s="79">
        <v>0.44325212743163606</v>
      </c>
    </row>
    <row r="61" spans="1:67">
      <c r="A61" s="251" t="s">
        <v>30</v>
      </c>
      <c r="B61" s="252">
        <v>5140.0611170000002</v>
      </c>
      <c r="C61" s="253">
        <f t="shared" si="0"/>
        <v>0.18385894534218317</v>
      </c>
      <c r="D61" s="252">
        <v>6572.9976070000002</v>
      </c>
      <c r="E61" s="253">
        <f>D61/D$67</f>
        <v>0.22842230479137504</v>
      </c>
      <c r="F61" s="252">
        <v>6147.0427443449416</v>
      </c>
      <c r="G61" s="253">
        <f>F61/F$67</f>
        <v>0.20831710617873717</v>
      </c>
      <c r="H61" s="252">
        <v>7444.0365288499488</v>
      </c>
      <c r="I61" s="253">
        <f>H61/H$67</f>
        <v>0.2481994822397596</v>
      </c>
      <c r="J61" s="252">
        <v>8639.7665443642582</v>
      </c>
      <c r="K61" s="253">
        <f>J61/J$67</f>
        <v>0.27987530654640891</v>
      </c>
      <c r="L61" s="252">
        <v>10019.484388364259</v>
      </c>
      <c r="M61" s="253">
        <f>L61/L$67</f>
        <v>0.31954779148376611</v>
      </c>
      <c r="N61" s="252">
        <v>11549.420032264255</v>
      </c>
      <c r="O61" s="253">
        <f>N61/N$67</f>
        <v>0.36291539321330651</v>
      </c>
      <c r="P61" s="252">
        <v>9778.3805167864812</v>
      </c>
      <c r="Q61" s="253">
        <f>P61/P$67</f>
        <v>0.29485564137206066</v>
      </c>
      <c r="R61" s="252">
        <v>11208.431528864257</v>
      </c>
      <c r="S61" s="253">
        <f>R61/R$67</f>
        <v>0.33099677932027771</v>
      </c>
      <c r="T61" s="252">
        <v>11665.178499364258</v>
      </c>
      <c r="U61" s="281">
        <v>0.33676163826249456</v>
      </c>
      <c r="V61" s="252">
        <v>11367.072931674247</v>
      </c>
      <c r="W61" s="253">
        <v>0.33162065903056454</v>
      </c>
      <c r="X61" s="252">
        <v>1452.624</v>
      </c>
      <c r="Y61" s="253">
        <f>X61/X$67</f>
        <v>0.16571184372965012</v>
      </c>
      <c r="Z61" s="252">
        <v>1802.7341099999999</v>
      </c>
      <c r="AA61" s="253">
        <f>Z61/Z$67</f>
        <v>0.20539456976870279</v>
      </c>
      <c r="AB61" s="252">
        <v>1714.8779</v>
      </c>
      <c r="AC61" s="253">
        <f>AB61/AB$67</f>
        <v>0.1965369436639533</v>
      </c>
      <c r="AD61" s="252">
        <v>2270.3946386869998</v>
      </c>
      <c r="AE61" s="253">
        <f>AD61/AD$67</f>
        <v>0.26985974951474107</v>
      </c>
      <c r="AF61" s="252">
        <v>2577.8530000000001</v>
      </c>
      <c r="AG61" s="253">
        <f>AF61/AF$67</f>
        <v>0.30677603650312107</v>
      </c>
      <c r="AH61" s="252">
        <v>2762.5643853819997</v>
      </c>
      <c r="AI61" s="253">
        <f>AH61/AH$67</f>
        <v>0.33094522194826925</v>
      </c>
      <c r="AJ61" s="252">
        <v>2960.945170989999</v>
      </c>
      <c r="AK61" s="281">
        <f>AJ61/AJ$67</f>
        <v>0.37072922902324545</v>
      </c>
      <c r="AL61" s="252">
        <v>2439.8466000000003</v>
      </c>
      <c r="AM61" s="281">
        <f>AL61/AL$67</f>
        <v>0.30048195974454278</v>
      </c>
      <c r="AN61" s="252">
        <v>2905.4214821809005</v>
      </c>
      <c r="AO61" s="281">
        <f>AN61/AN$67</f>
        <v>0.3833141427317372</v>
      </c>
      <c r="AP61" s="252">
        <v>2306.4281479900001</v>
      </c>
      <c r="AQ61" s="281">
        <v>0.29735528923044929</v>
      </c>
      <c r="AR61" s="252">
        <v>2595.56</v>
      </c>
      <c r="AS61" s="281">
        <v>0.32542360046828261</v>
      </c>
      <c r="AT61" s="252">
        <f t="shared" si="1"/>
        <v>6592.685117</v>
      </c>
      <c r="AU61" s="253">
        <f>AT61/AT$67</f>
        <v>0.17952708367325518</v>
      </c>
      <c r="AV61" s="252">
        <f t="shared" si="2"/>
        <v>8375.7317170000006</v>
      </c>
      <c r="AW61" s="253">
        <f>AV61/AV$67</f>
        <v>0.22304017361298736</v>
      </c>
      <c r="AX61" s="252">
        <f t="shared" si="3"/>
        <v>7861.920644344942</v>
      </c>
      <c r="AY61" s="253">
        <f>AX61/AX$67</f>
        <v>0.20562869708864581</v>
      </c>
      <c r="AZ61" s="252">
        <f t="shared" si="4"/>
        <v>9714.4311675369481</v>
      </c>
      <c r="BA61" s="253">
        <f>AZ61/AZ$67</f>
        <v>0.25294446741807891</v>
      </c>
      <c r="BB61" s="252">
        <f t="shared" si="5"/>
        <v>11217.619544364257</v>
      </c>
      <c r="BC61" s="253">
        <f>BB61/BB$67</f>
        <v>0.28563110495296262</v>
      </c>
      <c r="BD61" s="252">
        <f t="shared" si="6"/>
        <v>12782.048773746259</v>
      </c>
      <c r="BE61" s="253">
        <f>BD61/BD$67</f>
        <v>0.32194410285492797</v>
      </c>
      <c r="BF61" s="252">
        <f t="shared" si="7"/>
        <v>14510.365203254254</v>
      </c>
      <c r="BG61" s="253">
        <f>BF61/BF$67</f>
        <v>0.36448299861385802</v>
      </c>
      <c r="BH61" s="252">
        <f t="shared" si="8"/>
        <v>12218.227116786482</v>
      </c>
      <c r="BI61" s="253">
        <f t="shared" si="9"/>
        <v>0.29596225638666113</v>
      </c>
      <c r="BJ61" s="252">
        <f t="shared" si="10"/>
        <v>14113.853011045157</v>
      </c>
      <c r="BK61" s="253">
        <f t="shared" si="11"/>
        <v>0.34056553021121655</v>
      </c>
      <c r="BL61" s="252">
        <v>13971.606647354258</v>
      </c>
      <c r="BM61" s="281">
        <v>0.32955208792052099</v>
      </c>
      <c r="BN61" s="252">
        <v>13962.632931674247</v>
      </c>
      <c r="BO61" s="253">
        <v>0.33045087090899045</v>
      </c>
    </row>
    <row r="62" spans="1:67">
      <c r="A62" s="251" t="s">
        <v>862</v>
      </c>
      <c r="B62" s="252">
        <v>1.9488899757643836</v>
      </c>
      <c r="C62" s="287">
        <f t="shared" si="0"/>
        <v>6.9711399801628555E-5</v>
      </c>
      <c r="D62" s="252">
        <v>3.1537464113753386</v>
      </c>
      <c r="E62" s="287">
        <f t="shared" ref="E62" si="12">D62/D$67</f>
        <v>1.095977919186671E-4</v>
      </c>
      <c r="F62" s="252">
        <v>5.0020790216109594</v>
      </c>
      <c r="G62" s="287">
        <f t="shared" ref="G62" si="13">F62/F$67</f>
        <v>1.6951543530716189E-4</v>
      </c>
      <c r="H62" s="252">
        <v>9.7986861736109461</v>
      </c>
      <c r="I62" s="287">
        <f t="shared" ref="I62" si="14">H62/H$67</f>
        <v>3.2670834237508227E-4</v>
      </c>
      <c r="J62" s="252">
        <v>18.22622898790689</v>
      </c>
      <c r="K62" s="253">
        <f t="shared" ref="K62" si="15">J62/J$67</f>
        <v>5.9041773860231514E-4</v>
      </c>
      <c r="L62" s="252">
        <v>33.697413877161736</v>
      </c>
      <c r="M62" s="253">
        <f t="shared" ref="M62" si="16">L62/L$67</f>
        <v>1.0746994322049514E-3</v>
      </c>
      <c r="N62" s="252">
        <v>53.567226454772637</v>
      </c>
      <c r="O62" s="253">
        <f t="shared" ref="O62" si="17">N62/N$67</f>
        <v>1.6832335301575118E-3</v>
      </c>
      <c r="P62" s="252">
        <v>79.812319268909647</v>
      </c>
      <c r="Q62" s="253">
        <f t="shared" ref="Q62:S62" si="18">P62/P$67</f>
        <v>2.4066472507412542E-3</v>
      </c>
      <c r="R62" s="252">
        <v>149.95100035373559</v>
      </c>
      <c r="S62" s="287">
        <f t="shared" si="18"/>
        <v>4.4282108558296755E-3</v>
      </c>
      <c r="T62" s="252">
        <v>643.71907512032112</v>
      </c>
      <c r="U62" s="281">
        <v>1.8583503915533865E-2</v>
      </c>
      <c r="V62" s="252">
        <v>713.55652258849977</v>
      </c>
      <c r="W62" s="253">
        <v>2.0817151935129102E-2</v>
      </c>
      <c r="X62" s="252">
        <v>0</v>
      </c>
      <c r="Y62" s="253">
        <f t="shared" ref="Y62" si="19">X62/X$67</f>
        <v>0</v>
      </c>
      <c r="Z62" s="252">
        <v>0</v>
      </c>
      <c r="AA62" s="253">
        <f t="shared" ref="AA62" si="20">Z62/Z$67</f>
        <v>0</v>
      </c>
      <c r="AB62" s="252">
        <v>0</v>
      </c>
      <c r="AC62" s="253">
        <f t="shared" ref="AC62" si="21">AB62/AB$67</f>
        <v>0</v>
      </c>
      <c r="AD62" s="252">
        <v>0</v>
      </c>
      <c r="AE62" s="253">
        <f t="shared" ref="AE62" si="22">AD62/AD$67</f>
        <v>0</v>
      </c>
      <c r="AF62" s="252">
        <v>0</v>
      </c>
      <c r="AG62" s="253">
        <f t="shared" ref="AG62" si="23">AF62/AF$67</f>
        <v>0</v>
      </c>
      <c r="AH62" s="252">
        <v>149.21181059999998</v>
      </c>
      <c r="AI62" s="253">
        <f t="shared" ref="AI62" si="24">AH62/AH$67</f>
        <v>1.7875035252614337E-2</v>
      </c>
      <c r="AJ62" s="252">
        <v>165.55964445500001</v>
      </c>
      <c r="AK62" s="281">
        <f t="shared" ref="AK62" si="25">AJ62/AJ$67</f>
        <v>2.0729123912025353E-2</v>
      </c>
      <c r="AL62" s="252">
        <v>162.72456999999997</v>
      </c>
      <c r="AM62" s="281">
        <f t="shared" ref="AM62" si="26">AL62/AL$67</f>
        <v>2.0040521273832549E-2</v>
      </c>
      <c r="AN62" s="252">
        <v>103.16135199999999</v>
      </c>
      <c r="AO62" s="281">
        <f t="shared" ref="AO62:BE62" si="27">AN62/AN$67</f>
        <v>1.3610144155485698E-2</v>
      </c>
      <c r="AP62" s="252">
        <v>103.78057882100005</v>
      </c>
      <c r="AQ62" s="281">
        <v>1.3379867939400342E-2</v>
      </c>
      <c r="AR62" s="252">
        <v>112.729</v>
      </c>
      <c r="AS62" s="281">
        <v>1.41336270620556E-2</v>
      </c>
      <c r="AT62" s="252">
        <f t="shared" si="1"/>
        <v>1.9488899757643836</v>
      </c>
      <c r="AU62" s="253">
        <f t="shared" si="27"/>
        <v>5.3070718158041334E-5</v>
      </c>
      <c r="AV62" s="252">
        <f t="shared" si="2"/>
        <v>3.1537464113753386</v>
      </c>
      <c r="AW62" s="253">
        <f t="shared" si="27"/>
        <v>8.3982172649679597E-5</v>
      </c>
      <c r="AX62" s="252">
        <f t="shared" si="3"/>
        <v>5.0020790216109594</v>
      </c>
      <c r="AY62" s="253">
        <f t="shared" si="27"/>
        <v>1.308294802858584E-4</v>
      </c>
      <c r="AZ62" s="252">
        <f t="shared" si="4"/>
        <v>9.7986861736109461</v>
      </c>
      <c r="BA62" s="253">
        <f t="shared" si="27"/>
        <v>2.5513830020881535E-4</v>
      </c>
      <c r="BB62" s="252">
        <f t="shared" si="5"/>
        <v>18.22622898790689</v>
      </c>
      <c r="BC62" s="253">
        <f t="shared" si="27"/>
        <v>4.640893644460469E-4</v>
      </c>
      <c r="BD62" s="252">
        <f t="shared" si="6"/>
        <v>182.90922447716173</v>
      </c>
      <c r="BE62" s="253">
        <f t="shared" si="27"/>
        <v>4.6069724205043501E-3</v>
      </c>
      <c r="BF62" s="252">
        <f t="shared" si="7"/>
        <v>219.12687090977266</v>
      </c>
      <c r="BG62" s="253">
        <f t="shared" ref="BG62:BG68" si="28">BF62/BF$67</f>
        <v>5.5042046059704712E-3</v>
      </c>
      <c r="BH62" s="252">
        <f t="shared" si="8"/>
        <v>242.53688926890962</v>
      </c>
      <c r="BI62" s="253">
        <f t="shared" si="9"/>
        <v>5.8749738664137388E-3</v>
      </c>
      <c r="BJ62" s="252">
        <f t="shared" si="10"/>
        <v>253.11235235373559</v>
      </c>
      <c r="BK62" s="253">
        <f t="shared" si="11"/>
        <v>6.1075698049922406E-3</v>
      </c>
      <c r="BL62" s="252">
        <v>747.49965394132118</v>
      </c>
      <c r="BM62" s="281">
        <v>1.7631477745823715E-2</v>
      </c>
      <c r="BN62" s="252">
        <v>826.28552258849982</v>
      </c>
      <c r="BO62" s="253">
        <v>1.9555535971976547E-2</v>
      </c>
    </row>
    <row r="63" spans="1:67">
      <c r="A63" s="254" t="s">
        <v>29</v>
      </c>
      <c r="B63" s="255">
        <v>708.65386540999987</v>
      </c>
      <c r="C63" s="256">
        <f t="shared" si="0"/>
        <v>2.5348405270128226E-2</v>
      </c>
      <c r="D63" s="255">
        <v>806.49018601000012</v>
      </c>
      <c r="E63" s="256">
        <f>D63/D$67</f>
        <v>2.802683921318351E-2</v>
      </c>
      <c r="F63" s="255">
        <v>681.0254864640001</v>
      </c>
      <c r="G63" s="256">
        <f>F63/F$67</f>
        <v>2.3079269898466519E-2</v>
      </c>
      <c r="H63" s="255">
        <v>691.60290280399988</v>
      </c>
      <c r="I63" s="256">
        <f>H63/H$67</f>
        <v>2.3059462661984966E-2</v>
      </c>
      <c r="J63" s="255">
        <v>694.08963939500006</v>
      </c>
      <c r="K63" s="256">
        <f>J63/J$67</f>
        <v>2.248423607268386E-2</v>
      </c>
      <c r="L63" s="255">
        <v>886.58391434399994</v>
      </c>
      <c r="M63" s="256">
        <f>L63/L$67</f>
        <v>2.8275500096857684E-2</v>
      </c>
      <c r="N63" s="255">
        <v>932.65542933400002</v>
      </c>
      <c r="O63" s="256">
        <f>N63/N$67</f>
        <v>2.9306667427776982E-2</v>
      </c>
      <c r="P63" s="255">
        <v>749.41993698702913</v>
      </c>
      <c r="Q63" s="256">
        <f>P63/P$67</f>
        <v>2.2597882726897448E-2</v>
      </c>
      <c r="R63" s="255">
        <v>701.20171489147367</v>
      </c>
      <c r="S63" s="256">
        <f>R63/R$67</f>
        <v>2.07072246179347E-2</v>
      </c>
      <c r="T63" s="255">
        <v>942.00865580300274</v>
      </c>
      <c r="U63" s="282">
        <v>2.7194815596088686E-2</v>
      </c>
      <c r="V63" s="255">
        <v>758.3255085227496</v>
      </c>
      <c r="W63" s="256">
        <v>2.2123233167200454E-2</v>
      </c>
      <c r="X63" s="255">
        <v>12.678000000000001</v>
      </c>
      <c r="Y63" s="256">
        <f>X63/X$67</f>
        <v>1.4462756740935743E-3</v>
      </c>
      <c r="Z63" s="255">
        <v>11.961489999999998</v>
      </c>
      <c r="AA63" s="256">
        <f>Z63/Z$67</f>
        <v>1.3628327542671507E-3</v>
      </c>
      <c r="AB63" s="255">
        <v>9.5852299999999993</v>
      </c>
      <c r="AC63" s="256">
        <f>AB63/AB$67</f>
        <v>1.0985340755257473E-3</v>
      </c>
      <c r="AD63" s="255">
        <v>11.079800000000001</v>
      </c>
      <c r="AE63" s="256">
        <f>AD63/AD$67</f>
        <v>1.3169481647483901E-3</v>
      </c>
      <c r="AF63" s="255">
        <v>15.083900000000002</v>
      </c>
      <c r="AG63" s="256">
        <f t="shared" ref="AG63:AG68" si="29">AF63/AF$67</f>
        <v>1.7950515630679594E-3</v>
      </c>
      <c r="AH63" s="255">
        <v>18.092296632</v>
      </c>
      <c r="AI63" s="256">
        <f>AH63/AH$67</f>
        <v>2.1673917017514944E-3</v>
      </c>
      <c r="AJ63" s="255">
        <v>18.688058528000003</v>
      </c>
      <c r="AK63" s="282">
        <f>AJ63/AJ$67</f>
        <v>2.3398641750972593E-3</v>
      </c>
      <c r="AL63" s="255">
        <v>15.169399999999998</v>
      </c>
      <c r="AM63" s="282">
        <f>AL63/AL$67</f>
        <v>1.8682039437023892E-3</v>
      </c>
      <c r="AN63" s="255">
        <v>27.347458421500011</v>
      </c>
      <c r="AO63" s="282">
        <f>AN63/AN$67</f>
        <v>3.6079679471704338E-3</v>
      </c>
      <c r="AP63" s="255">
        <v>15.110664342999996</v>
      </c>
      <c r="AQ63" s="282">
        <v>1.9481361125828934E-3</v>
      </c>
      <c r="AR63" s="255">
        <v>14.428000000000001</v>
      </c>
      <c r="AS63" s="282">
        <v>1.8089397692815355E-3</v>
      </c>
      <c r="AT63" s="255">
        <f t="shared" si="1"/>
        <v>721.33186540999986</v>
      </c>
      <c r="AU63" s="256">
        <f>AT63/AT$67</f>
        <v>1.964277132298025E-2</v>
      </c>
      <c r="AV63" s="255">
        <f t="shared" si="2"/>
        <v>818.45167601000014</v>
      </c>
      <c r="AW63" s="256">
        <f>AV63/AV$67</f>
        <v>2.1794824628945417E-2</v>
      </c>
      <c r="AX63" s="255">
        <f t="shared" si="3"/>
        <v>690.61071646400012</v>
      </c>
      <c r="AY63" s="256">
        <f>AX63/AX$67</f>
        <v>1.8062937575450536E-2</v>
      </c>
      <c r="AZ63" s="255">
        <f t="shared" si="4"/>
        <v>702.68270280399986</v>
      </c>
      <c r="BA63" s="256">
        <f t="shared" ref="BA63:BA68" si="30">AZ63/AZ$67</f>
        <v>1.8296460076696299E-2</v>
      </c>
      <c r="BB63" s="255">
        <f t="shared" si="5"/>
        <v>709.17353939500003</v>
      </c>
      <c r="BC63" s="256">
        <f t="shared" ref="BC63:BC68" si="31">BB63/BB$67</f>
        <v>1.8057487228880443E-2</v>
      </c>
      <c r="BD63" s="255">
        <f t="shared" si="6"/>
        <v>904.67621097599999</v>
      </c>
      <c r="BE63" s="256">
        <f t="shared" ref="BE63:BE68" si="32">BD63/BD$67</f>
        <v>2.2786266605013164E-2</v>
      </c>
      <c r="BF63" s="255">
        <f t="shared" si="7"/>
        <v>951.34348786200007</v>
      </c>
      <c r="BG63" s="256">
        <f t="shared" si="28"/>
        <v>2.3896609238335545E-2</v>
      </c>
      <c r="BH63" s="255">
        <f t="shared" si="8"/>
        <v>764.58933698702913</v>
      </c>
      <c r="BI63" s="256">
        <f t="shared" si="9"/>
        <v>1.8520656329343042E-2</v>
      </c>
      <c r="BJ63" s="255">
        <f t="shared" si="10"/>
        <v>728.54917331297372</v>
      </c>
      <c r="BK63" s="256">
        <f t="shared" si="11"/>
        <v>1.7579801582183457E-2</v>
      </c>
      <c r="BL63" s="255">
        <v>957.11932014600279</v>
      </c>
      <c r="BM63" s="282">
        <v>2.257583385393366E-2</v>
      </c>
      <c r="BN63" s="255">
        <v>772.7535085227496</v>
      </c>
      <c r="BO63" s="256">
        <v>1.8288604387073932E-2</v>
      </c>
    </row>
    <row r="64" spans="1:67">
      <c r="A64" s="251" t="s">
        <v>31</v>
      </c>
      <c r="B64" s="252">
        <v>540.97469437403822</v>
      </c>
      <c r="C64" s="253">
        <f t="shared" si="0"/>
        <v>1.9350555275590226E-2</v>
      </c>
      <c r="D64" s="252">
        <v>478.58682065262849</v>
      </c>
      <c r="E64" s="253">
        <f>D64/D$67</f>
        <v>1.6631666577792175E-2</v>
      </c>
      <c r="F64" s="252">
        <v>679.21518899079251</v>
      </c>
      <c r="G64" s="253">
        <f>F64/F$67</f>
        <v>2.3017920734872657E-2</v>
      </c>
      <c r="H64" s="252">
        <v>735.24782967649389</v>
      </c>
      <c r="I64" s="253">
        <f>H64/H$67</f>
        <v>2.4514674254534571E-2</v>
      </c>
      <c r="J64" s="252">
        <v>848.34088902333065</v>
      </c>
      <c r="K64" s="253">
        <f>J64/J$67</f>
        <v>2.7481028006032603E-2</v>
      </c>
      <c r="L64" s="252">
        <v>854.78519034803014</v>
      </c>
      <c r="M64" s="253">
        <f>L64/L$67</f>
        <v>2.7261354894264792E-2</v>
      </c>
      <c r="N64" s="252">
        <v>923.77226409877619</v>
      </c>
      <c r="O64" s="253">
        <f>N64/N$67</f>
        <v>2.9027533289845035E-2</v>
      </c>
      <c r="P64" s="252">
        <v>994.94828084019707</v>
      </c>
      <c r="Q64" s="253">
        <f>P64/P$67</f>
        <v>3.0001503109389718E-2</v>
      </c>
      <c r="R64" s="252">
        <v>1013.6887872112795</v>
      </c>
      <c r="S64" s="253">
        <f>R64/R$67</f>
        <v>2.9935296739419047E-2</v>
      </c>
      <c r="T64" s="252">
        <v>847.8831349101639</v>
      </c>
      <c r="U64" s="281">
        <v>2.4477509159679629E-2</v>
      </c>
      <c r="V64" s="252">
        <v>895.04995683624963</v>
      </c>
      <c r="W64" s="253">
        <v>2.6112004236749229E-2</v>
      </c>
      <c r="X64" s="252">
        <v>104.01414</v>
      </c>
      <c r="Y64" s="253">
        <f>X64/X$67</f>
        <v>1.18656823192746E-2</v>
      </c>
      <c r="Z64" s="252">
        <v>183.59903999999997</v>
      </c>
      <c r="AA64" s="253">
        <f>Z64/Z$67</f>
        <v>2.0918362625726793E-2</v>
      </c>
      <c r="AB64" s="252">
        <v>323.16257000000002</v>
      </c>
      <c r="AC64" s="253">
        <f>AB64/AB$67</f>
        <v>3.7036679879301246E-2</v>
      </c>
      <c r="AD64" s="252">
        <v>338.97111999999998</v>
      </c>
      <c r="AE64" s="253">
        <f>AD64/AD$67</f>
        <v>4.0290203287668212E-2</v>
      </c>
      <c r="AF64" s="252">
        <v>441.93699999999995</v>
      </c>
      <c r="AG64" s="253">
        <f t="shared" si="29"/>
        <v>5.259247957276067E-2</v>
      </c>
      <c r="AH64" s="252">
        <v>336.53160509999998</v>
      </c>
      <c r="AI64" s="253">
        <f>AH64/AH$67</f>
        <v>4.0315269150560037E-2</v>
      </c>
      <c r="AJ64" s="252">
        <v>356.65511215200007</v>
      </c>
      <c r="AK64" s="281">
        <f>AJ64/AJ$67</f>
        <v>4.4655495836520752E-2</v>
      </c>
      <c r="AL64" s="252">
        <v>364.11099999999999</v>
      </c>
      <c r="AM64" s="281">
        <f>AL64/AL$67</f>
        <v>4.4842485935199856E-2</v>
      </c>
      <c r="AN64" s="252">
        <v>275.99259069999988</v>
      </c>
      <c r="AO64" s="281">
        <f>AN64/AN$67</f>
        <v>3.6411881702296416E-2</v>
      </c>
      <c r="AP64" s="252">
        <v>374.78007807400007</v>
      </c>
      <c r="AQ64" s="281">
        <v>4.8318365612483774E-2</v>
      </c>
      <c r="AR64" s="252">
        <v>431.702</v>
      </c>
      <c r="AS64" s="281">
        <v>5.4125514019848719E-2</v>
      </c>
      <c r="AT64" s="252">
        <f t="shared" si="1"/>
        <v>644.98883437403822</v>
      </c>
      <c r="AU64" s="253">
        <f>AT64/AT$67</f>
        <v>1.7563854845485907E-2</v>
      </c>
      <c r="AV64" s="252">
        <f t="shared" si="2"/>
        <v>662.18586065262843</v>
      </c>
      <c r="AW64" s="253">
        <f>AV64/AV$67</f>
        <v>1.7633569736272354E-2</v>
      </c>
      <c r="AX64" s="252">
        <f t="shared" si="3"/>
        <v>1002.3777589907925</v>
      </c>
      <c r="AY64" s="253">
        <f>AX64/AX$67</f>
        <v>2.6217211022114949E-2</v>
      </c>
      <c r="AZ64" s="252">
        <f t="shared" si="4"/>
        <v>1074.2189496764938</v>
      </c>
      <c r="BA64" s="253">
        <f t="shared" si="30"/>
        <v>2.7970525029230475E-2</v>
      </c>
      <c r="BB64" s="252">
        <f t="shared" si="5"/>
        <v>1290.2778890233305</v>
      </c>
      <c r="BC64" s="253">
        <f t="shared" si="31"/>
        <v>3.2853984544632425E-2</v>
      </c>
      <c r="BD64" s="252">
        <f t="shared" si="6"/>
        <v>1191.31679544803</v>
      </c>
      <c r="BE64" s="253">
        <f t="shared" si="32"/>
        <v>3.0005942217517741E-2</v>
      </c>
      <c r="BF64" s="252">
        <f t="shared" si="7"/>
        <v>1280.4273762507762</v>
      </c>
      <c r="BG64" s="253">
        <f t="shared" si="28"/>
        <v>3.2162802456446211E-2</v>
      </c>
      <c r="BH64" s="252">
        <f t="shared" si="8"/>
        <v>1359.0592808401971</v>
      </c>
      <c r="BI64" s="253">
        <f t="shared" si="9"/>
        <v>3.2920508636484436E-2</v>
      </c>
      <c r="BJ64" s="252">
        <f t="shared" si="10"/>
        <v>1289.6813779112795</v>
      </c>
      <c r="BK64" s="253">
        <f t="shared" si="11"/>
        <v>3.1119852383907042E-2</v>
      </c>
      <c r="BL64" s="252">
        <v>1222.6632129841639</v>
      </c>
      <c r="BM64" s="281">
        <v>2.8839289913651069E-2</v>
      </c>
      <c r="BN64" s="252">
        <v>1326.7519568362495</v>
      </c>
      <c r="BO64" s="253">
        <v>3.1399976047653259E-2</v>
      </c>
    </row>
    <row r="65" spans="1:67">
      <c r="A65" s="70" t="s">
        <v>858</v>
      </c>
      <c r="B65" s="73">
        <v>69.593436662318922</v>
      </c>
      <c r="C65" s="74">
        <f t="shared" si="0"/>
        <v>2.4893431374100098E-3</v>
      </c>
      <c r="D65" s="73">
        <v>74.061415576806624</v>
      </c>
      <c r="E65" s="74">
        <f>D65/D$67</f>
        <v>2.5737540546416347E-3</v>
      </c>
      <c r="F65" s="73">
        <v>72.80019073437316</v>
      </c>
      <c r="G65" s="74">
        <f>F65/F$67</f>
        <v>2.467125363166942E-3</v>
      </c>
      <c r="H65" s="73">
        <v>159.30152096431033</v>
      </c>
      <c r="I65" s="74">
        <f>H65/H$67</f>
        <v>5.3114402206535733E-3</v>
      </c>
      <c r="J65" s="73">
        <v>301.58822624389103</v>
      </c>
      <c r="K65" s="74">
        <f>J65/J$67</f>
        <v>9.7696039398027113E-3</v>
      </c>
      <c r="L65" s="73">
        <v>294.6708724426029</v>
      </c>
      <c r="M65" s="74">
        <f>L65/L$67</f>
        <v>9.3978315503918594E-3</v>
      </c>
      <c r="N65" s="73">
        <v>298.89234415946783</v>
      </c>
      <c r="O65" s="74">
        <f>N65/N$67</f>
        <v>9.3920415316139667E-3</v>
      </c>
      <c r="P65" s="73">
        <v>322.04742050363433</v>
      </c>
      <c r="Q65" s="74">
        <f>P65/P$67</f>
        <v>9.7109637492429259E-3</v>
      </c>
      <c r="R65" s="73">
        <v>319.20963168120204</v>
      </c>
      <c r="S65" s="74">
        <f>R65/R$67</f>
        <v>9.4265963745594795E-3</v>
      </c>
      <c r="T65" s="73">
        <v>318.1559157596094</v>
      </c>
      <c r="U65" s="286">
        <v>9.1848322269521589E-3</v>
      </c>
      <c r="V65" s="73">
        <v>301.77474285724992</v>
      </c>
      <c r="W65" s="74">
        <v>8.803914579121155E-3</v>
      </c>
      <c r="X65" s="73">
        <v>5.952</v>
      </c>
      <c r="Y65" s="74">
        <f>X65/X$67</f>
        <v>6.7898981008084503E-4</v>
      </c>
      <c r="Z65" s="73">
        <v>4.6395580000000001</v>
      </c>
      <c r="AA65" s="74">
        <f>Z65/Z$67</f>
        <v>5.2860819243440366E-4</v>
      </c>
      <c r="AB65" s="73">
        <v>4.376879999999999</v>
      </c>
      <c r="AC65" s="74">
        <f>AB65/AB$67</f>
        <v>5.0162091305968996E-4</v>
      </c>
      <c r="AD65" s="73">
        <v>4.4003800000000011</v>
      </c>
      <c r="AE65" s="74">
        <f>AD65/AD$67</f>
        <v>5.2303041257021981E-4</v>
      </c>
      <c r="AF65" s="73">
        <v>9.3791000000000011</v>
      </c>
      <c r="AG65" s="74">
        <f t="shared" si="29"/>
        <v>1.1161548482269638E-3</v>
      </c>
      <c r="AH65" s="73">
        <v>3.0804202869999999</v>
      </c>
      <c r="AI65" s="248">
        <f>AH65/AH$67</f>
        <v>3.6902320936646672E-4</v>
      </c>
      <c r="AJ65" s="73">
        <v>3.5547663929999995</v>
      </c>
      <c r="AK65" s="286">
        <f>AJ65/AJ$67</f>
        <v>4.4507943515685052E-4</v>
      </c>
      <c r="AL65" s="73">
        <v>2.9719999999999991</v>
      </c>
      <c r="AM65" s="286">
        <f>AL65/AL$67</f>
        <v>3.6601989008685246E-4</v>
      </c>
      <c r="AN65" s="73">
        <v>4.0550577589999994</v>
      </c>
      <c r="AO65" s="286">
        <f>AN65/AN$67</f>
        <v>5.3498640322987212E-4</v>
      </c>
      <c r="AP65" s="73">
        <v>3.7252851419999997</v>
      </c>
      <c r="AQ65" s="286">
        <v>4.8028083676947394E-4</v>
      </c>
      <c r="AR65" s="73">
        <v>24.864999999999998</v>
      </c>
      <c r="AS65" s="286">
        <v>3.1174998172432337E-3</v>
      </c>
      <c r="AT65" s="73">
        <f t="shared" si="1"/>
        <v>75.54543666231892</v>
      </c>
      <c r="AU65" s="74">
        <f>AT65/AT$67</f>
        <v>2.057196982430782E-3</v>
      </c>
      <c r="AV65" s="73">
        <f t="shared" si="2"/>
        <v>78.700973576806618</v>
      </c>
      <c r="AW65" s="74">
        <f>AV65/AV$67</f>
        <v>2.0957546639721338E-3</v>
      </c>
      <c r="AX65" s="73">
        <f t="shared" si="3"/>
        <v>77.17707073437316</v>
      </c>
      <c r="AY65" s="74">
        <f>AX65/AX$67</f>
        <v>2.0185678815827948E-3</v>
      </c>
      <c r="AZ65" s="73">
        <f t="shared" si="4"/>
        <v>163.70190096431034</v>
      </c>
      <c r="BA65" s="74">
        <f t="shared" si="30"/>
        <v>4.2624719286824975E-3</v>
      </c>
      <c r="BB65" s="73">
        <f t="shared" si="5"/>
        <v>310.96732624389102</v>
      </c>
      <c r="BC65" s="74">
        <f t="shared" si="31"/>
        <v>7.9180739414482313E-3</v>
      </c>
      <c r="BD65" s="73">
        <f t="shared" si="6"/>
        <v>297.75129272960288</v>
      </c>
      <c r="BE65" s="74">
        <f t="shared" si="32"/>
        <v>7.4995233165294729E-3</v>
      </c>
      <c r="BF65" s="73">
        <f t="shared" si="7"/>
        <v>302.44711055246785</v>
      </c>
      <c r="BG65" s="74">
        <f t="shared" si="28"/>
        <v>7.5971092548061834E-3</v>
      </c>
      <c r="BH65" s="73">
        <f t="shared" si="8"/>
        <v>325.01942050363431</v>
      </c>
      <c r="BI65" s="74">
        <f t="shared" si="9"/>
        <v>7.8729491719450456E-3</v>
      </c>
      <c r="BJ65" s="73">
        <f t="shared" si="10"/>
        <v>323.26468944020206</v>
      </c>
      <c r="BK65" s="74">
        <f t="shared" si="11"/>
        <v>7.8003370356493525E-3</v>
      </c>
      <c r="BL65" s="73">
        <v>321.88120090160942</v>
      </c>
      <c r="BM65" s="286">
        <v>7.5922994754205548E-3</v>
      </c>
      <c r="BN65" s="73">
        <v>326.63974285724993</v>
      </c>
      <c r="BO65" s="74">
        <v>7.7305181643648737E-3</v>
      </c>
    </row>
    <row r="66" spans="1:67">
      <c r="A66" s="71" t="s">
        <v>33</v>
      </c>
      <c r="B66" s="75">
        <v>2149.0569999999998</v>
      </c>
      <c r="C66" s="76">
        <f t="shared" si="0"/>
        <v>7.6871333726640609E-2</v>
      </c>
      <c r="D66" s="75">
        <v>673.37000000000012</v>
      </c>
      <c r="E66" s="76">
        <f>D66/D$67</f>
        <v>2.3400697303398277E-2</v>
      </c>
      <c r="F66" s="75">
        <v>-711.7485999999999</v>
      </c>
      <c r="G66" s="76">
        <f>F66/F$67</f>
        <v>-2.4120445366216142E-2</v>
      </c>
      <c r="H66" s="75">
        <v>-678.50250000000005</v>
      </c>
      <c r="I66" s="76">
        <f>H66/H$67</f>
        <v>-2.2622668299076675E-2</v>
      </c>
      <c r="J66" s="75">
        <v>-27.729929999999513</v>
      </c>
      <c r="K66" s="76">
        <f>J66/J$67</f>
        <v>-8.9827920921344722E-4</v>
      </c>
      <c r="L66" s="75">
        <v>644.54040000000009</v>
      </c>
      <c r="M66" s="76">
        <f>L66/L$67</f>
        <v>2.0556093842638113E-2</v>
      </c>
      <c r="N66" s="75">
        <v>-151.85380999999961</v>
      </c>
      <c r="O66" s="76">
        <f>N66/N$67</f>
        <v>-4.7716755484807066E-3</v>
      </c>
      <c r="P66" s="75">
        <v>1587.5931100000007</v>
      </c>
      <c r="Q66" s="76">
        <f>P66/P$67</f>
        <v>4.7872015604558643E-2</v>
      </c>
      <c r="R66" s="75">
        <v>251.89799999999991</v>
      </c>
      <c r="S66" s="76">
        <f>R66/R$67</f>
        <v>7.4388130491321175E-3</v>
      </c>
      <c r="T66" s="75">
        <v>3274.7521999999999</v>
      </c>
      <c r="U66" s="283">
        <v>9.4538709016395286E-2</v>
      </c>
      <c r="V66" s="75">
        <v>5060.8439209999997</v>
      </c>
      <c r="W66" s="76">
        <v>0.14764402466850834</v>
      </c>
      <c r="X66" s="75">
        <v>1284.6765190000003</v>
      </c>
      <c r="Y66" s="76">
        <f>X66/X$67</f>
        <v>0.14655280000859061</v>
      </c>
      <c r="Z66" s="75">
        <v>595.35315900000057</v>
      </c>
      <c r="AA66" s="76">
        <f>Z66/Z$67</f>
        <v>6.783158163754012E-2</v>
      </c>
      <c r="AB66" s="75">
        <v>172.34407199999958</v>
      </c>
      <c r="AC66" s="76">
        <f>AB66/AB$67</f>
        <v>1.9751830243704364E-2</v>
      </c>
      <c r="AD66" s="75">
        <v>-313.777311</v>
      </c>
      <c r="AE66" s="76">
        <f>AD66/AD$67</f>
        <v>-3.7295660017431252E-2</v>
      </c>
      <c r="AF66" s="75">
        <v>229.74992266999976</v>
      </c>
      <c r="AG66" s="76">
        <f t="shared" si="29"/>
        <v>2.734126835921253E-2</v>
      </c>
      <c r="AH66" s="75">
        <v>149.28758199999993</v>
      </c>
      <c r="AI66" s="76">
        <f>AH66/AH$67</f>
        <v>1.788411239229043E-2</v>
      </c>
      <c r="AJ66" s="75">
        <v>-463.97159599999918</v>
      </c>
      <c r="AK66" s="283">
        <f>AJ66/AJ$67</f>
        <v>-5.8092204394400583E-2</v>
      </c>
      <c r="AL66" s="75">
        <v>-236.54585599999922</v>
      </c>
      <c r="AM66" s="283">
        <f>AL66/AL$67</f>
        <v>-2.9132061983048511E-2</v>
      </c>
      <c r="AN66" s="75">
        <v>-1135.9234210000004</v>
      </c>
      <c r="AO66" s="283">
        <f>AN66/AN$67</f>
        <v>-0.14986311452570414</v>
      </c>
      <c r="AP66" s="75">
        <v>813.08491099998912</v>
      </c>
      <c r="AQ66" s="283">
        <v>0.10482663381038659</v>
      </c>
      <c r="AR66" s="75">
        <v>91.562729000001212</v>
      </c>
      <c r="AS66" s="283">
        <v>1.1479862896593425E-2</v>
      </c>
      <c r="AT66" s="75">
        <f t="shared" si="1"/>
        <v>3433.7335190000003</v>
      </c>
      <c r="AU66" s="76">
        <f>AT66/AT$67</f>
        <v>9.3504869994107745E-2</v>
      </c>
      <c r="AV66" s="75">
        <f t="shared" si="2"/>
        <v>1268.7231590000006</v>
      </c>
      <c r="AW66" s="76">
        <f>AV66/AV$67</f>
        <v>3.3785255212488305E-2</v>
      </c>
      <c r="AX66" s="75">
        <f t="shared" si="3"/>
        <v>-539.40452800000025</v>
      </c>
      <c r="AY66" s="76">
        <f>AX66/AX$67</f>
        <v>-1.4108136588244294E-2</v>
      </c>
      <c r="AZ66" s="75">
        <f t="shared" si="4"/>
        <v>-992.27981100000011</v>
      </c>
      <c r="BA66" s="76">
        <f t="shared" si="30"/>
        <v>-2.5836992819698458E-2</v>
      </c>
      <c r="BB66" s="75">
        <f t="shared" si="5"/>
        <v>202.01999267000025</v>
      </c>
      <c r="BC66" s="76">
        <f t="shared" si="31"/>
        <v>5.1439784974622108E-3</v>
      </c>
      <c r="BD66" s="75">
        <f t="shared" si="6"/>
        <v>793.82798200000002</v>
      </c>
      <c r="BE66" s="76">
        <f t="shared" si="32"/>
        <v>1.9994309363852009E-2</v>
      </c>
      <c r="BF66" s="75">
        <f t="shared" si="7"/>
        <v>-615.82540599999879</v>
      </c>
      <c r="BG66" s="76">
        <f t="shared" si="28"/>
        <v>-1.5468796784738175E-2</v>
      </c>
      <c r="BH66" s="75">
        <f t="shared" si="8"/>
        <v>1351.0472540000014</v>
      </c>
      <c r="BI66" s="76">
        <f t="shared" si="9"/>
        <v>3.2726433217915976E-2</v>
      </c>
      <c r="BJ66" s="75">
        <f t="shared" si="10"/>
        <v>-884.02542100000051</v>
      </c>
      <c r="BK66" s="76">
        <f t="shared" si="11"/>
        <v>-2.1331424238827636E-2</v>
      </c>
      <c r="BL66" s="75">
        <v>4087.8371109999889</v>
      </c>
      <c r="BM66" s="283">
        <v>9.6420926312303659E-2</v>
      </c>
      <c r="BN66" s="75">
        <v>5152.4066500000008</v>
      </c>
      <c r="BO66" s="76">
        <v>0.12194098871620304</v>
      </c>
    </row>
    <row r="67" spans="1:67">
      <c r="A67" s="307" t="s">
        <v>36</v>
      </c>
      <c r="B67" s="308">
        <v>27956.546293865336</v>
      </c>
      <c r="C67" s="309">
        <f t="shared" si="0"/>
        <v>1</v>
      </c>
      <c r="D67" s="308">
        <v>28775.638232891997</v>
      </c>
      <c r="E67" s="309">
        <f t="shared" ref="E67:E68" si="33">D67/D$67</f>
        <v>1</v>
      </c>
      <c r="F67" s="308">
        <v>29508.10356913631</v>
      </c>
      <c r="G67" s="309">
        <f t="shared" ref="G67:G68" si="34">F67/F$67</f>
        <v>1</v>
      </c>
      <c r="H67" s="308">
        <v>29992.151722778544</v>
      </c>
      <c r="I67" s="309">
        <f t="shared" ref="I67:K68" si="35">H67/H$67</f>
        <v>1</v>
      </c>
      <c r="J67" s="308">
        <v>30870.05656546414</v>
      </c>
      <c r="K67" s="309">
        <f t="shared" si="35"/>
        <v>1</v>
      </c>
      <c r="L67" s="308">
        <v>31355.198362787858</v>
      </c>
      <c r="M67" s="309">
        <f t="shared" ref="M67:M68" si="36">L67/L$67</f>
        <v>1</v>
      </c>
      <c r="N67" s="308">
        <v>31824.001539322937</v>
      </c>
      <c r="O67" s="309">
        <f t="shared" ref="O67:O68" si="37">N67/N$67</f>
        <v>1</v>
      </c>
      <c r="P67" s="308">
        <v>33163.281093366393</v>
      </c>
      <c r="Q67" s="309">
        <f t="shared" ref="Q67:S68" si="38">P67/P$67</f>
        <v>1</v>
      </c>
      <c r="R67" s="308">
        <v>33862.660391685567</v>
      </c>
      <c r="S67" s="309">
        <f t="shared" si="38"/>
        <v>1</v>
      </c>
      <c r="T67" s="308">
        <v>34639.273521622548</v>
      </c>
      <c r="U67" s="310">
        <v>1</v>
      </c>
      <c r="V67" s="308">
        <v>34277.336535377239</v>
      </c>
      <c r="W67" s="309">
        <v>1</v>
      </c>
      <c r="X67" s="308">
        <f t="shared" ref="X67" si="39">SUM(X57:X66)</f>
        <v>8765.9636590000009</v>
      </c>
      <c r="Y67" s="309">
        <f t="shared" ref="Y67:Y68" si="40">X67/X$67</f>
        <v>1</v>
      </c>
      <c r="Z67" s="308">
        <f t="shared" ref="Z67" si="41">SUM(Z57:Z66)</f>
        <v>8776.9316979999985</v>
      </c>
      <c r="AA67" s="309">
        <f t="shared" ref="AA67:AA68" si="42">Z67/Z$67</f>
        <v>1</v>
      </c>
      <c r="AB67" s="308">
        <f t="shared" ref="AB67" si="43">SUM(AB57:AB66)</f>
        <v>8725.4735320000018</v>
      </c>
      <c r="AC67" s="309">
        <f t="shared" ref="AC67:AC68" si="44">AB67/AB$67</f>
        <v>1</v>
      </c>
      <c r="AD67" s="308">
        <f t="shared" ref="AD67:AF67" si="45">SUM(AD57:AD66)</f>
        <v>8413.2392576869988</v>
      </c>
      <c r="AE67" s="309">
        <f t="shared" ref="AE67:AE68" si="46">AD67/AD$67</f>
        <v>1</v>
      </c>
      <c r="AF67" s="308">
        <f t="shared" si="45"/>
        <v>8403.0455226699996</v>
      </c>
      <c r="AG67" s="309">
        <f t="shared" si="29"/>
        <v>1</v>
      </c>
      <c r="AH67" s="308">
        <f t="shared" ref="AH67" si="47">SUM(AH57:AH66)</f>
        <v>8347.4974170009991</v>
      </c>
      <c r="AI67" s="309">
        <f t="shared" ref="AI67:AI68" si="48">AH67/AH$67</f>
        <v>1</v>
      </c>
      <c r="AJ67" s="308">
        <v>7986.8133915179969</v>
      </c>
      <c r="AK67" s="310">
        <f t="shared" ref="AK67:AK68" si="49">AJ67/AJ$67</f>
        <v>1</v>
      </c>
      <c r="AL67" s="308">
        <v>8119.7773140000027</v>
      </c>
      <c r="AM67" s="310">
        <f t="shared" ref="AM67:AM68" si="50">AL67/AL$67</f>
        <v>1</v>
      </c>
      <c r="AN67" s="308">
        <v>7579.7398485614003</v>
      </c>
      <c r="AO67" s="310">
        <f t="shared" ref="AO67:AO68" si="51">AN67/AN$67</f>
        <v>1</v>
      </c>
      <c r="AP67" s="308">
        <v>7756.4725818699881</v>
      </c>
      <c r="AQ67" s="310">
        <v>1</v>
      </c>
      <c r="AR67" s="308">
        <v>7975.9427290000003</v>
      </c>
      <c r="AS67" s="310">
        <v>1</v>
      </c>
      <c r="AT67" s="308">
        <f t="shared" ref="AT67" si="52">SUM(AT57:AT66)</f>
        <v>36722.50995286533</v>
      </c>
      <c r="AU67" s="309">
        <f t="shared" ref="AU67:AU68" si="53">AT67/AT$67</f>
        <v>1</v>
      </c>
      <c r="AV67" s="308">
        <f t="shared" ref="AV67" si="54">SUM(AV57:AV66)</f>
        <v>37552.569930892001</v>
      </c>
      <c r="AW67" s="309">
        <f t="shared" ref="AW67:AW68" si="55">AV67/AV$67</f>
        <v>1</v>
      </c>
      <c r="AX67" s="308">
        <f t="shared" ref="AX67:BB67" si="56">SUM(AX57:AX66)</f>
        <v>38233.577101136303</v>
      </c>
      <c r="AY67" s="309">
        <f t="shared" ref="AY67:AY68" si="57">AX67/AX$67</f>
        <v>1</v>
      </c>
      <c r="AZ67" s="308">
        <f t="shared" si="56"/>
        <v>38405.390980465541</v>
      </c>
      <c r="BA67" s="309">
        <f t="shared" si="30"/>
        <v>1</v>
      </c>
      <c r="BB67" s="308">
        <f t="shared" si="56"/>
        <v>39273.102088134139</v>
      </c>
      <c r="BC67" s="309">
        <f t="shared" si="31"/>
        <v>1</v>
      </c>
      <c r="BD67" s="308">
        <f t="shared" ref="BD67" si="58">SUM(BD57:BD66)</f>
        <v>39702.695779788861</v>
      </c>
      <c r="BE67" s="309">
        <f t="shared" si="32"/>
        <v>1</v>
      </c>
      <c r="BF67" s="308">
        <f t="shared" ref="BF67" si="59">SUM(BF57:BF66)</f>
        <v>39810.814930840934</v>
      </c>
      <c r="BG67" s="309">
        <f t="shared" si="28"/>
        <v>1</v>
      </c>
      <c r="BH67" s="308">
        <f t="shared" ref="BH67" si="60">SUM(BH57:BH66)</f>
        <v>41283.058407366407</v>
      </c>
      <c r="BI67" s="309">
        <f t="shared" si="9"/>
        <v>1</v>
      </c>
      <c r="BJ67" s="308">
        <f>SUM(BJ57:BJ66)</f>
        <v>41442.40024024697</v>
      </c>
      <c r="BK67" s="309">
        <f t="shared" si="11"/>
        <v>1</v>
      </c>
      <c r="BL67" s="308">
        <v>42395.746103492536</v>
      </c>
      <c r="BM67" s="310">
        <v>1</v>
      </c>
      <c r="BN67" s="308">
        <v>42253.279264377241</v>
      </c>
      <c r="BO67" s="309">
        <v>1</v>
      </c>
    </row>
    <row r="68" spans="1:67">
      <c r="A68" s="257" t="s">
        <v>47</v>
      </c>
      <c r="B68" s="258">
        <v>6391.6385667598024</v>
      </c>
      <c r="C68" s="259">
        <f t="shared" si="0"/>
        <v>0.22862761728770323</v>
      </c>
      <c r="D68" s="258">
        <v>7861.2283600740047</v>
      </c>
      <c r="E68" s="259">
        <f t="shared" si="33"/>
        <v>0.27319040837426939</v>
      </c>
      <c r="F68" s="258">
        <v>7512.2854988213448</v>
      </c>
      <c r="G68" s="259">
        <f t="shared" si="34"/>
        <v>0.25458381224738347</v>
      </c>
      <c r="H68" s="258">
        <v>8880.6859475040583</v>
      </c>
      <c r="I68" s="259">
        <f t="shared" si="35"/>
        <v>0.29610032749865439</v>
      </c>
      <c r="J68" s="258">
        <v>10200.423301770497</v>
      </c>
      <c r="K68" s="259">
        <f t="shared" si="35"/>
        <v>0.3304309883637277</v>
      </c>
      <c r="L68" s="258">
        <v>11794.550906933448</v>
      </c>
      <c r="M68" s="259">
        <f t="shared" si="36"/>
        <v>0.37615934590709343</v>
      </c>
      <c r="N68" s="258">
        <v>13459.414952151805</v>
      </c>
      <c r="O68" s="259">
        <f t="shared" si="37"/>
        <v>0.42293282746108607</v>
      </c>
      <c r="P68" s="258">
        <v>11602.561053882615</v>
      </c>
      <c r="Q68" s="259">
        <f t="shared" si="38"/>
        <v>0.349861674459089</v>
      </c>
      <c r="R68" s="258">
        <v>13073.273031320745</v>
      </c>
      <c r="S68" s="259">
        <f t="shared" si="38"/>
        <v>0.38606751153346114</v>
      </c>
      <c r="T68" s="258">
        <v>14098.78936519775</v>
      </c>
      <c r="U68" s="284">
        <v>0.40701746693379687</v>
      </c>
      <c r="V68" s="258">
        <v>13734.004919621748</v>
      </c>
      <c r="W68" s="259">
        <v>0.40067304836964335</v>
      </c>
      <c r="X68" s="258">
        <f t="shared" ref="X68" si="61">SUM(X61:X64)</f>
        <v>1569.3161400000001</v>
      </c>
      <c r="Y68" s="259">
        <f t="shared" si="40"/>
        <v>0.17902380172301829</v>
      </c>
      <c r="Z68" s="258">
        <f t="shared" ref="Z68" si="62">SUM(Z61:Z64)</f>
        <v>1998.2946399999998</v>
      </c>
      <c r="AA68" s="259">
        <f t="shared" si="42"/>
        <v>0.22767576514869675</v>
      </c>
      <c r="AB68" s="258">
        <f t="shared" ref="AB68" si="63">SUM(AB61:AB64)</f>
        <v>2047.6256999999998</v>
      </c>
      <c r="AC68" s="259">
        <f t="shared" si="44"/>
        <v>0.23467215761878027</v>
      </c>
      <c r="AD68" s="258">
        <f t="shared" ref="AD68:AF68" si="64">SUM(AD61:AD64)</f>
        <v>2620.4455586869999</v>
      </c>
      <c r="AE68" s="259">
        <f t="shared" si="46"/>
        <v>0.31146690096715773</v>
      </c>
      <c r="AF68" s="258">
        <f t="shared" si="64"/>
        <v>3034.8739</v>
      </c>
      <c r="AG68" s="259">
        <f t="shared" si="29"/>
        <v>0.36116356763894975</v>
      </c>
      <c r="AH68" s="258">
        <f t="shared" ref="AH68" si="65">SUM(AH61:AH64)</f>
        <v>3266.4000977139995</v>
      </c>
      <c r="AI68" s="259">
        <f t="shared" si="48"/>
        <v>0.39130291805319506</v>
      </c>
      <c r="AJ68" s="258">
        <v>3501.8479861249994</v>
      </c>
      <c r="AK68" s="284">
        <f t="shared" si="49"/>
        <v>0.43845371294688884</v>
      </c>
      <c r="AL68" s="258">
        <v>2981.8515700000003</v>
      </c>
      <c r="AM68" s="284">
        <f t="shared" si="50"/>
        <v>0.36723317089727753</v>
      </c>
      <c r="AN68" s="258">
        <v>3311.9228833024004</v>
      </c>
      <c r="AO68" s="284">
        <f t="shared" si="51"/>
        <v>0.43694413653668973</v>
      </c>
      <c r="AP68" s="258">
        <v>2800.0994692279996</v>
      </c>
      <c r="AQ68" s="284">
        <v>0.36100165889491626</v>
      </c>
      <c r="AR68" s="258">
        <v>3154.4189999999999</v>
      </c>
      <c r="AS68" s="284">
        <v>0.39549168131946849</v>
      </c>
      <c r="AT68" s="258">
        <f t="shared" ref="AT68" si="66">SUM(AT61:AT64)</f>
        <v>7960.9547067598032</v>
      </c>
      <c r="AU68" s="259">
        <f t="shared" si="53"/>
        <v>0.21678678055987941</v>
      </c>
      <c r="AV68" s="258">
        <f t="shared" ref="AV68" si="67">SUM(AV61:AV64)</f>
        <v>9859.5230000740048</v>
      </c>
      <c r="AW68" s="259">
        <f t="shared" si="55"/>
        <v>0.26255255015085482</v>
      </c>
      <c r="AX68" s="258">
        <f t="shared" ref="AX68:BB68" si="68">SUM(AX61:AX64)</f>
        <v>9559.9111988213463</v>
      </c>
      <c r="AY68" s="259">
        <f t="shared" si="57"/>
        <v>0.25003967516649717</v>
      </c>
      <c r="AZ68" s="258">
        <f t="shared" si="68"/>
        <v>11501.131506191054</v>
      </c>
      <c r="BA68" s="259">
        <f t="shared" si="30"/>
        <v>0.29946659082421451</v>
      </c>
      <c r="BB68" s="258">
        <f t="shared" si="68"/>
        <v>13235.297201770496</v>
      </c>
      <c r="BC68" s="259">
        <f t="shared" si="31"/>
        <v>0.33700666609092156</v>
      </c>
      <c r="BD68" s="258">
        <f t="shared" ref="BD68" si="69">SUM(BD61:BD64)</f>
        <v>15060.951004647452</v>
      </c>
      <c r="BE68" s="259">
        <f t="shared" si="32"/>
        <v>0.37934328409796325</v>
      </c>
      <c r="BF68" s="258">
        <f t="shared" ref="BF68" si="70">SUM(BF61:BF64)</f>
        <v>16961.262938276803</v>
      </c>
      <c r="BG68" s="259">
        <f t="shared" si="28"/>
        <v>0.42604661491461021</v>
      </c>
      <c r="BH68" s="258">
        <f t="shared" ref="BH68" si="71">SUM(BH61:BH64)</f>
        <v>14584.412623882617</v>
      </c>
      <c r="BI68" s="259">
        <f t="shared" si="9"/>
        <v>0.35327839521890231</v>
      </c>
      <c r="BJ68" s="258">
        <f>SUM(BJ61:BJ64)</f>
        <v>16385.195914623146</v>
      </c>
      <c r="BK68" s="259">
        <f t="shared" si="11"/>
        <v>0.39537275398229926</v>
      </c>
      <c r="BL68" s="258">
        <v>16898.888834425747</v>
      </c>
      <c r="BM68" s="284">
        <v>0.39859868943392945</v>
      </c>
      <c r="BN68" s="258">
        <v>16888.423919621746</v>
      </c>
      <c r="BO68" s="259">
        <v>0.39969498731569419</v>
      </c>
    </row>
    <row r="70" spans="1:67">
      <c r="A70" s="65" t="s">
        <v>1682</v>
      </c>
    </row>
    <row r="72" spans="1:67">
      <c r="A72" s="83" t="s">
        <v>37</v>
      </c>
    </row>
    <row r="73" spans="1:67">
      <c r="A73" t="s">
        <v>59</v>
      </c>
    </row>
    <row r="74" spans="1:67">
      <c r="A74" s="67" t="s">
        <v>60</v>
      </c>
    </row>
    <row r="75" spans="1:67">
      <c r="A75" s="67"/>
    </row>
    <row r="76" spans="1:67">
      <c r="A76" s="83" t="s">
        <v>56</v>
      </c>
    </row>
    <row r="77" spans="1:67">
      <c r="A77" s="67" t="s">
        <v>892</v>
      </c>
    </row>
    <row r="78" spans="1:67">
      <c r="A78" s="67" t="s">
        <v>896</v>
      </c>
    </row>
    <row r="79" spans="1:67">
      <c r="A79" s="67" t="s">
        <v>900</v>
      </c>
    </row>
    <row r="80" spans="1:67">
      <c r="A80" s="67" t="s">
        <v>885</v>
      </c>
    </row>
    <row r="81" spans="1:1">
      <c r="A81" s="67" t="s">
        <v>886</v>
      </c>
    </row>
    <row r="82" spans="1:1">
      <c r="A82" t="s">
        <v>881</v>
      </c>
    </row>
    <row r="83" spans="1:1">
      <c r="A83" s="67" t="s">
        <v>888</v>
      </c>
    </row>
    <row r="84" spans="1:1">
      <c r="A84" s="67" t="s">
        <v>887</v>
      </c>
    </row>
    <row r="85" spans="1:1">
      <c r="A85" t="s">
        <v>1481</v>
      </c>
    </row>
    <row r="86" spans="1:1">
      <c r="A86" t="s">
        <v>61</v>
      </c>
    </row>
    <row r="87" spans="1:1">
      <c r="A87" t="s">
        <v>882</v>
      </c>
    </row>
    <row r="89" spans="1:1">
      <c r="A89" s="83" t="s">
        <v>863</v>
      </c>
    </row>
    <row r="90" spans="1:1">
      <c r="A90" s="67" t="s">
        <v>897</v>
      </c>
    </row>
    <row r="91" spans="1:1">
      <c r="A91" s="67" t="s">
        <v>864</v>
      </c>
    </row>
    <row r="92" spans="1:1">
      <c r="A92" s="67" t="s">
        <v>866</v>
      </c>
    </row>
    <row r="93" spans="1:1">
      <c r="A93" s="67" t="s">
        <v>898</v>
      </c>
    </row>
    <row r="94" spans="1:1">
      <c r="A94" s="80"/>
    </row>
    <row r="95" spans="1:1">
      <c r="A95" s="80"/>
    </row>
    <row r="134" spans="1:35" ht="18.5">
      <c r="A134" s="37" t="s">
        <v>1683</v>
      </c>
    </row>
    <row r="135" spans="1:35" ht="16" thickBot="1">
      <c r="A135" s="84" t="s">
        <v>18</v>
      </c>
    </row>
    <row r="136" spans="1:35" ht="15" thickBot="1">
      <c r="A136" s="61" t="s">
        <v>19</v>
      </c>
      <c r="B136" s="85">
        <v>1990</v>
      </c>
      <c r="C136" s="86">
        <v>1991</v>
      </c>
      <c r="D136" s="86">
        <v>1992</v>
      </c>
      <c r="E136" s="86">
        <v>1993</v>
      </c>
      <c r="F136" s="86">
        <v>1994</v>
      </c>
      <c r="G136" s="86">
        <v>1995</v>
      </c>
      <c r="H136" s="86">
        <v>1996</v>
      </c>
      <c r="I136" s="86">
        <v>1997</v>
      </c>
      <c r="J136" s="86">
        <v>1998</v>
      </c>
      <c r="K136" s="86">
        <v>1999</v>
      </c>
      <c r="L136" s="86">
        <v>2000</v>
      </c>
      <c r="M136" s="86">
        <v>2001</v>
      </c>
      <c r="N136" s="86">
        <v>2002</v>
      </c>
      <c r="O136" s="86">
        <v>2003</v>
      </c>
      <c r="P136" s="86">
        <v>2004</v>
      </c>
      <c r="Q136" s="86">
        <v>2005</v>
      </c>
      <c r="R136" s="86">
        <v>2006</v>
      </c>
      <c r="S136" s="86">
        <v>2007</v>
      </c>
      <c r="T136" s="86">
        <v>2008</v>
      </c>
      <c r="U136" s="86">
        <v>2009</v>
      </c>
      <c r="V136" s="86">
        <v>2010</v>
      </c>
      <c r="W136" s="86">
        <v>2011</v>
      </c>
      <c r="X136" s="86">
        <v>2012</v>
      </c>
      <c r="Y136" s="86">
        <v>2013</v>
      </c>
      <c r="Z136" s="87">
        <v>2014</v>
      </c>
      <c r="AA136" s="87">
        <v>2015</v>
      </c>
      <c r="AB136" s="87">
        <v>2016</v>
      </c>
      <c r="AC136" s="86">
        <v>2017</v>
      </c>
      <c r="AD136" s="86">
        <v>2018</v>
      </c>
      <c r="AE136" s="86">
        <v>2019</v>
      </c>
      <c r="AF136" s="86">
        <v>2020</v>
      </c>
      <c r="AG136" s="86">
        <v>2021</v>
      </c>
      <c r="AH136" s="86">
        <v>2022</v>
      </c>
      <c r="AI136" s="86">
        <v>2023</v>
      </c>
    </row>
    <row r="137" spans="1:35">
      <c r="A137" s="38" t="s">
        <v>20</v>
      </c>
      <c r="B137" s="39">
        <v>0.41640866873065013</v>
      </c>
      <c r="C137" s="40">
        <v>0.39242373449547435</v>
      </c>
      <c r="D137" s="40">
        <v>0.42238152635919557</v>
      </c>
      <c r="E137" s="40">
        <v>0.4102405157451029</v>
      </c>
      <c r="F137" s="40">
        <v>0.3976914380912715</v>
      </c>
      <c r="G137" s="40">
        <v>0.39945358301553874</v>
      </c>
      <c r="H137" s="40">
        <v>0.37258872428860706</v>
      </c>
      <c r="I137" s="40">
        <v>0.34492046551811761</v>
      </c>
      <c r="J137" s="40">
        <v>0.32161091759316696</v>
      </c>
      <c r="K137" s="40">
        <v>0.26500658881265055</v>
      </c>
      <c r="L137" s="40">
        <v>0.28676594312636716</v>
      </c>
      <c r="M137" s="40">
        <v>0.28963989828562053</v>
      </c>
      <c r="N137" s="40">
        <v>0.26911544227886058</v>
      </c>
      <c r="O137" s="40">
        <v>0.2383294271333615</v>
      </c>
      <c r="P137" s="40">
        <v>0.23252081078054426</v>
      </c>
      <c r="Q137" s="40">
        <v>0.23089503502311587</v>
      </c>
      <c r="R137" s="40">
        <v>0.20364353923372694</v>
      </c>
      <c r="S137" s="40">
        <v>0.1831370659673858</v>
      </c>
      <c r="T137" s="40">
        <v>0.1693298660881398</v>
      </c>
      <c r="U137" s="40">
        <v>0.13937398350692345</v>
      </c>
      <c r="V137" s="40">
        <v>0.12408805736698418</v>
      </c>
      <c r="W137" s="40">
        <v>0.14264680531911866</v>
      </c>
      <c r="X137" s="40">
        <v>0.18232778690230189</v>
      </c>
      <c r="Y137" s="40">
        <v>0.15394981107367767</v>
      </c>
      <c r="Z137" s="41">
        <v>0.14152084701594239</v>
      </c>
      <c r="AA137" s="41">
        <v>0.16938565919260037</v>
      </c>
      <c r="AB137" s="41">
        <v>0.15913803270344637</v>
      </c>
      <c r="AC137" s="40">
        <v>0.12151640184446345</v>
      </c>
      <c r="AD137" s="40">
        <v>6.9703177969663105E-2</v>
      </c>
      <c r="AE137" s="40">
        <v>1.6125775021993378E-2</v>
      </c>
      <c r="AF137" s="40">
        <v>2.115168548218355E-2</v>
      </c>
      <c r="AG137" s="40">
        <v>8.1943921543195061E-2</v>
      </c>
      <c r="AH137" s="40">
        <v>6.9878950592383415E-2</v>
      </c>
      <c r="AI137" s="40">
        <v>3.4953406413505111E-2</v>
      </c>
    </row>
    <row r="138" spans="1:35">
      <c r="A138" s="42" t="s">
        <v>21</v>
      </c>
      <c r="B138" s="43">
        <v>0.15796509991556432</v>
      </c>
      <c r="C138" s="44">
        <v>0.14394904458598726</v>
      </c>
      <c r="D138" s="44">
        <v>0.13829854723085708</v>
      </c>
      <c r="E138" s="44">
        <v>0.11622861393503596</v>
      </c>
      <c r="F138" s="44">
        <v>0.11382162194323793</v>
      </c>
      <c r="G138" s="44">
        <v>0.11480448517274745</v>
      </c>
      <c r="H138" s="44">
        <v>0.11654055206224022</v>
      </c>
      <c r="I138" s="44">
        <v>0.10463993494943336</v>
      </c>
      <c r="J138" s="44">
        <v>8.0832180178460653E-2</v>
      </c>
      <c r="K138" s="44">
        <v>7.6430226746035348E-2</v>
      </c>
      <c r="L138" s="44">
        <v>7.4457344775365975E-2</v>
      </c>
      <c r="M138" s="44">
        <v>8.9943400869493886E-2</v>
      </c>
      <c r="N138" s="44">
        <v>8.2143138956837378E-2</v>
      </c>
      <c r="O138" s="44">
        <v>7.7919084028124641E-2</v>
      </c>
      <c r="P138" s="44">
        <v>5.550785770278846E-2</v>
      </c>
      <c r="Q138" s="44">
        <v>8.8541686618662366E-2</v>
      </c>
      <c r="R138" s="44">
        <v>7.3995562012526897E-2</v>
      </c>
      <c r="S138" s="44">
        <v>7.283048015943705E-2</v>
      </c>
      <c r="T138" s="44">
        <v>9.070537078283876E-2</v>
      </c>
      <c r="U138" s="44">
        <v>9.1507794723358307E-2</v>
      </c>
      <c r="V138" s="44">
        <v>7.6062881448497169E-2</v>
      </c>
      <c r="W138" s="44">
        <v>7.7014857248393256E-2</v>
      </c>
      <c r="X138" s="44">
        <v>8.8464244670495629E-2</v>
      </c>
      <c r="Y138" s="44">
        <v>8.2015043209724706E-2</v>
      </c>
      <c r="Z138" s="45">
        <v>8.9284484508556097E-2</v>
      </c>
      <c r="AA138" s="45">
        <v>8.7512237863652934E-2</v>
      </c>
      <c r="AB138" s="45">
        <v>7.8550798326305959E-2</v>
      </c>
      <c r="AC138" s="44">
        <v>7.216486288201733E-2</v>
      </c>
      <c r="AD138" s="44">
        <v>6.7726357615759694E-2</v>
      </c>
      <c r="AE138" s="44">
        <v>6.1460502996422507E-2</v>
      </c>
      <c r="AF138" s="44">
        <v>2.8865602034419981E-2</v>
      </c>
      <c r="AG138" s="44">
        <v>9.7956966745725727E-3</v>
      </c>
      <c r="AH138" s="44">
        <v>7.3006730677826421E-3</v>
      </c>
      <c r="AI138" s="44">
        <v>4.3830761312413603E-3</v>
      </c>
    </row>
    <row r="139" spans="1:35">
      <c r="A139" s="42" t="s">
        <v>22</v>
      </c>
      <c r="B139" s="43">
        <v>9.9282296650717708E-2</v>
      </c>
      <c r="C139" s="44">
        <v>0.16205162587998659</v>
      </c>
      <c r="D139" s="44">
        <v>0.15574446488612573</v>
      </c>
      <c r="E139" s="44">
        <v>0.1440614926853459</v>
      </c>
      <c r="F139" s="44">
        <v>0.16748973641934908</v>
      </c>
      <c r="G139" s="44">
        <v>0.15140303944447606</v>
      </c>
      <c r="H139" s="44">
        <v>0.141852286049238</v>
      </c>
      <c r="I139" s="44">
        <v>0.17609391675560299</v>
      </c>
      <c r="J139" s="44">
        <v>0.23137853700434222</v>
      </c>
      <c r="K139" s="44">
        <v>0.28031989821420455</v>
      </c>
      <c r="L139" s="44">
        <v>0.1951034830893488</v>
      </c>
      <c r="M139" s="44">
        <v>0.21339512755311296</v>
      </c>
      <c r="N139" s="44">
        <v>0.14712380651779375</v>
      </c>
      <c r="O139" s="44">
        <v>9.4286702270718864E-2</v>
      </c>
      <c r="P139" s="44">
        <v>0.11986263018403076</v>
      </c>
      <c r="Q139" s="44">
        <v>0.1207058095127887</v>
      </c>
      <c r="R139" s="44">
        <v>9.8083920834191402E-2</v>
      </c>
      <c r="S139" s="44">
        <v>6.3955705385379688E-2</v>
      </c>
      <c r="T139" s="44">
        <v>5.62490486219639E-2</v>
      </c>
      <c r="U139" s="44">
        <v>3.1946431971587648E-2</v>
      </c>
      <c r="V139" s="44">
        <v>2.1056169035803669E-2</v>
      </c>
      <c r="W139" s="44">
        <v>8.4502768918123007E-3</v>
      </c>
      <c r="X139" s="44">
        <v>8.5572877311565262E-3</v>
      </c>
      <c r="Y139" s="44">
        <v>6.7880997061185114E-3</v>
      </c>
      <c r="Z139" s="45">
        <v>9.2533013404513999E-3</v>
      </c>
      <c r="AA139" s="45">
        <v>1.4146901500263995E-2</v>
      </c>
      <c r="AB139" s="45">
        <v>9.9165159019314747E-3</v>
      </c>
      <c r="AC139" s="44">
        <v>4.7310306436713478E-3</v>
      </c>
      <c r="AD139" s="44">
        <v>4.5142255029209048E-3</v>
      </c>
      <c r="AE139" s="44">
        <v>9.0102608637962125E-3</v>
      </c>
      <c r="AF139" s="44">
        <v>1.2236566957601827E-2</v>
      </c>
      <c r="AG139" s="44">
        <v>4.3818436922178947E-2</v>
      </c>
      <c r="AH139" s="44">
        <v>3.1750190674960259E-2</v>
      </c>
      <c r="AI139" s="44">
        <v>6.5722820172536512E-3</v>
      </c>
    </row>
    <row r="140" spans="1:35">
      <c r="A140" s="46" t="s">
        <v>23</v>
      </c>
      <c r="B140" s="47">
        <v>1.3368983957219251E-3</v>
      </c>
      <c r="C140" s="48">
        <v>1.139792155548106E-3</v>
      </c>
      <c r="D140" s="48">
        <v>1.33223371185688E-3</v>
      </c>
      <c r="E140" s="48">
        <v>8.0585172328291599E-4</v>
      </c>
      <c r="F140" s="48">
        <v>2.9154518950437317E-3</v>
      </c>
      <c r="G140" s="48">
        <v>2.3336558711366611E-3</v>
      </c>
      <c r="H140" s="48">
        <v>1.3321965256314612E-3</v>
      </c>
      <c r="I140" s="48">
        <v>1.4738019006962444E-3</v>
      </c>
      <c r="J140" s="48">
        <v>1.7178031206756693E-3</v>
      </c>
      <c r="K140" s="48">
        <v>2.9081655836779205E-3</v>
      </c>
      <c r="L140" s="48">
        <v>2.9025744573447755E-3</v>
      </c>
      <c r="M140" s="48">
        <v>2.4198178984496761E-3</v>
      </c>
      <c r="N140" s="48">
        <v>1.3414345458849523E-3</v>
      </c>
      <c r="O140" s="48">
        <v>4.3032235755177317E-3</v>
      </c>
      <c r="P140" s="48">
        <v>2.3517115233864646E-3</v>
      </c>
      <c r="Q140" s="48">
        <v>8.203658311198514E-3</v>
      </c>
      <c r="R140" s="48">
        <v>8.6178180267161807E-3</v>
      </c>
      <c r="S140" s="48">
        <v>2.3880758801566784E-3</v>
      </c>
      <c r="T140" s="48">
        <v>1.7754593448730373E-3</v>
      </c>
      <c r="U140" s="48">
        <v>1.4445226850344614E-3</v>
      </c>
      <c r="V140" s="48">
        <v>4.9010536381762383E-3</v>
      </c>
      <c r="W140" s="48">
        <v>1.3403693288989507E-3</v>
      </c>
      <c r="X140" s="48">
        <v>1.3144655052487423E-3</v>
      </c>
      <c r="Y140" s="48">
        <v>7.4622358816460249E-4</v>
      </c>
      <c r="Z140" s="49">
        <v>1.343127911445565E-3</v>
      </c>
      <c r="AA140" s="49">
        <v>3.8104305378750141E-3</v>
      </c>
      <c r="AB140" s="49">
        <v>1.780662546636499E-3</v>
      </c>
      <c r="AC140" s="48">
        <v>1.1508505441843004E-3</v>
      </c>
      <c r="AD140" s="48">
        <v>1.1857458105155299E-3</v>
      </c>
      <c r="AE140" s="48">
        <v>1.8541296894261853E-3</v>
      </c>
      <c r="AF140" s="48">
        <v>1.493267283814247E-3</v>
      </c>
      <c r="AG140" s="48">
        <v>3.6811542789827512E-3</v>
      </c>
      <c r="AH140" s="48">
        <v>3.5947329809185679E-3</v>
      </c>
      <c r="AI140" s="48">
        <v>1.2980977781023243E-3</v>
      </c>
    </row>
    <row r="141" spans="1:35">
      <c r="A141" s="46" t="s">
        <v>24</v>
      </c>
      <c r="B141" s="47">
        <v>9.7523219814241488E-2</v>
      </c>
      <c r="C141" s="48">
        <v>0.1604425075427422</v>
      </c>
      <c r="D141" s="48">
        <v>0.15352407536636428</v>
      </c>
      <c r="E141" s="48">
        <v>0.14251177783287874</v>
      </c>
      <c r="F141" s="48">
        <v>0.16368179925031237</v>
      </c>
      <c r="G141" s="48">
        <v>0.14787409641983038</v>
      </c>
      <c r="H141" s="48">
        <v>0.13972077160822766</v>
      </c>
      <c r="I141" s="48">
        <v>0.17258728464704987</v>
      </c>
      <c r="J141" s="48">
        <v>0.22770434699623038</v>
      </c>
      <c r="K141" s="48">
        <v>0.2752760485300132</v>
      </c>
      <c r="L141" s="48">
        <v>0.1900555275113579</v>
      </c>
      <c r="M141" s="48">
        <v>0.20888360265769831</v>
      </c>
      <c r="N141" s="48">
        <v>0.14412530576816854</v>
      </c>
      <c r="O141" s="48">
        <v>8.8369769854381983E-2</v>
      </c>
      <c r="P141" s="48">
        <v>0.11590578222404718</v>
      </c>
      <c r="Q141" s="48">
        <v>0.11094815425277285</v>
      </c>
      <c r="R141" s="48">
        <v>8.8081714369448519E-2</v>
      </c>
      <c r="S141" s="48">
        <v>6.0064633880697979E-2</v>
      </c>
      <c r="T141" s="48">
        <v>5.3407559516769711E-2</v>
      </c>
      <c r="U141" s="48">
        <v>2.9470839290627122E-2</v>
      </c>
      <c r="V141" s="48">
        <v>1.4497713718653361E-2</v>
      </c>
      <c r="W141" s="48">
        <v>5.7340401317603224E-3</v>
      </c>
      <c r="X141" s="48">
        <v>5.6945239856933628E-3</v>
      </c>
      <c r="Y141" s="48">
        <v>4.9103648278587108E-3</v>
      </c>
      <c r="Z141" s="49">
        <v>6.8477464508022489E-3</v>
      </c>
      <c r="AA141" s="49">
        <v>8.4229838872809052E-3</v>
      </c>
      <c r="AB141" s="49">
        <v>7.3161342586974057E-3</v>
      </c>
      <c r="AC141" s="48">
        <v>3.3956721181608129E-3</v>
      </c>
      <c r="AD141" s="48">
        <v>3.2142718031997479E-3</v>
      </c>
      <c r="AE141" s="48">
        <v>7.0450439166943176E-3</v>
      </c>
      <c r="AF141" s="48">
        <v>1.066984857125694E-2</v>
      </c>
      <c r="AG141" s="48">
        <v>4.0052715980684599E-2</v>
      </c>
      <c r="AH141" s="48">
        <v>2.8057837909824013E-2</v>
      </c>
      <c r="AI141" s="48">
        <v>5.1726444075551343E-3</v>
      </c>
    </row>
    <row r="142" spans="1:35">
      <c r="A142" s="46" t="s">
        <v>25</v>
      </c>
      <c r="B142" s="290">
        <v>4.2217844075429216E-4</v>
      </c>
      <c r="C142" s="291">
        <v>4.693261816962789E-4</v>
      </c>
      <c r="D142" s="291">
        <v>8.8815580790458672E-4</v>
      </c>
      <c r="E142" s="291">
        <v>7.4386312918423014E-4</v>
      </c>
      <c r="F142" s="291">
        <v>8.9248527399297907E-4</v>
      </c>
      <c r="G142" s="291">
        <v>1.1952871535090216E-3</v>
      </c>
      <c r="H142" s="291">
        <v>7.9931791537887667E-4</v>
      </c>
      <c r="I142" s="291">
        <v>2.0328302078568886E-3</v>
      </c>
      <c r="J142" s="291">
        <v>1.9563868874361789E-3</v>
      </c>
      <c r="K142" s="291">
        <v>2.1356841005134731E-3</v>
      </c>
      <c r="L142" s="291">
        <v>2.1453811206461385E-3</v>
      </c>
      <c r="M142" s="291">
        <v>2.0917069969649742E-3</v>
      </c>
      <c r="N142" s="291">
        <v>1.6176122465083249E-3</v>
      </c>
      <c r="O142" s="291">
        <v>1.5752872017520268E-3</v>
      </c>
      <c r="P142" s="291">
        <v>1.567807682257643E-3</v>
      </c>
      <c r="Q142" s="291">
        <v>1.517857484891355E-3</v>
      </c>
      <c r="R142" s="291">
        <v>1.3497787270760283E-3</v>
      </c>
      <c r="S142" s="291">
        <v>1.4552868267969801E-3</v>
      </c>
      <c r="T142" s="291">
        <v>1.0199251332281953E-3</v>
      </c>
      <c r="U142" s="291">
        <v>9.8152806306219431E-4</v>
      </c>
      <c r="V142" s="291">
        <v>1.569324510254386E-3</v>
      </c>
      <c r="W142" s="291">
        <v>1.2876561335034161E-3</v>
      </c>
      <c r="X142" s="291">
        <v>1.4519498237732203E-3</v>
      </c>
      <c r="Y142" s="291">
        <v>1.0137366591652813E-3</v>
      </c>
      <c r="Z142" s="292">
        <v>9.6241666324513417E-4</v>
      </c>
      <c r="AA142" s="292">
        <v>1.7929472000737883E-3</v>
      </c>
      <c r="AB142" s="292">
        <v>7.1288891713130575E-4</v>
      </c>
      <c r="AC142" s="291">
        <v>6.5120369423733357E-5</v>
      </c>
      <c r="AD142" s="291">
        <v>0</v>
      </c>
      <c r="AE142" s="291">
        <v>0</v>
      </c>
      <c r="AF142" s="291">
        <v>0</v>
      </c>
      <c r="AG142" s="291">
        <v>0</v>
      </c>
      <c r="AH142" s="291">
        <v>0</v>
      </c>
      <c r="AI142" s="291">
        <v>0</v>
      </c>
    </row>
    <row r="143" spans="1:35">
      <c r="A143" s="46" t="s">
        <v>26</v>
      </c>
      <c r="B143" s="290">
        <v>0</v>
      </c>
      <c r="C143" s="291">
        <v>0</v>
      </c>
      <c r="D143" s="291">
        <v>0</v>
      </c>
      <c r="E143" s="291">
        <v>0</v>
      </c>
      <c r="F143" s="291">
        <v>0</v>
      </c>
      <c r="G143" s="291">
        <v>0</v>
      </c>
      <c r="H143" s="291">
        <v>0</v>
      </c>
      <c r="I143" s="291">
        <v>0</v>
      </c>
      <c r="J143" s="291">
        <v>0</v>
      </c>
      <c r="K143" s="291">
        <v>0</v>
      </c>
      <c r="L143" s="291">
        <v>0</v>
      </c>
      <c r="M143" s="291">
        <v>0</v>
      </c>
      <c r="N143" s="291">
        <v>3.9453957231910358E-5</v>
      </c>
      <c r="O143" s="291">
        <v>3.8421639067122602E-5</v>
      </c>
      <c r="P143" s="291">
        <v>3.7328754339467693E-5</v>
      </c>
      <c r="Q143" s="291">
        <v>3.6139463925984638E-5</v>
      </c>
      <c r="R143" s="291">
        <v>3.4609710950667397E-5</v>
      </c>
      <c r="S143" s="291">
        <v>4.7708797728051352E-5</v>
      </c>
      <c r="T143" s="291">
        <v>4.6104627092955957E-5</v>
      </c>
      <c r="U143" s="291">
        <v>4.9541932863870602E-5</v>
      </c>
      <c r="V143" s="291">
        <v>8.8077168719682963E-5</v>
      </c>
      <c r="W143" s="291">
        <v>8.8211297649612016E-5</v>
      </c>
      <c r="X143" s="291">
        <v>9.634841644120214E-5</v>
      </c>
      <c r="Y143" s="291">
        <v>1.1777463092991705E-4</v>
      </c>
      <c r="Z143" s="292">
        <v>1.0001031495845142E-4</v>
      </c>
      <c r="AA143" s="292">
        <v>1.2053987503428622E-4</v>
      </c>
      <c r="AB143" s="292">
        <v>1.0683017946626613E-4</v>
      </c>
      <c r="AC143" s="291">
        <v>1.1938761190250061E-4</v>
      </c>
      <c r="AD143" s="291">
        <v>1.1420788920562809E-4</v>
      </c>
      <c r="AE143" s="291">
        <v>1.1108725767570952E-4</v>
      </c>
      <c r="AF143" s="291">
        <v>7.3451102530638289E-5</v>
      </c>
      <c r="AG143" s="291">
        <v>8.456666251159878E-5</v>
      </c>
      <c r="AH143" s="291">
        <v>9.7619784217680067E-5</v>
      </c>
      <c r="AI143" s="291">
        <v>1.0153983159619241E-4</v>
      </c>
    </row>
    <row r="144" spans="1:35">
      <c r="A144" s="42" t="s">
        <v>27</v>
      </c>
      <c r="B144" s="43">
        <v>0.27730087250211088</v>
      </c>
      <c r="C144" s="44">
        <v>0.25155883338920548</v>
      </c>
      <c r="D144" s="44">
        <v>0.23142802765970943</v>
      </c>
      <c r="E144" s="44">
        <v>0.28111827423754027</v>
      </c>
      <c r="F144" s="44">
        <v>0.265127625394181</v>
      </c>
      <c r="G144" s="44">
        <v>0.293699129147931</v>
      </c>
      <c r="H144" s="44">
        <v>0.3352339337099009</v>
      </c>
      <c r="I144" s="44">
        <v>0.33384154088529755</v>
      </c>
      <c r="J144" s="44">
        <v>0.30658014028725483</v>
      </c>
      <c r="K144" s="44">
        <v>0.31617212705048392</v>
      </c>
      <c r="L144" s="44">
        <v>0.38966010432441528</v>
      </c>
      <c r="M144" s="44">
        <v>0.37515380198507098</v>
      </c>
      <c r="N144" s="44">
        <v>0.42724690286435729</v>
      </c>
      <c r="O144" s="44">
        <v>0.50094133015714448</v>
      </c>
      <c r="P144" s="44">
        <v>0.48131695845309641</v>
      </c>
      <c r="Q144" s="44">
        <v>0.41827815547934621</v>
      </c>
      <c r="R144" s="44">
        <v>0.47709486545495006</v>
      </c>
      <c r="S144" s="44">
        <v>0.54088179451601515</v>
      </c>
      <c r="T144" s="44">
        <v>0.55048879524870176</v>
      </c>
      <c r="U144" s="44">
        <v>0.56727165260809931</v>
      </c>
      <c r="V144" s="44">
        <v>0.63221041126180177</v>
      </c>
      <c r="W144" s="44">
        <v>0.55804333313111054</v>
      </c>
      <c r="X144" s="44">
        <v>0.5130973798197469</v>
      </c>
      <c r="Y144" s="44">
        <v>0.47198969865823087</v>
      </c>
      <c r="Z144" s="45">
        <v>0.45195307298329618</v>
      </c>
      <c r="AA144" s="45">
        <v>0.42979034171117342</v>
      </c>
      <c r="AB144" s="45">
        <v>0.51946416082398195</v>
      </c>
      <c r="AC144" s="44">
        <v>0.52279860520961652</v>
      </c>
      <c r="AD144" s="44">
        <v>0.51875392581733948</v>
      </c>
      <c r="AE144" s="44">
        <v>0.50729018981766438</v>
      </c>
      <c r="AF144" s="44">
        <v>0.51019295208157533</v>
      </c>
      <c r="AG144" s="44">
        <v>0.45699729104716297</v>
      </c>
      <c r="AH144" s="44">
        <v>0.48813726470772095</v>
      </c>
      <c r="AI144" s="44">
        <v>0.44335022726085566</v>
      </c>
    </row>
    <row r="145" spans="1:35">
      <c r="A145" s="50" t="s">
        <v>28</v>
      </c>
      <c r="B145" s="51">
        <v>4.9043062200956937E-2</v>
      </c>
      <c r="C145" s="52">
        <v>5.0016761649346299E-2</v>
      </c>
      <c r="D145" s="52">
        <v>5.2147433864112164E-2</v>
      </c>
      <c r="E145" s="52">
        <v>4.8351103396974959E-2</v>
      </c>
      <c r="F145" s="52">
        <v>5.5869578151960496E-2</v>
      </c>
      <c r="G145" s="52">
        <v>4.149353975752746E-2</v>
      </c>
      <c r="H145" s="52">
        <v>4.0658637962272197E-2</v>
      </c>
      <c r="I145" s="52">
        <v>4.1113990953905576E-2</v>
      </c>
      <c r="J145" s="52">
        <v>5.5828601421959251E-2</v>
      </c>
      <c r="K145" s="52">
        <v>5.1120098150588447E-2</v>
      </c>
      <c r="L145" s="52">
        <v>4.9890627629143529E-2</v>
      </c>
      <c r="M145" s="52">
        <v>4.2121236978098595E-2</v>
      </c>
      <c r="N145" s="52">
        <v>5.4525368894500117E-2</v>
      </c>
      <c r="O145" s="52">
        <v>4.3723825258385522E-2</v>
      </c>
      <c r="P145" s="52">
        <v>5.2036283549217965E-2</v>
      </c>
      <c r="Q145" s="52">
        <v>6.7704828181785262E-2</v>
      </c>
      <c r="R145" s="52">
        <v>8.5650274118837952E-2</v>
      </c>
      <c r="S145" s="52">
        <v>9.4383811616635838E-2</v>
      </c>
      <c r="T145" s="52">
        <v>0.11840056391531403</v>
      </c>
      <c r="U145" s="52">
        <v>0.14331697274559344</v>
      </c>
      <c r="V145" s="52">
        <v>0.13016433558904136</v>
      </c>
      <c r="W145" s="52">
        <v>0.19612241167723704</v>
      </c>
      <c r="X145" s="52">
        <v>0.1907435147792276</v>
      </c>
      <c r="Y145" s="52">
        <v>0.2023012425793643</v>
      </c>
      <c r="Z145" s="53">
        <v>0.22862761728770323</v>
      </c>
      <c r="AA145" s="53">
        <v>0.27319040837426939</v>
      </c>
      <c r="AB145" s="53">
        <v>0.25458381224738347</v>
      </c>
      <c r="AC145" s="52">
        <v>0.29610032749865439</v>
      </c>
      <c r="AD145" s="52">
        <v>0.3304309883637277</v>
      </c>
      <c r="AE145" s="52">
        <v>0.37615934590709343</v>
      </c>
      <c r="AF145" s="52">
        <v>0.42293282746108607</v>
      </c>
      <c r="AG145" s="52">
        <v>0.349861674459089</v>
      </c>
      <c r="AH145" s="52">
        <v>0.38606751153346114</v>
      </c>
      <c r="AI145" s="52">
        <v>0.40701746693379687</v>
      </c>
    </row>
    <row r="146" spans="1:35">
      <c r="A146" s="54" t="s">
        <v>29</v>
      </c>
      <c r="B146" s="55">
        <v>4.9043062200956937E-2</v>
      </c>
      <c r="C146" s="56">
        <v>5.0016761649346299E-2</v>
      </c>
      <c r="D146" s="56">
        <v>5.1830235361289098E-2</v>
      </c>
      <c r="E146" s="56">
        <v>4.7421274485494672E-2</v>
      </c>
      <c r="F146" s="56">
        <v>5.4739096804902722E-2</v>
      </c>
      <c r="G146" s="56">
        <v>4.0582844783425352E-2</v>
      </c>
      <c r="H146" s="56">
        <v>3.8473835660236599E-2</v>
      </c>
      <c r="I146" s="56">
        <v>3.4456472023174263E-2</v>
      </c>
      <c r="J146" s="56">
        <v>4.3708546070525364E-2</v>
      </c>
      <c r="K146" s="56">
        <v>3.8487753896487481E-2</v>
      </c>
      <c r="L146" s="56">
        <v>3.5630153121319202E-2</v>
      </c>
      <c r="M146" s="56">
        <v>2.4444262160610287E-2</v>
      </c>
      <c r="N146" s="56">
        <v>3.5982008995502246E-2</v>
      </c>
      <c r="O146" s="56">
        <v>2.2976140162139318E-2</v>
      </c>
      <c r="P146" s="56">
        <v>2.3517115233864645E-2</v>
      </c>
      <c r="Q146" s="56">
        <v>2.2813397997917064E-2</v>
      </c>
      <c r="R146" s="56">
        <v>2.5066878413150494E-2</v>
      </c>
      <c r="S146" s="56">
        <v>2.2452746986449272E-2</v>
      </c>
      <c r="T146" s="56">
        <v>3.188844867214722E-2</v>
      </c>
      <c r="U146" s="56">
        <v>3.1385730386483048E-2</v>
      </c>
      <c r="V146" s="56">
        <v>2.0917966726892223E-2</v>
      </c>
      <c r="W146" s="56">
        <v>2.5554491328357899E-2</v>
      </c>
      <c r="X146" s="56">
        <v>2.9116244533219687E-2</v>
      </c>
      <c r="Y146" s="56">
        <v>2.1550796037443688E-2</v>
      </c>
      <c r="Z146" s="57">
        <v>2.5348405270128226E-2</v>
      </c>
      <c r="AA146" s="57">
        <v>2.802683921318351E-2</v>
      </c>
      <c r="AB146" s="57">
        <v>2.3079269898466519E-2</v>
      </c>
      <c r="AC146" s="56">
        <v>2.3059462661984966E-2</v>
      </c>
      <c r="AD146" s="56">
        <v>2.248423607268386E-2</v>
      </c>
      <c r="AE146" s="56">
        <v>2.8275500096857684E-2</v>
      </c>
      <c r="AF146" s="56">
        <v>2.9306667427776982E-2</v>
      </c>
      <c r="AG146" s="56">
        <v>2.2597882726897448E-2</v>
      </c>
      <c r="AH146" s="56">
        <v>2.07072246179347E-2</v>
      </c>
      <c r="AI146" s="56">
        <v>2.7194815596088686E-2</v>
      </c>
    </row>
    <row r="147" spans="1:35">
      <c r="A147" s="54" t="s">
        <v>30</v>
      </c>
      <c r="B147" s="55">
        <v>0</v>
      </c>
      <c r="C147" s="56">
        <v>0</v>
      </c>
      <c r="D147" s="56">
        <v>3.1719850282306669E-4</v>
      </c>
      <c r="E147" s="56">
        <v>9.2982891148028768E-4</v>
      </c>
      <c r="F147" s="56">
        <v>1.1304813470577736E-3</v>
      </c>
      <c r="G147" s="56">
        <v>9.1069497410211167E-4</v>
      </c>
      <c r="H147" s="56">
        <v>7.4603005435361824E-4</v>
      </c>
      <c r="I147" s="56">
        <v>2.5410377598211109E-3</v>
      </c>
      <c r="J147" s="56">
        <v>8.0641313165052252E-3</v>
      </c>
      <c r="K147" s="56">
        <v>8.4972963148089251E-3</v>
      </c>
      <c r="L147" s="56">
        <v>1.0264176341914857E-2</v>
      </c>
      <c r="M147" s="56">
        <v>1.3698630136986301E-2</v>
      </c>
      <c r="N147" s="56">
        <v>1.530813540598122E-2</v>
      </c>
      <c r="O147" s="56">
        <v>1.7443424136473661E-2</v>
      </c>
      <c r="P147" s="56">
        <v>2.4450334092351339E-2</v>
      </c>
      <c r="Q147" s="56">
        <v>4.0183831333941586E-2</v>
      </c>
      <c r="R147" s="56">
        <v>5.6138377082073677E-2</v>
      </c>
      <c r="S147" s="56">
        <v>6.5965212645265295E-2</v>
      </c>
      <c r="T147" s="56">
        <v>7.9365627390640375E-2</v>
      </c>
      <c r="U147" s="56">
        <v>0.10285917336312816</v>
      </c>
      <c r="V147" s="56">
        <v>9.8254146884235755E-2</v>
      </c>
      <c r="W147" s="56">
        <v>0.15839644734777297</v>
      </c>
      <c r="X147" s="56">
        <v>0.14553530699074091</v>
      </c>
      <c r="Y147" s="56">
        <v>0.16325885519524638</v>
      </c>
      <c r="Z147" s="57">
        <v>0.18385894534218317</v>
      </c>
      <c r="AA147" s="57">
        <v>0.22842230479137504</v>
      </c>
      <c r="AB147" s="57">
        <v>0.20831710617873717</v>
      </c>
      <c r="AC147" s="56">
        <v>0.2481994822397596</v>
      </c>
      <c r="AD147" s="56">
        <v>0.27987530654640891</v>
      </c>
      <c r="AE147" s="56">
        <v>0.31954779148376611</v>
      </c>
      <c r="AF147" s="56">
        <v>0.36291539321330651</v>
      </c>
      <c r="AG147" s="56">
        <v>0.29485564137206066</v>
      </c>
      <c r="AH147" s="56">
        <v>0.33099677932027771</v>
      </c>
      <c r="AI147" s="56">
        <v>0.33676163826249456</v>
      </c>
    </row>
    <row r="148" spans="1:35">
      <c r="A148" s="54" t="s">
        <v>62</v>
      </c>
      <c r="B148" s="209">
        <v>0</v>
      </c>
      <c r="C148" s="210">
        <v>0</v>
      </c>
      <c r="D148" s="210">
        <v>0</v>
      </c>
      <c r="E148" s="210">
        <v>0</v>
      </c>
      <c r="F148" s="210">
        <v>0</v>
      </c>
      <c r="G148" s="210">
        <v>0</v>
      </c>
      <c r="H148" s="210">
        <v>0</v>
      </c>
      <c r="I148" s="210">
        <v>0</v>
      </c>
      <c r="J148" s="210">
        <v>0</v>
      </c>
      <c r="K148" s="210">
        <v>0</v>
      </c>
      <c r="L148" s="210">
        <v>0</v>
      </c>
      <c r="M148" s="210">
        <v>0</v>
      </c>
      <c r="N148" s="210">
        <v>0</v>
      </c>
      <c r="O148" s="210">
        <v>0</v>
      </c>
      <c r="P148" s="210">
        <v>0</v>
      </c>
      <c r="Q148" s="210">
        <v>0</v>
      </c>
      <c r="R148" s="210">
        <v>0</v>
      </c>
      <c r="S148" s="210">
        <v>0</v>
      </c>
      <c r="T148" s="210">
        <v>0</v>
      </c>
      <c r="U148" s="88">
        <v>1.4763280043337184E-5</v>
      </c>
      <c r="V148" s="88">
        <v>1.6616940991725083E-5</v>
      </c>
      <c r="W148" s="88">
        <v>1.9598646346732288E-5</v>
      </c>
      <c r="X148" s="88">
        <v>2.3435739710926957E-5</v>
      </c>
      <c r="Y148" s="88">
        <v>2.5139851255934819E-5</v>
      </c>
      <c r="Z148" s="89">
        <v>6.9711399801628555E-5</v>
      </c>
      <c r="AA148" s="289">
        <v>1.095977919186671E-4</v>
      </c>
      <c r="AB148" s="289">
        <v>1.6951543530716189E-4</v>
      </c>
      <c r="AC148" s="211">
        <v>3.2670834237508227E-4</v>
      </c>
      <c r="AD148" s="211">
        <v>5.9041773860231514E-4</v>
      </c>
      <c r="AE148" s="211">
        <v>1.0746994322049514E-3</v>
      </c>
      <c r="AF148" s="211">
        <v>1.6832335301575118E-3</v>
      </c>
      <c r="AG148" s="211">
        <v>2.4066472507412542E-3</v>
      </c>
      <c r="AH148" s="211">
        <v>4.4282108558296755E-3</v>
      </c>
      <c r="AI148" s="211">
        <v>1.8583503915533865E-2</v>
      </c>
    </row>
    <row r="149" spans="1:35">
      <c r="A149" s="54" t="s">
        <v>31</v>
      </c>
      <c r="B149" s="55">
        <v>0</v>
      </c>
      <c r="C149" s="56">
        <v>0</v>
      </c>
      <c r="D149" s="56">
        <v>0</v>
      </c>
      <c r="E149" s="56">
        <v>0</v>
      </c>
      <c r="F149" s="56">
        <v>0</v>
      </c>
      <c r="G149" s="210">
        <v>0</v>
      </c>
      <c r="H149" s="211">
        <v>1.4387722476819781E-3</v>
      </c>
      <c r="I149" s="211">
        <v>4.1164811709102E-3</v>
      </c>
      <c r="J149" s="211">
        <v>4.0559240349286631E-3</v>
      </c>
      <c r="K149" s="211">
        <v>4.1350479392920437E-3</v>
      </c>
      <c r="L149" s="211">
        <v>3.9962981659094734E-3</v>
      </c>
      <c r="M149" s="211">
        <v>3.9783446805020098E-3</v>
      </c>
      <c r="N149" s="211">
        <v>3.2352244930166497E-3</v>
      </c>
      <c r="O149" s="211">
        <v>3.3042609597725438E-3</v>
      </c>
      <c r="P149" s="211">
        <v>4.0688342230019783E-3</v>
      </c>
      <c r="Q149" s="211">
        <v>4.7075988499266112E-3</v>
      </c>
      <c r="R149" s="211">
        <v>4.4450186236137806E-3</v>
      </c>
      <c r="S149" s="211">
        <v>5.9658519849212681E-3</v>
      </c>
      <c r="T149" s="211">
        <v>7.1464878525264158E-3</v>
      </c>
      <c r="U149" s="211">
        <v>9.0573057159389191E-3</v>
      </c>
      <c r="V149" s="56">
        <v>1.0975605036921699E-2</v>
      </c>
      <c r="W149" s="56">
        <v>1.2151874354759449E-2</v>
      </c>
      <c r="X149" s="56">
        <v>1.6068527515556055E-2</v>
      </c>
      <c r="Y149" s="56">
        <v>1.746645149541828E-2</v>
      </c>
      <c r="Z149" s="57">
        <v>1.9350555275590226E-2</v>
      </c>
      <c r="AA149" s="57">
        <v>1.6631666577792175E-2</v>
      </c>
      <c r="AB149" s="57">
        <v>2.3017920734872657E-2</v>
      </c>
      <c r="AC149" s="56">
        <v>2.4514674254534571E-2</v>
      </c>
      <c r="AD149" s="56">
        <v>2.7481028006032603E-2</v>
      </c>
      <c r="AE149" s="56">
        <v>2.7261354894264792E-2</v>
      </c>
      <c r="AF149" s="56">
        <v>2.9027533289845035E-2</v>
      </c>
      <c r="AG149" s="56">
        <v>3.0001503109389718E-2</v>
      </c>
      <c r="AH149" s="56">
        <v>2.9935296739419047E-2</v>
      </c>
      <c r="AI149" s="56">
        <v>2.4477509159679629E-2</v>
      </c>
    </row>
    <row r="150" spans="1:35">
      <c r="A150" s="42" t="s">
        <v>32</v>
      </c>
      <c r="B150" s="212">
        <v>0</v>
      </c>
      <c r="C150" s="213">
        <v>0</v>
      </c>
      <c r="D150" s="213">
        <v>0</v>
      </c>
      <c r="E150" s="213">
        <v>0</v>
      </c>
      <c r="F150" s="213">
        <v>0</v>
      </c>
      <c r="G150" s="213">
        <v>0</v>
      </c>
      <c r="H150" s="213">
        <v>0</v>
      </c>
      <c r="I150" s="213">
        <v>0</v>
      </c>
      <c r="J150" s="213">
        <v>0</v>
      </c>
      <c r="K150" s="213">
        <v>0</v>
      </c>
      <c r="L150" s="213">
        <v>0</v>
      </c>
      <c r="M150" s="213">
        <v>0</v>
      </c>
      <c r="N150" s="213">
        <v>0</v>
      </c>
      <c r="O150" s="213">
        <v>0</v>
      </c>
      <c r="P150" s="213">
        <v>0</v>
      </c>
      <c r="Q150" s="213">
        <v>0</v>
      </c>
      <c r="R150" s="213">
        <v>0</v>
      </c>
      <c r="S150" s="213">
        <v>0</v>
      </c>
      <c r="T150" s="213">
        <v>0</v>
      </c>
      <c r="U150" s="213">
        <v>0</v>
      </c>
      <c r="V150" s="213">
        <v>0</v>
      </c>
      <c r="W150" s="213">
        <v>0</v>
      </c>
      <c r="X150" s="217">
        <v>1.8052957207594946E-3</v>
      </c>
      <c r="Y150" s="217">
        <v>2.3535219527024598E-3</v>
      </c>
      <c r="Z150" s="218">
        <v>2.4893431374100098E-3</v>
      </c>
      <c r="AA150" s="218">
        <v>2.5737540546416347E-3</v>
      </c>
      <c r="AB150" s="218">
        <v>2.467125363166942E-3</v>
      </c>
      <c r="AC150" s="217">
        <v>5.3114402206535733E-3</v>
      </c>
      <c r="AD150" s="44">
        <v>9.7696039398027113E-3</v>
      </c>
      <c r="AE150" s="44">
        <v>9.3978315503918594E-3</v>
      </c>
      <c r="AF150" s="44">
        <v>9.3920415316139667E-3</v>
      </c>
      <c r="AG150" s="44">
        <v>9.7109637492429259E-3</v>
      </c>
      <c r="AH150" s="44">
        <v>9.4265963745594795E-3</v>
      </c>
      <c r="AI150" s="44">
        <v>9.1848322269521589E-3</v>
      </c>
    </row>
    <row r="151" spans="1:35" ht="15" thickBot="1">
      <c r="A151" s="58" t="s">
        <v>33</v>
      </c>
      <c r="B151" s="214">
        <v>0</v>
      </c>
      <c r="C151" s="215">
        <v>0</v>
      </c>
      <c r="D151" s="215">
        <v>0</v>
      </c>
      <c r="E151" s="215">
        <v>0</v>
      </c>
      <c r="F151" s="215">
        <v>0</v>
      </c>
      <c r="G151" s="216">
        <v>-8.537765382207297E-4</v>
      </c>
      <c r="H151" s="216">
        <v>-6.8741340722583396E-3</v>
      </c>
      <c r="I151" s="216">
        <v>-6.0984906235706665E-4</v>
      </c>
      <c r="J151" s="216">
        <v>3.7696235148160519E-3</v>
      </c>
      <c r="K151" s="59">
        <v>1.095106102603717E-2</v>
      </c>
      <c r="L151" s="59">
        <v>4.122497055359246E-3</v>
      </c>
      <c r="M151" s="59">
        <v>-1.0253465671396933E-2</v>
      </c>
      <c r="N151" s="59">
        <v>1.9845340487650912E-2</v>
      </c>
      <c r="O151" s="59">
        <v>4.4799631152264957E-2</v>
      </c>
      <c r="P151" s="59">
        <v>5.8755459330322148E-2</v>
      </c>
      <c r="Q151" s="59">
        <v>7.3874485184301508E-2</v>
      </c>
      <c r="R151" s="59">
        <v>6.1531838345766678E-2</v>
      </c>
      <c r="S151" s="59">
        <v>4.4811142355146452E-2</v>
      </c>
      <c r="T151" s="59">
        <v>1.4826355343041794E-2</v>
      </c>
      <c r="U151" s="59">
        <v>2.658316444443784E-2</v>
      </c>
      <c r="V151" s="59">
        <v>1.6418145297871767E-2</v>
      </c>
      <c r="W151" s="59">
        <v>1.772231573232811E-2</v>
      </c>
      <c r="X151" s="59">
        <v>1.5004490376311942E-2</v>
      </c>
      <c r="Y151" s="59">
        <v>8.0602582820181415E-2</v>
      </c>
      <c r="Z151" s="60">
        <v>7.6871333726640609E-2</v>
      </c>
      <c r="AA151" s="60">
        <v>2.3400697303398277E-2</v>
      </c>
      <c r="AB151" s="60">
        <v>-2.4120445366216142E-2</v>
      </c>
      <c r="AC151" s="59">
        <v>-2.2622668299076675E-2</v>
      </c>
      <c r="AD151" s="59">
        <v>-8.9827920921344722E-4</v>
      </c>
      <c r="AE151" s="59">
        <v>2.0556093842638113E-2</v>
      </c>
      <c r="AF151" s="59">
        <v>-4.7716755484807066E-3</v>
      </c>
      <c r="AG151" s="59">
        <v>4.7872015604558643E-2</v>
      </c>
      <c r="AH151" s="59">
        <v>7.4388130491321175E-3</v>
      </c>
      <c r="AI151" s="59">
        <v>9.4538709016395286E-2</v>
      </c>
    </row>
    <row r="152" spans="1:35" ht="15" thickBot="1">
      <c r="A152" s="61" t="s">
        <v>34</v>
      </c>
      <c r="B152" s="62">
        <v>1</v>
      </c>
      <c r="C152" s="63">
        <v>1</v>
      </c>
      <c r="D152" s="63">
        <v>1</v>
      </c>
      <c r="E152" s="63">
        <v>1</v>
      </c>
      <c r="F152" s="63">
        <v>1</v>
      </c>
      <c r="G152" s="63">
        <v>1</v>
      </c>
      <c r="H152" s="63">
        <v>1</v>
      </c>
      <c r="I152" s="63">
        <v>1</v>
      </c>
      <c r="J152" s="63">
        <v>1</v>
      </c>
      <c r="K152" s="63">
        <v>1</v>
      </c>
      <c r="L152" s="63">
        <v>1</v>
      </c>
      <c r="M152" s="63">
        <v>1</v>
      </c>
      <c r="N152" s="63">
        <v>1</v>
      </c>
      <c r="O152" s="63">
        <v>1</v>
      </c>
      <c r="P152" s="63">
        <v>1</v>
      </c>
      <c r="Q152" s="63">
        <v>1</v>
      </c>
      <c r="R152" s="63">
        <v>1</v>
      </c>
      <c r="S152" s="63">
        <v>1</v>
      </c>
      <c r="T152" s="63">
        <v>1</v>
      </c>
      <c r="U152" s="63">
        <v>1</v>
      </c>
      <c r="V152" s="63">
        <v>1</v>
      </c>
      <c r="W152" s="63">
        <v>1</v>
      </c>
      <c r="X152" s="63">
        <v>1</v>
      </c>
      <c r="Y152" s="63">
        <v>1</v>
      </c>
      <c r="Z152" s="64">
        <v>1</v>
      </c>
      <c r="AA152" s="64">
        <v>1</v>
      </c>
      <c r="AB152" s="64">
        <v>1</v>
      </c>
      <c r="AC152" s="63">
        <v>1</v>
      </c>
      <c r="AD152" s="63">
        <v>1</v>
      </c>
      <c r="AE152" s="63">
        <v>1</v>
      </c>
      <c r="AF152" s="63">
        <v>1</v>
      </c>
      <c r="AG152" s="63">
        <v>1</v>
      </c>
      <c r="AH152" s="63">
        <v>1</v>
      </c>
      <c r="AI152" s="63">
        <v>1</v>
      </c>
    </row>
    <row r="154" spans="1:35" ht="16" thickBot="1">
      <c r="A154" s="84" t="s">
        <v>35</v>
      </c>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row>
    <row r="155" spans="1:35" ht="15" thickBot="1">
      <c r="A155" s="61" t="s">
        <v>19</v>
      </c>
      <c r="B155" s="85">
        <v>1990</v>
      </c>
      <c r="C155" s="86">
        <v>1991</v>
      </c>
      <c r="D155" s="86">
        <v>1992</v>
      </c>
      <c r="E155" s="86">
        <v>1993</v>
      </c>
      <c r="F155" s="86">
        <v>1994</v>
      </c>
      <c r="G155" s="86">
        <v>1995</v>
      </c>
      <c r="H155" s="86">
        <v>1996</v>
      </c>
      <c r="I155" s="86">
        <v>1997</v>
      </c>
      <c r="J155" s="86">
        <v>1998</v>
      </c>
      <c r="K155" s="86">
        <v>1999</v>
      </c>
      <c r="L155" s="86">
        <v>2000</v>
      </c>
      <c r="M155" s="86">
        <v>2001</v>
      </c>
      <c r="N155" s="86">
        <v>2002</v>
      </c>
      <c r="O155" s="86">
        <v>2003</v>
      </c>
      <c r="P155" s="86">
        <v>2004</v>
      </c>
      <c r="Q155" s="86">
        <v>2005</v>
      </c>
      <c r="R155" s="86">
        <v>2006</v>
      </c>
      <c r="S155" s="86">
        <v>2007</v>
      </c>
      <c r="T155" s="86">
        <v>2008</v>
      </c>
      <c r="U155" s="86">
        <v>2009</v>
      </c>
      <c r="V155" s="86">
        <v>2010</v>
      </c>
      <c r="W155" s="86">
        <v>2011</v>
      </c>
      <c r="X155" s="86">
        <v>2012</v>
      </c>
      <c r="Y155" s="86">
        <v>2013</v>
      </c>
      <c r="Z155" s="87">
        <v>2014</v>
      </c>
      <c r="AA155" s="87">
        <v>2015</v>
      </c>
      <c r="AB155" s="87">
        <v>2016</v>
      </c>
      <c r="AC155" s="86">
        <v>2017</v>
      </c>
      <c r="AD155" s="86">
        <v>2018</v>
      </c>
      <c r="AE155" s="86">
        <v>2019</v>
      </c>
      <c r="AF155" s="86">
        <v>2020</v>
      </c>
      <c r="AG155" s="86">
        <v>2021</v>
      </c>
      <c r="AH155" s="86">
        <v>2022</v>
      </c>
      <c r="AI155" s="86">
        <v>2023</v>
      </c>
    </row>
    <row r="156" spans="1:35">
      <c r="A156" s="38" t="s">
        <v>20</v>
      </c>
      <c r="B156" s="90">
        <v>5918</v>
      </c>
      <c r="C156" s="91">
        <v>5853</v>
      </c>
      <c r="D156" s="91">
        <v>6658</v>
      </c>
      <c r="E156" s="91">
        <v>6618</v>
      </c>
      <c r="F156" s="91">
        <v>6684</v>
      </c>
      <c r="G156" s="91">
        <v>7018</v>
      </c>
      <c r="H156" s="91">
        <v>6992</v>
      </c>
      <c r="I156" s="91">
        <v>6787</v>
      </c>
      <c r="J156" s="91">
        <v>6740</v>
      </c>
      <c r="K156" s="91">
        <v>5832</v>
      </c>
      <c r="L156" s="91">
        <v>6817</v>
      </c>
      <c r="M156" s="91">
        <v>7062</v>
      </c>
      <c r="N156" s="91">
        <v>6821</v>
      </c>
      <c r="O156" s="91">
        <v>6203</v>
      </c>
      <c r="P156" s="91">
        <v>6229</v>
      </c>
      <c r="Q156" s="91">
        <v>6389</v>
      </c>
      <c r="R156" s="91">
        <v>5884</v>
      </c>
      <c r="S156" s="91">
        <v>5436.9602131446791</v>
      </c>
      <c r="T156" s="91">
        <v>5141.8629777431206</v>
      </c>
      <c r="U156" s="91">
        <v>4004.3137662648733</v>
      </c>
      <c r="V156" s="91">
        <v>3554.7158478305237</v>
      </c>
      <c r="W156" s="91">
        <v>3944.7721782587391</v>
      </c>
      <c r="X156" s="91">
        <v>5024.3589429213116</v>
      </c>
      <c r="Y156" s="91">
        <v>4282.5566512041114</v>
      </c>
      <c r="Z156" s="92">
        <v>3956.4341111482277</v>
      </c>
      <c r="AA156" s="92">
        <v>4874.1804507662055</v>
      </c>
      <c r="AB156" s="92">
        <v>4695.8615508018966</v>
      </c>
      <c r="AC156" s="91">
        <v>3644.5383609252744</v>
      </c>
      <c r="AD156" s="91">
        <v>2151.7410467161139</v>
      </c>
      <c r="AE156" s="91">
        <v>505.62687456829212</v>
      </c>
      <c r="AF156" s="91">
        <v>673.13127134428396</v>
      </c>
      <c r="AG156" s="91">
        <v>2717.5293040297397</v>
      </c>
      <c r="AH156" s="91">
        <v>2366.2871724372544</v>
      </c>
      <c r="AI156" s="91">
        <v>1210.7606052698393</v>
      </c>
    </row>
    <row r="157" spans="1:35">
      <c r="A157" s="42" t="s">
        <v>21</v>
      </c>
      <c r="B157" s="93">
        <v>2245</v>
      </c>
      <c r="C157" s="94">
        <v>2147</v>
      </c>
      <c r="D157" s="94">
        <v>2180</v>
      </c>
      <c r="E157" s="94">
        <v>1875</v>
      </c>
      <c r="F157" s="94">
        <v>1913</v>
      </c>
      <c r="G157" s="94">
        <v>2017</v>
      </c>
      <c r="H157" s="94">
        <v>2187</v>
      </c>
      <c r="I157" s="94">
        <v>2059</v>
      </c>
      <c r="J157" s="94">
        <v>1694</v>
      </c>
      <c r="K157" s="94">
        <v>1682</v>
      </c>
      <c r="L157" s="94">
        <v>1770</v>
      </c>
      <c r="M157" s="94">
        <v>2193</v>
      </c>
      <c r="N157" s="94">
        <v>2082</v>
      </c>
      <c r="O157" s="94">
        <v>2028</v>
      </c>
      <c r="P157" s="94">
        <v>1487</v>
      </c>
      <c r="Q157" s="94">
        <v>2450</v>
      </c>
      <c r="R157" s="94">
        <v>2138</v>
      </c>
      <c r="S157" s="94">
        <v>2162.1861245805921</v>
      </c>
      <c r="T157" s="94">
        <v>2754.3551452876768</v>
      </c>
      <c r="U157" s="94">
        <v>2629.0840866515196</v>
      </c>
      <c r="V157" s="94">
        <v>2178.9520752749499</v>
      </c>
      <c r="W157" s="94">
        <v>2129.7782695264582</v>
      </c>
      <c r="X157" s="94">
        <v>2437.7859589616514</v>
      </c>
      <c r="Y157" s="94">
        <v>2281.4842470219382</v>
      </c>
      <c r="Z157" s="95">
        <v>2496.0858244873511</v>
      </c>
      <c r="AA157" s="95">
        <v>2518.2204977152701</v>
      </c>
      <c r="AB157" s="95">
        <v>2317.8850924509752</v>
      </c>
      <c r="AC157" s="94">
        <v>2164.3795166109735</v>
      </c>
      <c r="AD157" s="94">
        <v>2090.7164905713548</v>
      </c>
      <c r="AE157" s="94">
        <v>1927.1062629295452</v>
      </c>
      <c r="AF157" s="94">
        <v>918.61896357686476</v>
      </c>
      <c r="AG157" s="94">
        <v>324.85744232420467</v>
      </c>
      <c r="AH157" s="94">
        <v>247.22021272504884</v>
      </c>
      <c r="AI157" s="94">
        <v>151.82657297616464</v>
      </c>
    </row>
    <row r="158" spans="1:35">
      <c r="A158" s="42" t="s">
        <v>22</v>
      </c>
      <c r="B158" s="93">
        <v>1411</v>
      </c>
      <c r="C158" s="94">
        <v>2417</v>
      </c>
      <c r="D158" s="94">
        <v>2455</v>
      </c>
      <c r="E158" s="94">
        <v>2324</v>
      </c>
      <c r="F158" s="94">
        <v>2815</v>
      </c>
      <c r="G158" s="94">
        <v>2660</v>
      </c>
      <c r="H158" s="94">
        <v>2662</v>
      </c>
      <c r="I158" s="94">
        <v>3465</v>
      </c>
      <c r="J158" s="94">
        <v>4849</v>
      </c>
      <c r="K158" s="94">
        <v>6169</v>
      </c>
      <c r="L158" s="94">
        <v>4638</v>
      </c>
      <c r="M158" s="94">
        <v>5203</v>
      </c>
      <c r="N158" s="94">
        <v>3729</v>
      </c>
      <c r="O158" s="94">
        <v>2454</v>
      </c>
      <c r="P158" s="94">
        <v>3211</v>
      </c>
      <c r="Q158" s="94">
        <v>3340</v>
      </c>
      <c r="R158" s="94">
        <v>2834</v>
      </c>
      <c r="S158" s="94">
        <v>1898.7124411277684</v>
      </c>
      <c r="T158" s="94">
        <v>1708.0560406986986</v>
      </c>
      <c r="U158" s="94">
        <v>917.84373315639675</v>
      </c>
      <c r="V158" s="94">
        <v>603.19018086332358</v>
      </c>
      <c r="W158" s="94">
        <v>233.68498934715473</v>
      </c>
      <c r="X158" s="94">
        <v>235.81093079479649</v>
      </c>
      <c r="Y158" s="94">
        <v>188.83051133828226</v>
      </c>
      <c r="Z158" s="95">
        <v>258.69034729541573</v>
      </c>
      <c r="AA158" s="95">
        <v>407.08611968795378</v>
      </c>
      <c r="AB158" s="95">
        <v>292.61757827918115</v>
      </c>
      <c r="AC158" s="94">
        <v>141.89378887010571</v>
      </c>
      <c r="AD158" s="94">
        <v>139.35439662442914</v>
      </c>
      <c r="AE158" s="94">
        <v>282.51851668479452</v>
      </c>
      <c r="AF158" s="94">
        <v>389.41652569474871</v>
      </c>
      <c r="AG158" s="94">
        <v>1453.1631407221651</v>
      </c>
      <c r="AH158" s="94">
        <v>1075.1459241974412</v>
      </c>
      <c r="AI158" s="94">
        <v>227.65907445689044</v>
      </c>
    </row>
    <row r="159" spans="1:35">
      <c r="A159" s="46" t="s">
        <v>23</v>
      </c>
      <c r="B159" s="96">
        <v>19</v>
      </c>
      <c r="C159" s="97">
        <v>17</v>
      </c>
      <c r="D159" s="97">
        <v>21</v>
      </c>
      <c r="E159" s="97">
        <v>13</v>
      </c>
      <c r="F159" s="97">
        <v>49</v>
      </c>
      <c r="G159" s="97">
        <v>41</v>
      </c>
      <c r="H159" s="97">
        <v>25</v>
      </c>
      <c r="I159" s="97">
        <v>29</v>
      </c>
      <c r="J159" s="97">
        <v>36</v>
      </c>
      <c r="K159" s="97">
        <v>64</v>
      </c>
      <c r="L159" s="97">
        <v>69</v>
      </c>
      <c r="M159" s="97">
        <v>59</v>
      </c>
      <c r="N159" s="97">
        <v>34</v>
      </c>
      <c r="O159" s="97">
        <v>112</v>
      </c>
      <c r="P159" s="97">
        <v>63</v>
      </c>
      <c r="Q159" s="97">
        <v>227</v>
      </c>
      <c r="R159" s="97">
        <v>249</v>
      </c>
      <c r="S159" s="97">
        <v>70.897027195437161</v>
      </c>
      <c r="T159" s="97">
        <v>53.913517353984084</v>
      </c>
      <c r="U159" s="97">
        <v>41.502165094377553</v>
      </c>
      <c r="V159" s="97">
        <v>140.39911179500751</v>
      </c>
      <c r="W159" s="97">
        <v>37.06673714425802</v>
      </c>
      <c r="X159" s="97">
        <v>36.222380738910388</v>
      </c>
      <c r="Y159" s="97">
        <v>20.758354742314616</v>
      </c>
      <c r="Z159" s="98">
        <v>37.549217634910597</v>
      </c>
      <c r="AA159" s="98">
        <v>109.64757066945548</v>
      </c>
      <c r="AB159" s="98">
        <v>52.543974847831826</v>
      </c>
      <c r="AC159" s="97">
        <v>34.516484131417791</v>
      </c>
      <c r="AD159" s="97">
        <v>36.604040242876529</v>
      </c>
      <c r="AE159" s="97">
        <v>58.13660420229229</v>
      </c>
      <c r="AF159" s="97">
        <v>47.521740338725181</v>
      </c>
      <c r="AG159" s="97">
        <v>122.07915410195348</v>
      </c>
      <c r="AH159" s="97">
        <v>121.72722213163698</v>
      </c>
      <c r="AI159" s="97">
        <v>44.965163993496908</v>
      </c>
    </row>
    <row r="160" spans="1:35">
      <c r="A160" s="46" t="s">
        <v>24</v>
      </c>
      <c r="B160" s="96">
        <v>1386</v>
      </c>
      <c r="C160" s="97">
        <v>2393</v>
      </c>
      <c r="D160" s="97">
        <v>2420</v>
      </c>
      <c r="E160" s="97">
        <v>2299</v>
      </c>
      <c r="F160" s="97">
        <v>2751</v>
      </c>
      <c r="G160" s="97">
        <v>2598</v>
      </c>
      <c r="H160" s="97">
        <v>2622</v>
      </c>
      <c r="I160" s="97">
        <v>3396</v>
      </c>
      <c r="J160" s="97">
        <v>4772</v>
      </c>
      <c r="K160" s="97">
        <v>6058</v>
      </c>
      <c r="L160" s="97">
        <v>4518</v>
      </c>
      <c r="M160" s="97">
        <v>5093</v>
      </c>
      <c r="N160" s="97">
        <v>3653</v>
      </c>
      <c r="O160" s="97">
        <v>2300</v>
      </c>
      <c r="P160" s="97">
        <v>3105</v>
      </c>
      <c r="Q160" s="97">
        <v>3070</v>
      </c>
      <c r="R160" s="97">
        <v>2545</v>
      </c>
      <c r="S160" s="97">
        <v>1783.1945865323312</v>
      </c>
      <c r="T160" s="97">
        <v>1621.7715123447144</v>
      </c>
      <c r="U160" s="97">
        <v>846.71819306201917</v>
      </c>
      <c r="V160" s="97">
        <v>415.31194706831604</v>
      </c>
      <c r="W160" s="97">
        <v>158.56984620289671</v>
      </c>
      <c r="X160" s="97">
        <v>156.92250204588612</v>
      </c>
      <c r="Y160" s="97">
        <v>136.59591659596765</v>
      </c>
      <c r="Z160" s="98">
        <v>191.43934066050511</v>
      </c>
      <c r="AA160" s="98">
        <v>242.37673718187369</v>
      </c>
      <c r="AB160" s="98">
        <v>215.88524743134934</v>
      </c>
      <c r="AC160" s="97">
        <v>101.84351336868789</v>
      </c>
      <c r="AD160" s="97">
        <v>99.224752381552634</v>
      </c>
      <c r="AE160" s="97">
        <v>220.89874948250224</v>
      </c>
      <c r="AF160" s="97">
        <v>339.55727735602352</v>
      </c>
      <c r="AG160" s="97">
        <v>1328.2794786202116</v>
      </c>
      <c r="AH160" s="97">
        <v>950.11303646533133</v>
      </c>
      <c r="AI160" s="97">
        <v>179.17664446339353</v>
      </c>
    </row>
    <row r="161" spans="1:35">
      <c r="A161" s="46" t="s">
        <v>25</v>
      </c>
      <c r="B161" s="96">
        <v>6</v>
      </c>
      <c r="C161" s="97">
        <v>7</v>
      </c>
      <c r="D161" s="97">
        <v>14</v>
      </c>
      <c r="E161" s="97">
        <v>12</v>
      </c>
      <c r="F161" s="97">
        <v>15</v>
      </c>
      <c r="G161" s="97">
        <v>21</v>
      </c>
      <c r="H161" s="97">
        <v>15</v>
      </c>
      <c r="I161" s="97">
        <v>40</v>
      </c>
      <c r="J161" s="97">
        <v>41</v>
      </c>
      <c r="K161" s="97">
        <v>47</v>
      </c>
      <c r="L161" s="97">
        <v>51</v>
      </c>
      <c r="M161" s="97">
        <v>51</v>
      </c>
      <c r="N161" s="97">
        <v>41</v>
      </c>
      <c r="O161" s="97">
        <v>41</v>
      </c>
      <c r="P161" s="97">
        <v>42</v>
      </c>
      <c r="Q161" s="97">
        <v>42</v>
      </c>
      <c r="R161" s="97">
        <v>39</v>
      </c>
      <c r="S161" s="97">
        <v>43.204451999999996</v>
      </c>
      <c r="T161" s="97">
        <v>30.971</v>
      </c>
      <c r="U161" s="97">
        <v>28.2</v>
      </c>
      <c r="V161" s="97">
        <v>44.956000000000003</v>
      </c>
      <c r="W161" s="97">
        <v>35.609000000000002</v>
      </c>
      <c r="X161" s="97">
        <v>40.011000000000003</v>
      </c>
      <c r="Y161" s="97">
        <v>28.2</v>
      </c>
      <c r="Z161" s="98">
        <v>26.905846</v>
      </c>
      <c r="AA161" s="98">
        <v>51.59319999999996</v>
      </c>
      <c r="AB161" s="98">
        <v>21.036000000000001</v>
      </c>
      <c r="AC161" s="97">
        <v>1.9530999999999998</v>
      </c>
      <c r="AD161" s="97">
        <v>0</v>
      </c>
      <c r="AE161" s="97">
        <v>0</v>
      </c>
      <c r="AF161" s="97">
        <v>0</v>
      </c>
      <c r="AG161" s="97">
        <v>0</v>
      </c>
      <c r="AH161" s="97">
        <v>0</v>
      </c>
      <c r="AI161" s="97">
        <v>0</v>
      </c>
    </row>
    <row r="162" spans="1:35">
      <c r="A162" s="46" t="s">
        <v>26</v>
      </c>
      <c r="B162" s="96">
        <v>0</v>
      </c>
      <c r="C162" s="97">
        <v>0</v>
      </c>
      <c r="D162" s="97">
        <v>0</v>
      </c>
      <c r="E162" s="97">
        <v>0</v>
      </c>
      <c r="F162" s="97">
        <v>0</v>
      </c>
      <c r="G162" s="97">
        <v>0</v>
      </c>
      <c r="H162" s="97">
        <v>0</v>
      </c>
      <c r="I162" s="97">
        <v>0</v>
      </c>
      <c r="J162" s="97">
        <v>0</v>
      </c>
      <c r="K162" s="97">
        <v>0</v>
      </c>
      <c r="L162" s="97">
        <v>0</v>
      </c>
      <c r="M162" s="97">
        <v>0</v>
      </c>
      <c r="N162" s="97">
        <v>1</v>
      </c>
      <c r="O162" s="97">
        <v>1</v>
      </c>
      <c r="P162" s="97">
        <v>1</v>
      </c>
      <c r="Q162" s="97">
        <v>1</v>
      </c>
      <c r="R162" s="97">
        <v>1</v>
      </c>
      <c r="S162" s="97">
        <v>1.4163754</v>
      </c>
      <c r="T162" s="97">
        <v>1.4000109999999999</v>
      </c>
      <c r="U162" s="97">
        <v>1.4233750000000001</v>
      </c>
      <c r="V162" s="97">
        <v>2.5231220000000003</v>
      </c>
      <c r="W162" s="97">
        <v>2.439406</v>
      </c>
      <c r="X162" s="97">
        <v>2.6550480099999998</v>
      </c>
      <c r="Y162" s="97">
        <v>3.27624</v>
      </c>
      <c r="Z162" s="98">
        <v>2.7959430000000003</v>
      </c>
      <c r="AA162" s="98">
        <v>3.4686118366246301</v>
      </c>
      <c r="AB162" s="98">
        <v>3.1523560000000002</v>
      </c>
      <c r="AC162" s="97">
        <v>3.5806913699999998</v>
      </c>
      <c r="AD162" s="97">
        <v>3.5256040000000004</v>
      </c>
      <c r="AE162" s="97">
        <v>3.4831630000000002</v>
      </c>
      <c r="AF162" s="97">
        <v>2.3375079999999997</v>
      </c>
      <c r="AG162" s="97">
        <v>2.8045080000000002</v>
      </c>
      <c r="AH162" s="97">
        <v>3.3056656004729268</v>
      </c>
      <c r="AI162" s="97">
        <v>3.5172660000000002</v>
      </c>
    </row>
    <row r="163" spans="1:35">
      <c r="A163" s="42" t="s">
        <v>27</v>
      </c>
      <c r="B163" s="93">
        <v>3941</v>
      </c>
      <c r="C163" s="94">
        <v>3752</v>
      </c>
      <c r="D163" s="94">
        <v>3648</v>
      </c>
      <c r="E163" s="94">
        <v>4535</v>
      </c>
      <c r="F163" s="94">
        <v>4456</v>
      </c>
      <c r="G163" s="94">
        <v>5160</v>
      </c>
      <c r="H163" s="94">
        <v>6291</v>
      </c>
      <c r="I163" s="94">
        <v>6569</v>
      </c>
      <c r="J163" s="94">
        <v>6425</v>
      </c>
      <c r="K163" s="94">
        <v>6958</v>
      </c>
      <c r="L163" s="94">
        <v>9263</v>
      </c>
      <c r="M163" s="94">
        <v>9147</v>
      </c>
      <c r="N163" s="94">
        <v>10829</v>
      </c>
      <c r="O163" s="94">
        <v>13038</v>
      </c>
      <c r="P163" s="94">
        <v>12894</v>
      </c>
      <c r="Q163" s="94">
        <v>11574</v>
      </c>
      <c r="R163" s="94">
        <v>13785</v>
      </c>
      <c r="S163" s="94">
        <v>16057.660317226977</v>
      </c>
      <c r="T163" s="94">
        <v>16716.117607264612</v>
      </c>
      <c r="U163" s="94">
        <v>16298.118419192615</v>
      </c>
      <c r="V163" s="94">
        <v>18110.754699216697</v>
      </c>
      <c r="W163" s="94">
        <v>15432.198498057322</v>
      </c>
      <c r="X163" s="94">
        <v>14139.28975218802</v>
      </c>
      <c r="Y163" s="94">
        <v>13129.750593336301</v>
      </c>
      <c r="Z163" s="95">
        <v>12635.047007512219</v>
      </c>
      <c r="AA163" s="95">
        <v>12367.491389071758</v>
      </c>
      <c r="AB163" s="95">
        <v>15328.40225804854</v>
      </c>
      <c r="AC163" s="94">
        <v>15679.855087903821</v>
      </c>
      <c r="AD163" s="94">
        <v>16013.963033537857</v>
      </c>
      <c r="AE163" s="94">
        <v>15906.184529229173</v>
      </c>
      <c r="AF163" s="94">
        <v>16236.381292395767</v>
      </c>
      <c r="AG163" s="94">
        <v>15155.529621904039</v>
      </c>
      <c r="AH163" s="94">
        <v>16529.626419323875</v>
      </c>
      <c r="AI163" s="94">
        <v>15357.329787962297</v>
      </c>
    </row>
    <row r="164" spans="1:35">
      <c r="A164" s="50" t="s">
        <v>28</v>
      </c>
      <c r="B164" s="99">
        <v>697</v>
      </c>
      <c r="C164" s="100">
        <v>746</v>
      </c>
      <c r="D164" s="100">
        <v>822</v>
      </c>
      <c r="E164" s="100">
        <v>780</v>
      </c>
      <c r="F164" s="100">
        <v>939</v>
      </c>
      <c r="G164" s="100">
        <v>729</v>
      </c>
      <c r="H164" s="100">
        <v>763</v>
      </c>
      <c r="I164" s="100">
        <v>809</v>
      </c>
      <c r="J164" s="100">
        <v>1170</v>
      </c>
      <c r="K164" s="100">
        <v>1125</v>
      </c>
      <c r="L164" s="100">
        <v>1186</v>
      </c>
      <c r="M164" s="100">
        <v>1027</v>
      </c>
      <c r="N164" s="100">
        <v>1382</v>
      </c>
      <c r="O164" s="100">
        <v>1138</v>
      </c>
      <c r="P164" s="100">
        <v>1394</v>
      </c>
      <c r="Q164" s="100">
        <v>1873.432</v>
      </c>
      <c r="R164" s="100">
        <v>2474.7468778610623</v>
      </c>
      <c r="S164" s="100">
        <v>2802.0598987644507</v>
      </c>
      <c r="T164" s="100">
        <v>3595.3461146846253</v>
      </c>
      <c r="U164" s="100">
        <v>4117.5986540994536</v>
      </c>
      <c r="V164" s="100">
        <v>3728.7812893411028</v>
      </c>
      <c r="W164" s="100">
        <v>5423.5931284027129</v>
      </c>
      <c r="X164" s="100">
        <v>5256.2689459878275</v>
      </c>
      <c r="Y164" s="100">
        <v>5627.5907447556738</v>
      </c>
      <c r="Z164" s="101">
        <v>6391.6385667598024</v>
      </c>
      <c r="AA164" s="101">
        <v>7861.2283600740047</v>
      </c>
      <c r="AB164" s="101">
        <v>7512.2854988213448</v>
      </c>
      <c r="AC164" s="100">
        <v>8880.6859475040583</v>
      </c>
      <c r="AD164" s="100">
        <v>10200.423301770497</v>
      </c>
      <c r="AE164" s="100">
        <v>11794.550906933448</v>
      </c>
      <c r="AF164" s="100">
        <v>13459.414952151805</v>
      </c>
      <c r="AG164" s="100">
        <v>11602.561053882615</v>
      </c>
      <c r="AH164" s="100">
        <v>13073.273031320745</v>
      </c>
      <c r="AI164" s="100">
        <v>14098.78936519775</v>
      </c>
    </row>
    <row r="165" spans="1:35">
      <c r="A165" s="54" t="s">
        <v>29</v>
      </c>
      <c r="B165" s="102">
        <v>697</v>
      </c>
      <c r="C165" s="103">
        <v>746</v>
      </c>
      <c r="D165" s="103">
        <v>817</v>
      </c>
      <c r="E165" s="103">
        <v>765</v>
      </c>
      <c r="F165" s="103">
        <v>920</v>
      </c>
      <c r="G165" s="103">
        <v>713</v>
      </c>
      <c r="H165" s="103">
        <v>722</v>
      </c>
      <c r="I165" s="103">
        <v>678</v>
      </c>
      <c r="J165" s="103">
        <v>916</v>
      </c>
      <c r="K165" s="103">
        <v>847</v>
      </c>
      <c r="L165" s="103">
        <v>847</v>
      </c>
      <c r="M165" s="103">
        <v>596</v>
      </c>
      <c r="N165" s="103">
        <v>912</v>
      </c>
      <c r="O165" s="103">
        <v>598</v>
      </c>
      <c r="P165" s="103">
        <v>630</v>
      </c>
      <c r="Q165" s="103">
        <v>631.26</v>
      </c>
      <c r="R165" s="103">
        <v>724.27297786106237</v>
      </c>
      <c r="S165" s="103">
        <v>666.57555856479985</v>
      </c>
      <c r="T165" s="103">
        <v>968.3231755444001</v>
      </c>
      <c r="U165" s="103">
        <v>901.73437745379988</v>
      </c>
      <c r="V165" s="103">
        <v>599.23113800199985</v>
      </c>
      <c r="W165" s="103">
        <v>706.68702461399982</v>
      </c>
      <c r="X165" s="103">
        <v>802.34870444160015</v>
      </c>
      <c r="Y165" s="103">
        <v>599.49735738699997</v>
      </c>
      <c r="Z165" s="104">
        <v>708.65386540999987</v>
      </c>
      <c r="AA165" s="104">
        <v>806.49018601000012</v>
      </c>
      <c r="AB165" s="104">
        <v>681.0254864640001</v>
      </c>
      <c r="AC165" s="103">
        <v>691.60290280399988</v>
      </c>
      <c r="AD165" s="103">
        <v>694.08963939500006</v>
      </c>
      <c r="AE165" s="103">
        <v>886.58391434399994</v>
      </c>
      <c r="AF165" s="103">
        <v>932.65542933400002</v>
      </c>
      <c r="AG165" s="103">
        <v>749.41993698702913</v>
      </c>
      <c r="AH165" s="103">
        <v>701.20171489147367</v>
      </c>
      <c r="AI165" s="103">
        <v>942.00865580300274</v>
      </c>
    </row>
    <row r="166" spans="1:35">
      <c r="A166" s="54" t="s">
        <v>30</v>
      </c>
      <c r="B166" s="102">
        <v>0</v>
      </c>
      <c r="C166" s="103">
        <v>0</v>
      </c>
      <c r="D166" s="103">
        <v>5</v>
      </c>
      <c r="E166" s="103">
        <v>15</v>
      </c>
      <c r="F166" s="103">
        <v>19</v>
      </c>
      <c r="G166" s="103">
        <v>16</v>
      </c>
      <c r="H166" s="103">
        <v>14</v>
      </c>
      <c r="I166" s="103">
        <v>50</v>
      </c>
      <c r="J166" s="103">
        <v>169</v>
      </c>
      <c r="K166" s="103">
        <v>187</v>
      </c>
      <c r="L166" s="103">
        <v>244</v>
      </c>
      <c r="M166" s="103">
        <v>334</v>
      </c>
      <c r="N166" s="103">
        <v>388</v>
      </c>
      <c r="O166" s="103">
        <v>454</v>
      </c>
      <c r="P166" s="103">
        <v>655</v>
      </c>
      <c r="Q166" s="103">
        <v>1111.9100000000001</v>
      </c>
      <c r="R166" s="103">
        <v>1622.0411999999999</v>
      </c>
      <c r="S166" s="103">
        <v>1958.3705500000001</v>
      </c>
      <c r="T166" s="103">
        <v>2410.0130155000006</v>
      </c>
      <c r="U166" s="103">
        <v>2955.2172759999999</v>
      </c>
      <c r="V166" s="103">
        <v>2814.6590449999999</v>
      </c>
      <c r="W166" s="103">
        <v>4380.3147027000005</v>
      </c>
      <c r="X166" s="103">
        <v>4010.4782359999999</v>
      </c>
      <c r="Y166" s="103">
        <v>4541.5144799999989</v>
      </c>
      <c r="Z166" s="104">
        <v>5140.0611170000002</v>
      </c>
      <c r="AA166" s="104">
        <v>6572.9976070000002</v>
      </c>
      <c r="AB166" s="104">
        <v>6147.0427443449416</v>
      </c>
      <c r="AC166" s="103">
        <v>7444.0365288499488</v>
      </c>
      <c r="AD166" s="103">
        <v>8639.7665443642582</v>
      </c>
      <c r="AE166" s="103">
        <v>10019.484388364259</v>
      </c>
      <c r="AF166" s="103">
        <v>11549.420032264255</v>
      </c>
      <c r="AG166" s="103">
        <v>9778.3805167864812</v>
      </c>
      <c r="AH166" s="103">
        <v>11208.431528864257</v>
      </c>
      <c r="AI166" s="103">
        <v>11665.178499364258</v>
      </c>
    </row>
    <row r="167" spans="1:35">
      <c r="A167" s="54" t="s">
        <v>62</v>
      </c>
      <c r="B167" s="102">
        <v>0</v>
      </c>
      <c r="C167" s="103">
        <v>0</v>
      </c>
      <c r="D167" s="103">
        <v>0</v>
      </c>
      <c r="E167" s="103">
        <v>0</v>
      </c>
      <c r="F167" s="103">
        <v>0</v>
      </c>
      <c r="G167" s="103">
        <v>0</v>
      </c>
      <c r="H167" s="103">
        <v>0</v>
      </c>
      <c r="I167" s="103">
        <v>0</v>
      </c>
      <c r="J167" s="103">
        <v>0</v>
      </c>
      <c r="K167" s="103">
        <v>0</v>
      </c>
      <c r="L167" s="103">
        <v>0</v>
      </c>
      <c r="M167" s="103">
        <v>0</v>
      </c>
      <c r="N167" s="103">
        <v>0</v>
      </c>
      <c r="O167" s="103">
        <v>0</v>
      </c>
      <c r="P167" s="103">
        <v>0</v>
      </c>
      <c r="Q167" s="103">
        <v>0</v>
      </c>
      <c r="R167" s="103">
        <v>0</v>
      </c>
      <c r="S167" s="103">
        <v>0</v>
      </c>
      <c r="T167" s="103">
        <v>0</v>
      </c>
      <c r="U167" s="103">
        <v>0.42415954560000008</v>
      </c>
      <c r="V167" s="103">
        <v>0.47602085760000007</v>
      </c>
      <c r="W167" s="103">
        <v>0.54198336000000003</v>
      </c>
      <c r="X167" s="103">
        <v>0.64581252480000007</v>
      </c>
      <c r="Y167" s="103">
        <v>0.69933724800000019</v>
      </c>
      <c r="Z167" s="104">
        <v>1.9488899757643836</v>
      </c>
      <c r="AA167" s="104">
        <v>3.1537464113753386</v>
      </c>
      <c r="AB167" s="104">
        <v>5.0020790216109594</v>
      </c>
      <c r="AC167" s="103">
        <v>9.7986861736109461</v>
      </c>
      <c r="AD167" s="103">
        <v>18.22622898790689</v>
      </c>
      <c r="AE167" s="103">
        <v>33.697413877161736</v>
      </c>
      <c r="AF167" s="103">
        <v>53.567226454772637</v>
      </c>
      <c r="AG167" s="103">
        <v>79.812319268909647</v>
      </c>
      <c r="AH167" s="103">
        <v>149.95100035373559</v>
      </c>
      <c r="AI167" s="103">
        <v>643.71907512032112</v>
      </c>
    </row>
    <row r="168" spans="1:35">
      <c r="A168" s="54" t="s">
        <v>31</v>
      </c>
      <c r="B168" s="102">
        <v>0</v>
      </c>
      <c r="C168" s="103">
        <v>0</v>
      </c>
      <c r="D168" s="103">
        <v>0</v>
      </c>
      <c r="E168" s="103">
        <v>0</v>
      </c>
      <c r="F168" s="103">
        <v>0</v>
      </c>
      <c r="G168" s="103">
        <v>0</v>
      </c>
      <c r="H168" s="103">
        <v>27</v>
      </c>
      <c r="I168" s="103">
        <v>81</v>
      </c>
      <c r="J168" s="103">
        <v>85</v>
      </c>
      <c r="K168" s="103">
        <v>91</v>
      </c>
      <c r="L168" s="103">
        <v>95</v>
      </c>
      <c r="M168" s="103">
        <v>97</v>
      </c>
      <c r="N168" s="103">
        <v>82</v>
      </c>
      <c r="O168" s="103">
        <v>86</v>
      </c>
      <c r="P168" s="103">
        <v>109</v>
      </c>
      <c r="Q168" s="103">
        <v>130.262</v>
      </c>
      <c r="R168" s="103">
        <v>128.43270000000001</v>
      </c>
      <c r="S168" s="103">
        <v>177.11379019965062</v>
      </c>
      <c r="T168" s="103">
        <v>217.00992364022366</v>
      </c>
      <c r="U168" s="103">
        <v>260.22284110005432</v>
      </c>
      <c r="V168" s="103">
        <v>314.41508548150387</v>
      </c>
      <c r="W168" s="103">
        <v>336.04941772871325</v>
      </c>
      <c r="X168" s="103">
        <v>442.79619302142669</v>
      </c>
      <c r="Y168" s="103">
        <v>485.87957012067443</v>
      </c>
      <c r="Z168" s="104">
        <v>540.97469437403822</v>
      </c>
      <c r="AA168" s="104">
        <v>478.58682065262849</v>
      </c>
      <c r="AB168" s="104">
        <v>679.21518899079251</v>
      </c>
      <c r="AC168" s="103">
        <v>735.24782967649389</v>
      </c>
      <c r="AD168" s="103">
        <v>848.34088902333065</v>
      </c>
      <c r="AE168" s="103">
        <v>854.78519034803014</v>
      </c>
      <c r="AF168" s="103">
        <v>923.77226409877619</v>
      </c>
      <c r="AG168" s="103">
        <v>994.94828084019707</v>
      </c>
      <c r="AH168" s="103">
        <v>1013.6887872112795</v>
      </c>
      <c r="AI168" s="103">
        <v>847.8831349101639</v>
      </c>
    </row>
    <row r="169" spans="1:35">
      <c r="A169" s="42" t="s">
        <v>32</v>
      </c>
      <c r="B169" s="93">
        <v>0</v>
      </c>
      <c r="C169" s="94">
        <v>0</v>
      </c>
      <c r="D169" s="94">
        <v>0</v>
      </c>
      <c r="E169" s="94">
        <v>0</v>
      </c>
      <c r="F169" s="94">
        <v>0</v>
      </c>
      <c r="G169" s="94">
        <v>0</v>
      </c>
      <c r="H169" s="94">
        <v>0</v>
      </c>
      <c r="I169" s="94">
        <v>0</v>
      </c>
      <c r="J169" s="94">
        <v>0</v>
      </c>
      <c r="K169" s="94">
        <v>0</v>
      </c>
      <c r="L169" s="94">
        <v>0</v>
      </c>
      <c r="M169" s="94">
        <v>0</v>
      </c>
      <c r="N169" s="94">
        <v>0</v>
      </c>
      <c r="O169" s="94">
        <v>0</v>
      </c>
      <c r="P169" s="94">
        <v>0</v>
      </c>
      <c r="Q169" s="94">
        <v>0</v>
      </c>
      <c r="R169" s="94">
        <v>0</v>
      </c>
      <c r="S169" s="94">
        <v>0</v>
      </c>
      <c r="T169" s="94">
        <v>0</v>
      </c>
      <c r="U169" s="94">
        <v>0</v>
      </c>
      <c r="V169" s="94">
        <v>0</v>
      </c>
      <c r="W169" s="94">
        <v>0</v>
      </c>
      <c r="X169" s="94">
        <v>49.748060091772146</v>
      </c>
      <c r="Y169" s="94">
        <v>65.469980261795399</v>
      </c>
      <c r="Z169" s="95">
        <v>69.593436662318922</v>
      </c>
      <c r="AA169" s="95">
        <v>74.061415576806624</v>
      </c>
      <c r="AB169" s="95">
        <v>72.80019073437316</v>
      </c>
      <c r="AC169" s="94">
        <v>159.30152096431033</v>
      </c>
      <c r="AD169" s="94">
        <v>301.58822624389103</v>
      </c>
      <c r="AE169" s="94">
        <v>294.6708724426029</v>
      </c>
      <c r="AF169" s="94">
        <v>298.89234415946783</v>
      </c>
      <c r="AG169" s="94">
        <v>322.04742050363433</v>
      </c>
      <c r="AH169" s="94">
        <v>319.20963168120204</v>
      </c>
      <c r="AI169" s="94">
        <v>318.1559157596094</v>
      </c>
    </row>
    <row r="170" spans="1:35" ht="15" thickBot="1">
      <c r="A170" s="58" t="s">
        <v>33</v>
      </c>
      <c r="B170" s="105">
        <v>0</v>
      </c>
      <c r="C170" s="106">
        <v>0</v>
      </c>
      <c r="D170" s="106">
        <v>0</v>
      </c>
      <c r="E170" s="106">
        <v>0</v>
      </c>
      <c r="F170" s="106">
        <v>0</v>
      </c>
      <c r="G170" s="106">
        <v>-15</v>
      </c>
      <c r="H170" s="106">
        <v>-129</v>
      </c>
      <c r="I170" s="106">
        <v>-12</v>
      </c>
      <c r="J170" s="106">
        <v>79</v>
      </c>
      <c r="K170" s="106">
        <v>241</v>
      </c>
      <c r="L170" s="106">
        <v>98</v>
      </c>
      <c r="M170" s="106">
        <v>-250</v>
      </c>
      <c r="N170" s="106">
        <v>503</v>
      </c>
      <c r="O170" s="106">
        <v>1166</v>
      </c>
      <c r="P170" s="106">
        <v>1574</v>
      </c>
      <c r="Q170" s="106">
        <v>2044.15</v>
      </c>
      <c r="R170" s="106">
        <v>1777.877845714286</v>
      </c>
      <c r="S170" s="106">
        <v>1330.3500130000002</v>
      </c>
      <c r="T170" s="106">
        <v>450.21642900000006</v>
      </c>
      <c r="U170" s="106">
        <v>763.75323899999989</v>
      </c>
      <c r="V170" s="106">
        <v>470.3260130000001</v>
      </c>
      <c r="W170" s="106">
        <v>490.09508399999982</v>
      </c>
      <c r="X170" s="106">
        <v>413.4748009999999</v>
      </c>
      <c r="Y170" s="106">
        <v>2242.1926000000003</v>
      </c>
      <c r="Z170" s="107">
        <v>2149.0569999999998</v>
      </c>
      <c r="AA170" s="107">
        <v>673.37000000000012</v>
      </c>
      <c r="AB170" s="107">
        <v>-711.7485999999999</v>
      </c>
      <c r="AC170" s="106">
        <v>-678.50250000000005</v>
      </c>
      <c r="AD170" s="106">
        <v>-27.729929999999513</v>
      </c>
      <c r="AE170" s="106">
        <v>644.54040000000009</v>
      </c>
      <c r="AF170" s="106">
        <v>-151.85380999999961</v>
      </c>
      <c r="AG170" s="106">
        <v>1587.5931100000007</v>
      </c>
      <c r="AH170" s="106">
        <v>251.89799999999991</v>
      </c>
      <c r="AI170" s="106">
        <v>3274.7521999999999</v>
      </c>
    </row>
    <row r="171" spans="1:35" ht="15" thickBot="1">
      <c r="A171" s="61" t="s">
        <v>36</v>
      </c>
      <c r="B171" s="108">
        <v>14212</v>
      </c>
      <c r="C171" s="109">
        <v>14915</v>
      </c>
      <c r="D171" s="109">
        <v>15763</v>
      </c>
      <c r="E171" s="109">
        <v>16132</v>
      </c>
      <c r="F171" s="109">
        <v>16807</v>
      </c>
      <c r="G171" s="109">
        <v>17569</v>
      </c>
      <c r="H171" s="109">
        <v>18766</v>
      </c>
      <c r="I171" s="109">
        <v>19677</v>
      </c>
      <c r="J171" s="109">
        <v>20957</v>
      </c>
      <c r="K171" s="109">
        <v>22007</v>
      </c>
      <c r="L171" s="109">
        <v>23772</v>
      </c>
      <c r="M171" s="109">
        <v>24382</v>
      </c>
      <c r="N171" s="109">
        <v>25346</v>
      </c>
      <c r="O171" s="109">
        <v>26027</v>
      </c>
      <c r="P171" s="109">
        <v>26789</v>
      </c>
      <c r="Q171" s="109">
        <v>27670.582000000002</v>
      </c>
      <c r="R171" s="109">
        <v>28893.624723575351</v>
      </c>
      <c r="S171" s="109">
        <v>29687.929007844468</v>
      </c>
      <c r="T171" s="109">
        <v>30365.954314678733</v>
      </c>
      <c r="U171" s="109">
        <v>28730.711898364858</v>
      </c>
      <c r="V171" s="109">
        <v>28646.720105526598</v>
      </c>
      <c r="W171" s="109">
        <v>27654.122147592389</v>
      </c>
      <c r="X171" s="109">
        <v>27556.737391945378</v>
      </c>
      <c r="Y171" s="109">
        <v>27817.875327918104</v>
      </c>
      <c r="Z171" s="110">
        <v>27956.546293865336</v>
      </c>
      <c r="AA171" s="110">
        <v>28775.638232891997</v>
      </c>
      <c r="AB171" s="110">
        <v>29508.10356913631</v>
      </c>
      <c r="AC171" s="109">
        <v>29992.151722778544</v>
      </c>
      <c r="AD171" s="109">
        <v>30870.05656546414</v>
      </c>
      <c r="AE171" s="109">
        <v>31355.198362787858</v>
      </c>
      <c r="AF171" s="109">
        <v>31824.001539322937</v>
      </c>
      <c r="AG171" s="109">
        <v>33163.281093366393</v>
      </c>
      <c r="AH171" s="109">
        <v>33862.660391685567</v>
      </c>
      <c r="AI171" s="109">
        <v>34639.273521622548</v>
      </c>
    </row>
    <row r="173" spans="1:35">
      <c r="A173" s="66" t="s">
        <v>37</v>
      </c>
    </row>
    <row r="174" spans="1:35">
      <c r="A174" s="67" t="s">
        <v>899</v>
      </c>
    </row>
    <row r="175" spans="1:35">
      <c r="A175" s="67" t="s">
        <v>45</v>
      </c>
    </row>
    <row r="176" spans="1:35">
      <c r="A176" s="67" t="s">
        <v>46</v>
      </c>
    </row>
    <row r="177" spans="1:35">
      <c r="A177" s="67" t="s">
        <v>50</v>
      </c>
    </row>
    <row r="178" spans="1:35">
      <c r="A178" s="67" t="s">
        <v>38</v>
      </c>
    </row>
    <row r="179" spans="1:35">
      <c r="A179" s="67" t="s">
        <v>49</v>
      </c>
    </row>
    <row r="180" spans="1:35">
      <c r="A180" s="67" t="s">
        <v>60</v>
      </c>
    </row>
    <row r="183" spans="1:35" ht="19" thickBot="1">
      <c r="A183" s="37" t="s">
        <v>889</v>
      </c>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row>
    <row r="184" spans="1:35" ht="15" thickBot="1">
      <c r="A184" s="61" t="s">
        <v>48</v>
      </c>
      <c r="B184" s="85">
        <v>1990</v>
      </c>
      <c r="C184" s="86">
        <v>1991</v>
      </c>
      <c r="D184" s="86">
        <v>1992</v>
      </c>
      <c r="E184" s="86">
        <v>1993</v>
      </c>
      <c r="F184" s="86">
        <v>1994</v>
      </c>
      <c r="G184" s="86">
        <v>1995</v>
      </c>
      <c r="H184" s="86">
        <v>1996</v>
      </c>
      <c r="I184" s="86">
        <v>1997</v>
      </c>
      <c r="J184" s="86">
        <v>1998</v>
      </c>
      <c r="K184" s="86">
        <v>1999</v>
      </c>
      <c r="L184" s="86">
        <v>2000</v>
      </c>
      <c r="M184" s="86">
        <v>2001</v>
      </c>
      <c r="N184" s="86">
        <v>2002</v>
      </c>
      <c r="O184" s="86">
        <v>2003</v>
      </c>
      <c r="P184" s="86">
        <v>2004</v>
      </c>
      <c r="Q184" s="86">
        <v>2005</v>
      </c>
      <c r="R184" s="86">
        <v>2006</v>
      </c>
      <c r="S184" s="86">
        <v>2007</v>
      </c>
      <c r="T184" s="86">
        <v>2008</v>
      </c>
      <c r="U184" s="86">
        <v>2009</v>
      </c>
      <c r="V184" s="86">
        <v>2010</v>
      </c>
      <c r="W184" s="86">
        <v>2011</v>
      </c>
      <c r="X184" s="86">
        <v>2012</v>
      </c>
      <c r="Y184" s="86">
        <v>2013</v>
      </c>
      <c r="Z184" s="87">
        <v>2014</v>
      </c>
      <c r="AA184" s="86">
        <v>2015</v>
      </c>
      <c r="AB184" s="86">
        <v>2016</v>
      </c>
      <c r="AC184" s="86">
        <v>2017</v>
      </c>
      <c r="AD184" s="86">
        <v>2018</v>
      </c>
      <c r="AE184" s="86">
        <v>2019</v>
      </c>
      <c r="AF184" s="86">
        <v>2020</v>
      </c>
      <c r="AG184" s="86">
        <v>2021</v>
      </c>
      <c r="AH184" s="86">
        <v>2022</v>
      </c>
      <c r="AI184" s="86">
        <v>2023</v>
      </c>
    </row>
    <row r="185" spans="1:35" ht="15" thickBot="1">
      <c r="A185" s="225" t="s">
        <v>890</v>
      </c>
      <c r="B185" s="226">
        <v>896.30789136744431</v>
      </c>
      <c r="C185" s="227">
        <v>884.91712027489882</v>
      </c>
      <c r="D185" s="227">
        <v>887.33831564923321</v>
      </c>
      <c r="E185" s="227">
        <v>862.30768195050678</v>
      </c>
      <c r="F185" s="227">
        <v>855.14935828548334</v>
      </c>
      <c r="G185" s="227">
        <v>860.77632258387325</v>
      </c>
      <c r="H185" s="227">
        <v>854.31750113233522</v>
      </c>
      <c r="I185" s="227">
        <v>838.78144703677401</v>
      </c>
      <c r="J185" s="227">
        <v>823.10229290787868</v>
      </c>
      <c r="K185" s="227">
        <v>814.86592922789362</v>
      </c>
      <c r="L185" s="227">
        <v>770.63350764870688</v>
      </c>
      <c r="M185" s="227">
        <v>806.67694549620035</v>
      </c>
      <c r="N185" s="227">
        <v>742.9136548315447</v>
      </c>
      <c r="O185" s="227">
        <v>675.07308239107545</v>
      </c>
      <c r="P185" s="227">
        <v>638.20808249681465</v>
      </c>
      <c r="Q185" s="227">
        <v>635.64869247392062</v>
      </c>
      <c r="R185" s="227">
        <v>596.17742833631416</v>
      </c>
      <c r="S185" s="227">
        <v>560.9929775045598</v>
      </c>
      <c r="T185" s="227">
        <v>547.91284828182791</v>
      </c>
      <c r="U185" s="227">
        <v>524.4490616177261</v>
      </c>
      <c r="V185" s="227">
        <v>529.76867270410673</v>
      </c>
      <c r="W185" s="227">
        <v>489.1428497093043</v>
      </c>
      <c r="X185" s="227">
        <v>532.13753814115057</v>
      </c>
      <c r="Y185" s="227">
        <v>471.75250968875645</v>
      </c>
      <c r="Z185" s="228">
        <v>460.58900380195689</v>
      </c>
      <c r="AA185" s="227">
        <v>469.85067289828396</v>
      </c>
      <c r="AB185" s="227">
        <v>485.66511280536821</v>
      </c>
      <c r="AC185" s="227">
        <v>446.59640919437777</v>
      </c>
      <c r="AD185" s="227">
        <v>387.33845062932238</v>
      </c>
      <c r="AE185" s="227">
        <v>336.33237178685971</v>
      </c>
      <c r="AF185" s="227">
        <v>310.06833485160621</v>
      </c>
      <c r="AG185" s="227">
        <v>347.51543277517203</v>
      </c>
      <c r="AH185" s="227">
        <v>331.97772816813637</v>
      </c>
      <c r="AI185" s="227">
        <v>254.76440293151569</v>
      </c>
    </row>
    <row r="186" spans="1:35">
      <c r="A186" s="65" t="s">
        <v>1684</v>
      </c>
    </row>
  </sheetData>
  <mergeCells count="42">
    <mergeCell ref="B54:W54"/>
    <mergeCell ref="B3:C3"/>
    <mergeCell ref="D3:E3"/>
    <mergeCell ref="F3:G3"/>
    <mergeCell ref="N55:O55"/>
    <mergeCell ref="AB55:AC55"/>
    <mergeCell ref="B4:C4"/>
    <mergeCell ref="D4:E4"/>
    <mergeCell ref="F4:G4"/>
    <mergeCell ref="Z55:AA55"/>
    <mergeCell ref="X55:Y55"/>
    <mergeCell ref="F55:G55"/>
    <mergeCell ref="D55:E55"/>
    <mergeCell ref="L55:M55"/>
    <mergeCell ref="H55:I55"/>
    <mergeCell ref="B55:C55"/>
    <mergeCell ref="J55:K55"/>
    <mergeCell ref="R55:S55"/>
    <mergeCell ref="V55:W55"/>
    <mergeCell ref="P55:Q55"/>
    <mergeCell ref="T55:U55"/>
    <mergeCell ref="BH55:BI55"/>
    <mergeCell ref="AL55:AM55"/>
    <mergeCell ref="AX55:AY55"/>
    <mergeCell ref="AN55:AO55"/>
    <mergeCell ref="BD55:BE55"/>
    <mergeCell ref="AT54:BO54"/>
    <mergeCell ref="X54:AS54"/>
    <mergeCell ref="AD55:AE55"/>
    <mergeCell ref="BF55:BG55"/>
    <mergeCell ref="AF55:AG55"/>
    <mergeCell ref="BB55:BC55"/>
    <mergeCell ref="AH55:AI55"/>
    <mergeCell ref="AR55:AS55"/>
    <mergeCell ref="BN55:BO55"/>
    <mergeCell ref="AZ55:BA55"/>
    <mergeCell ref="BJ55:BK55"/>
    <mergeCell ref="AP55:AQ55"/>
    <mergeCell ref="BL55:BM55"/>
    <mergeCell ref="AV55:AW55"/>
    <mergeCell ref="AT55:AU55"/>
    <mergeCell ref="AJ55:AK55"/>
  </mergeCells>
  <phoneticPr fontId="70" type="noConversion"/>
  <pageMargins left="0.25" right="0.25" top="0.75" bottom="0.75" header="0.3" footer="0.3"/>
  <pageSetup paperSize="9" scale="22"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B1:X407"/>
  <sheetViews>
    <sheetView showGridLines="0" zoomScaleNormal="100" workbookViewId="0"/>
  </sheetViews>
  <sheetFormatPr defaultRowHeight="14.5"/>
  <cols>
    <col min="1" max="1" width="1.453125" customWidth="1"/>
    <col min="2" max="2" width="15.453125" bestFit="1" customWidth="1"/>
    <col min="3" max="4" width="8.81640625" customWidth="1"/>
    <col min="5" max="5" width="14.453125" customWidth="1"/>
    <col min="6" max="7" width="8.81640625" customWidth="1"/>
    <col min="8" max="8" width="14.453125" customWidth="1"/>
    <col min="9" max="10" width="8.81640625" customWidth="1"/>
    <col min="11" max="11" width="14.453125" customWidth="1"/>
    <col min="12" max="12" width="1.453125" customWidth="1"/>
    <col min="15" max="15" width="5.54296875" bestFit="1" customWidth="1"/>
    <col min="16" max="16" width="5.1796875" bestFit="1" customWidth="1"/>
    <col min="17" max="17" width="9.453125" bestFit="1" customWidth="1"/>
    <col min="18" max="19" width="10" customWidth="1"/>
    <col min="20" max="20" width="12.54296875" customWidth="1"/>
    <col min="21" max="21" width="8.54296875" customWidth="1"/>
    <col min="22" max="22" width="10" customWidth="1"/>
    <col min="23" max="24" width="12.54296875" customWidth="1"/>
  </cols>
  <sheetData>
    <row r="1" spans="2:24" ht="7.5" customHeight="1" thickBot="1"/>
    <row r="2" spans="2:24" ht="32.25" customHeight="1" thickTop="1" thickBot="1">
      <c r="C2" s="515" t="s">
        <v>87</v>
      </c>
      <c r="D2" s="516"/>
      <c r="E2" s="516"/>
      <c r="F2" s="516"/>
      <c r="G2" s="516"/>
      <c r="H2" s="516"/>
      <c r="I2" s="516"/>
      <c r="J2" s="516"/>
      <c r="K2" s="517"/>
      <c r="R2" s="515" t="s">
        <v>820</v>
      </c>
      <c r="S2" s="516"/>
      <c r="T2" s="516"/>
      <c r="U2" s="516"/>
      <c r="V2" s="516"/>
      <c r="W2" s="516"/>
      <c r="X2" s="517"/>
    </row>
    <row r="3" spans="2:24" ht="20.25" customHeight="1" thickTop="1" thickBot="1">
      <c r="C3" s="506" t="s">
        <v>12</v>
      </c>
      <c r="D3" s="507"/>
      <c r="E3" s="508"/>
      <c r="F3" s="509" t="s">
        <v>0</v>
      </c>
      <c r="G3" s="510"/>
      <c r="H3" s="511"/>
      <c r="I3" s="512" t="s">
        <v>13</v>
      </c>
      <c r="J3" s="513"/>
      <c r="K3" s="514"/>
      <c r="R3" s="506" t="s">
        <v>12</v>
      </c>
      <c r="S3" s="507"/>
      <c r="T3" s="508"/>
      <c r="U3" s="509" t="s">
        <v>0</v>
      </c>
      <c r="V3" s="510"/>
      <c r="W3" s="511"/>
      <c r="X3" s="135" t="s">
        <v>13</v>
      </c>
    </row>
    <row r="4" spans="2:24" ht="20.25" customHeight="1" thickTop="1" thickBot="1">
      <c r="B4" s="193" t="s">
        <v>48</v>
      </c>
      <c r="C4" s="194" t="s">
        <v>57</v>
      </c>
      <c r="D4" s="195" t="s">
        <v>58</v>
      </c>
      <c r="E4" s="196" t="s">
        <v>34</v>
      </c>
      <c r="F4" s="197" t="s">
        <v>57</v>
      </c>
      <c r="G4" s="198" t="s">
        <v>58</v>
      </c>
      <c r="H4" s="199" t="s">
        <v>34</v>
      </c>
      <c r="I4" s="200" t="s">
        <v>57</v>
      </c>
      <c r="J4" s="201" t="s">
        <v>58</v>
      </c>
      <c r="K4" s="202" t="s">
        <v>34</v>
      </c>
      <c r="O4" s="115" t="s">
        <v>63</v>
      </c>
      <c r="P4" s="116" t="s">
        <v>64</v>
      </c>
      <c r="Q4" s="123" t="s">
        <v>65</v>
      </c>
      <c r="R4" s="111" t="s">
        <v>57</v>
      </c>
      <c r="S4" s="112" t="s">
        <v>58</v>
      </c>
      <c r="T4" s="81" t="s">
        <v>34</v>
      </c>
      <c r="U4" s="113" t="s">
        <v>57</v>
      </c>
      <c r="V4" s="114" t="s">
        <v>58</v>
      </c>
      <c r="W4" s="82" t="s">
        <v>34</v>
      </c>
      <c r="X4" s="136" t="s">
        <v>34</v>
      </c>
    </row>
    <row r="5" spans="2:24" ht="15.75" customHeight="1" thickTop="1">
      <c r="B5" s="263">
        <v>1990</v>
      </c>
      <c r="C5" s="264">
        <v>0</v>
      </c>
      <c r="D5" s="265">
        <v>0</v>
      </c>
      <c r="E5" s="266">
        <v>0</v>
      </c>
      <c r="F5" s="264">
        <v>0</v>
      </c>
      <c r="G5" s="265"/>
      <c r="H5" s="266" t="s">
        <v>90</v>
      </c>
      <c r="I5" s="264">
        <v>0</v>
      </c>
      <c r="J5" s="265" t="s">
        <v>90</v>
      </c>
      <c r="K5" s="266" t="s">
        <v>90</v>
      </c>
      <c r="O5" s="117">
        <v>1992</v>
      </c>
      <c r="P5" s="203" t="s">
        <v>66</v>
      </c>
      <c r="Q5" s="124">
        <v>33604</v>
      </c>
      <c r="R5" s="137">
        <v>0</v>
      </c>
      <c r="S5" s="138">
        <v>0</v>
      </c>
      <c r="T5" s="118">
        <v>0</v>
      </c>
      <c r="U5" s="137">
        <v>0</v>
      </c>
      <c r="V5" s="138"/>
      <c r="W5" s="118"/>
      <c r="X5" s="127"/>
    </row>
    <row r="6" spans="2:24" ht="15" customHeight="1">
      <c r="B6" s="267">
        <v>1991</v>
      </c>
      <c r="C6" s="268">
        <v>0</v>
      </c>
      <c r="D6" s="269">
        <v>0</v>
      </c>
      <c r="E6" s="270">
        <v>0</v>
      </c>
      <c r="F6" s="268">
        <v>0</v>
      </c>
      <c r="G6" s="269"/>
      <c r="H6" s="270" t="s">
        <v>90</v>
      </c>
      <c r="I6" s="268">
        <v>0</v>
      </c>
      <c r="J6" s="269" t="s">
        <v>90</v>
      </c>
      <c r="K6" s="270" t="s">
        <v>90</v>
      </c>
      <c r="O6" s="119">
        <v>1992</v>
      </c>
      <c r="P6" s="204" t="s">
        <v>67</v>
      </c>
      <c r="Q6" s="125">
        <v>33635</v>
      </c>
      <c r="R6" s="139">
        <v>0</v>
      </c>
      <c r="S6" s="140">
        <v>0</v>
      </c>
      <c r="T6" s="120">
        <v>0</v>
      </c>
      <c r="U6" s="139">
        <v>0</v>
      </c>
      <c r="V6" s="140"/>
      <c r="W6" s="120"/>
      <c r="X6" s="128"/>
    </row>
    <row r="7" spans="2:24" ht="15" customHeight="1">
      <c r="B7" s="267">
        <v>1992</v>
      </c>
      <c r="C7" s="268">
        <v>0</v>
      </c>
      <c r="D7" s="269">
        <v>6.45</v>
      </c>
      <c r="E7" s="270">
        <v>6.45</v>
      </c>
      <c r="F7" s="268">
        <v>0</v>
      </c>
      <c r="G7" s="269"/>
      <c r="H7" s="270" t="s">
        <v>90</v>
      </c>
      <c r="I7" s="268">
        <v>0</v>
      </c>
      <c r="J7" s="269" t="s">
        <v>90</v>
      </c>
      <c r="K7" s="270" t="s">
        <v>90</v>
      </c>
      <c r="O7" s="119">
        <v>1992</v>
      </c>
      <c r="P7" s="204" t="s">
        <v>68</v>
      </c>
      <c r="Q7" s="125">
        <v>33664</v>
      </c>
      <c r="R7" s="139">
        <v>0</v>
      </c>
      <c r="S7" s="140">
        <v>0</v>
      </c>
      <c r="T7" s="120">
        <v>0</v>
      </c>
      <c r="U7" s="139">
        <v>0</v>
      </c>
      <c r="V7" s="140"/>
      <c r="W7" s="120"/>
      <c r="X7" s="128"/>
    </row>
    <row r="8" spans="2:24" ht="15" customHeight="1">
      <c r="B8" s="267">
        <v>1993</v>
      </c>
      <c r="C8" s="268">
        <v>0</v>
      </c>
      <c r="D8" s="269">
        <v>6.45</v>
      </c>
      <c r="E8" s="270">
        <v>6.45</v>
      </c>
      <c r="F8" s="268">
        <v>0</v>
      </c>
      <c r="G8" s="269"/>
      <c r="H8" s="270" t="s">
        <v>90</v>
      </c>
      <c r="I8" s="268">
        <v>0</v>
      </c>
      <c r="J8" s="269" t="s">
        <v>90</v>
      </c>
      <c r="K8" s="270" t="s">
        <v>90</v>
      </c>
      <c r="O8" s="119">
        <v>1992</v>
      </c>
      <c r="P8" s="204" t="s">
        <v>69</v>
      </c>
      <c r="Q8" s="125">
        <v>33695</v>
      </c>
      <c r="R8" s="139">
        <v>0</v>
      </c>
      <c r="S8" s="140">
        <v>0</v>
      </c>
      <c r="T8" s="120">
        <v>0</v>
      </c>
      <c r="U8" s="139">
        <v>0</v>
      </c>
      <c r="V8" s="140"/>
      <c r="W8" s="120"/>
      <c r="X8" s="128"/>
    </row>
    <row r="9" spans="2:24" ht="15" customHeight="1">
      <c r="B9" s="267">
        <v>1994</v>
      </c>
      <c r="C9" s="268">
        <v>0</v>
      </c>
      <c r="D9" s="269">
        <v>6.45</v>
      </c>
      <c r="E9" s="270">
        <v>6.45</v>
      </c>
      <c r="F9" s="268">
        <v>0</v>
      </c>
      <c r="G9" s="269"/>
      <c r="H9" s="270" t="s">
        <v>90</v>
      </c>
      <c r="I9" s="268">
        <v>0</v>
      </c>
      <c r="J9" s="269" t="s">
        <v>90</v>
      </c>
      <c r="K9" s="270" t="s">
        <v>90</v>
      </c>
      <c r="O9" s="119">
        <v>1992</v>
      </c>
      <c r="P9" s="204" t="s">
        <v>70</v>
      </c>
      <c r="Q9" s="125">
        <v>33725</v>
      </c>
      <c r="R9" s="139">
        <v>0</v>
      </c>
      <c r="S9" s="140">
        <v>0</v>
      </c>
      <c r="T9" s="120">
        <v>0</v>
      </c>
      <c r="U9" s="139">
        <v>0</v>
      </c>
      <c r="V9" s="140"/>
      <c r="W9" s="120"/>
      <c r="X9" s="128"/>
    </row>
    <row r="10" spans="2:24" ht="15" customHeight="1">
      <c r="B10" s="267">
        <v>1995</v>
      </c>
      <c r="C10" s="268">
        <v>0</v>
      </c>
      <c r="D10" s="269">
        <v>6.45</v>
      </c>
      <c r="E10" s="270">
        <v>6.45</v>
      </c>
      <c r="F10" s="268">
        <v>0</v>
      </c>
      <c r="G10" s="269"/>
      <c r="H10" s="270" t="s">
        <v>90</v>
      </c>
      <c r="I10" s="268">
        <v>0</v>
      </c>
      <c r="J10" s="269" t="s">
        <v>90</v>
      </c>
      <c r="K10" s="270" t="s">
        <v>90</v>
      </c>
      <c r="O10" s="119">
        <v>1992</v>
      </c>
      <c r="P10" s="204" t="s">
        <v>71</v>
      </c>
      <c r="Q10" s="125">
        <v>33756</v>
      </c>
      <c r="R10" s="139">
        <v>0</v>
      </c>
      <c r="S10" s="140">
        <v>0</v>
      </c>
      <c r="T10" s="120">
        <v>0</v>
      </c>
      <c r="U10" s="139">
        <v>0</v>
      </c>
      <c r="V10" s="140"/>
      <c r="W10" s="120"/>
      <c r="X10" s="128"/>
    </row>
    <row r="11" spans="2:24" ht="15" customHeight="1">
      <c r="B11" s="267">
        <v>1996</v>
      </c>
      <c r="C11" s="268">
        <v>0</v>
      </c>
      <c r="D11" s="269">
        <v>6.45</v>
      </c>
      <c r="E11" s="270">
        <v>6.45</v>
      </c>
      <c r="F11" s="268">
        <v>0</v>
      </c>
      <c r="G11" s="269"/>
      <c r="H11" s="270" t="s">
        <v>90</v>
      </c>
      <c r="I11" s="268">
        <v>0</v>
      </c>
      <c r="J11" s="269" t="s">
        <v>90</v>
      </c>
      <c r="K11" s="270" t="s">
        <v>90</v>
      </c>
      <c r="O11" s="119">
        <v>1992</v>
      </c>
      <c r="P11" s="204" t="s">
        <v>72</v>
      </c>
      <c r="Q11" s="125">
        <v>33786</v>
      </c>
      <c r="R11" s="139">
        <v>0</v>
      </c>
      <c r="S11" s="140">
        <v>0</v>
      </c>
      <c r="T11" s="120">
        <v>0</v>
      </c>
      <c r="U11" s="139">
        <v>0</v>
      </c>
      <c r="V11" s="140"/>
      <c r="W11" s="120"/>
      <c r="X11" s="128"/>
    </row>
    <row r="12" spans="2:24" ht="15" customHeight="1">
      <c r="B12" s="267">
        <v>1997</v>
      </c>
      <c r="C12" s="268">
        <v>15</v>
      </c>
      <c r="D12" s="269">
        <v>42.230000000000004</v>
      </c>
      <c r="E12" s="270">
        <v>57.230000000000004</v>
      </c>
      <c r="F12" s="268">
        <v>0</v>
      </c>
      <c r="G12" s="269"/>
      <c r="H12" s="270" t="s">
        <v>90</v>
      </c>
      <c r="I12" s="268">
        <v>15</v>
      </c>
      <c r="J12" s="269" t="s">
        <v>90</v>
      </c>
      <c r="K12" s="270" t="s">
        <v>90</v>
      </c>
      <c r="O12" s="119">
        <v>1992</v>
      </c>
      <c r="P12" s="204" t="s">
        <v>73</v>
      </c>
      <c r="Q12" s="125">
        <v>33817</v>
      </c>
      <c r="R12" s="139">
        <v>0</v>
      </c>
      <c r="S12" s="140">
        <v>0</v>
      </c>
      <c r="T12" s="120">
        <v>0</v>
      </c>
      <c r="U12" s="139">
        <v>0</v>
      </c>
      <c r="V12" s="140"/>
      <c r="W12" s="120"/>
      <c r="X12" s="128"/>
    </row>
    <row r="13" spans="2:24" ht="15" customHeight="1">
      <c r="B13" s="267">
        <v>1998</v>
      </c>
      <c r="C13" s="268">
        <v>15</v>
      </c>
      <c r="D13" s="269">
        <v>47.230000000000004</v>
      </c>
      <c r="E13" s="270">
        <v>62.230000000000004</v>
      </c>
      <c r="F13" s="268">
        <v>0</v>
      </c>
      <c r="G13" s="269"/>
      <c r="H13" s="270" t="s">
        <v>90</v>
      </c>
      <c r="I13" s="268">
        <v>15</v>
      </c>
      <c r="J13" s="269" t="s">
        <v>90</v>
      </c>
      <c r="K13" s="270" t="s">
        <v>90</v>
      </c>
      <c r="O13" s="119">
        <v>1992</v>
      </c>
      <c r="P13" s="204" t="s">
        <v>74</v>
      </c>
      <c r="Q13" s="125">
        <v>33848</v>
      </c>
      <c r="R13" s="139">
        <v>0</v>
      </c>
      <c r="S13" s="140">
        <v>0</v>
      </c>
      <c r="T13" s="120">
        <v>0</v>
      </c>
      <c r="U13" s="139">
        <v>0</v>
      </c>
      <c r="V13" s="140"/>
      <c r="W13" s="120"/>
      <c r="X13" s="128"/>
    </row>
    <row r="14" spans="2:24" ht="15" customHeight="1">
      <c r="B14" s="267">
        <v>1999</v>
      </c>
      <c r="C14" s="268">
        <v>15</v>
      </c>
      <c r="D14" s="269">
        <v>55.18</v>
      </c>
      <c r="E14" s="270">
        <v>70.180000000000007</v>
      </c>
      <c r="F14" s="268">
        <v>0</v>
      </c>
      <c r="G14" s="269"/>
      <c r="H14" s="270" t="s">
        <v>90</v>
      </c>
      <c r="I14" s="268">
        <v>15</v>
      </c>
      <c r="J14" s="269" t="s">
        <v>90</v>
      </c>
      <c r="K14" s="270" t="s">
        <v>90</v>
      </c>
      <c r="O14" s="119">
        <v>1992</v>
      </c>
      <c r="P14" s="204" t="s">
        <v>75</v>
      </c>
      <c r="Q14" s="125">
        <v>33878</v>
      </c>
      <c r="R14" s="139">
        <v>0</v>
      </c>
      <c r="S14" s="140">
        <v>6.45</v>
      </c>
      <c r="T14" s="120">
        <v>6.45</v>
      </c>
      <c r="U14" s="139">
        <v>0</v>
      </c>
      <c r="V14" s="140"/>
      <c r="W14" s="120"/>
      <c r="X14" s="128"/>
    </row>
    <row r="15" spans="2:24" ht="15" customHeight="1">
      <c r="B15" s="267">
        <v>2000</v>
      </c>
      <c r="C15" s="268">
        <v>15</v>
      </c>
      <c r="D15" s="269">
        <v>101.53</v>
      </c>
      <c r="E15" s="270">
        <v>116.53</v>
      </c>
      <c r="F15" s="268">
        <v>0</v>
      </c>
      <c r="G15" s="269"/>
      <c r="H15" s="270" t="s">
        <v>90</v>
      </c>
      <c r="I15" s="268">
        <v>15</v>
      </c>
      <c r="J15" s="269" t="s">
        <v>90</v>
      </c>
      <c r="K15" s="270" t="s">
        <v>90</v>
      </c>
      <c r="O15" s="119">
        <v>1992</v>
      </c>
      <c r="P15" s="204" t="s">
        <v>76</v>
      </c>
      <c r="Q15" s="125">
        <v>33909</v>
      </c>
      <c r="R15" s="139">
        <v>0</v>
      </c>
      <c r="S15" s="140">
        <v>6.45</v>
      </c>
      <c r="T15" s="120">
        <v>6.45</v>
      </c>
      <c r="U15" s="139">
        <v>0</v>
      </c>
      <c r="V15" s="140"/>
      <c r="W15" s="120"/>
      <c r="X15" s="128"/>
    </row>
    <row r="16" spans="2:24" ht="15" customHeight="1">
      <c r="B16" s="267">
        <v>2001</v>
      </c>
      <c r="C16" s="268">
        <v>15</v>
      </c>
      <c r="D16" s="269">
        <v>107.93</v>
      </c>
      <c r="E16" s="270">
        <v>122.93</v>
      </c>
      <c r="F16" s="268">
        <v>0</v>
      </c>
      <c r="G16" s="269"/>
      <c r="H16" s="270" t="s">
        <v>90</v>
      </c>
      <c r="I16" s="268">
        <v>15</v>
      </c>
      <c r="J16" s="269" t="s">
        <v>90</v>
      </c>
      <c r="K16" s="270" t="s">
        <v>90</v>
      </c>
      <c r="O16" s="119">
        <v>1992</v>
      </c>
      <c r="P16" s="204" t="s">
        <v>77</v>
      </c>
      <c r="Q16" s="125">
        <v>33939</v>
      </c>
      <c r="R16" s="139">
        <v>0</v>
      </c>
      <c r="S16" s="140">
        <v>6.45</v>
      </c>
      <c r="T16" s="120">
        <v>6.45</v>
      </c>
      <c r="U16" s="139">
        <v>0</v>
      </c>
      <c r="V16" s="140"/>
      <c r="W16" s="120"/>
      <c r="X16" s="128"/>
    </row>
    <row r="17" spans="2:24" ht="15" customHeight="1">
      <c r="B17" s="267">
        <v>2002</v>
      </c>
      <c r="C17" s="268">
        <v>15</v>
      </c>
      <c r="D17" s="269">
        <v>119.83000000000001</v>
      </c>
      <c r="E17" s="270">
        <v>134.83000000000001</v>
      </c>
      <c r="F17" s="268">
        <v>0</v>
      </c>
      <c r="G17" s="269"/>
      <c r="H17" s="270" t="s">
        <v>90</v>
      </c>
      <c r="I17" s="268">
        <v>15</v>
      </c>
      <c r="J17" s="269" t="s">
        <v>90</v>
      </c>
      <c r="K17" s="270" t="s">
        <v>90</v>
      </c>
      <c r="O17" s="119">
        <v>1993</v>
      </c>
      <c r="P17" s="204" t="s">
        <v>66</v>
      </c>
      <c r="Q17" s="125">
        <v>33970</v>
      </c>
      <c r="R17" s="139">
        <v>0</v>
      </c>
      <c r="S17" s="140">
        <v>6.45</v>
      </c>
      <c r="T17" s="120">
        <v>6.45</v>
      </c>
      <c r="U17" s="139">
        <v>0</v>
      </c>
      <c r="V17" s="140"/>
      <c r="W17" s="120"/>
      <c r="X17" s="128"/>
    </row>
    <row r="18" spans="2:24" ht="15" customHeight="1">
      <c r="B18" s="267">
        <v>2003</v>
      </c>
      <c r="C18" s="268">
        <v>40</v>
      </c>
      <c r="D18" s="269">
        <v>172.89000000000001</v>
      </c>
      <c r="E18" s="270">
        <v>212.89000000000001</v>
      </c>
      <c r="F18" s="268">
        <v>0</v>
      </c>
      <c r="G18" s="269"/>
      <c r="H18" s="270" t="s">
        <v>90</v>
      </c>
      <c r="I18" s="268">
        <v>40</v>
      </c>
      <c r="J18" s="269" t="s">
        <v>90</v>
      </c>
      <c r="K18" s="270" t="s">
        <v>90</v>
      </c>
      <c r="O18" s="119">
        <v>1993</v>
      </c>
      <c r="P18" s="204" t="s">
        <v>67</v>
      </c>
      <c r="Q18" s="125">
        <v>34001</v>
      </c>
      <c r="R18" s="139">
        <v>0</v>
      </c>
      <c r="S18" s="140">
        <v>6.45</v>
      </c>
      <c r="T18" s="120">
        <v>6.45</v>
      </c>
      <c r="U18" s="139">
        <v>0</v>
      </c>
      <c r="V18" s="140"/>
      <c r="W18" s="120"/>
      <c r="X18" s="128"/>
    </row>
    <row r="19" spans="2:24" ht="15" customHeight="1">
      <c r="B19" s="267">
        <v>2004</v>
      </c>
      <c r="C19" s="268">
        <v>112.4</v>
      </c>
      <c r="D19" s="269">
        <v>224.02000000000004</v>
      </c>
      <c r="E19" s="270">
        <v>336.42000000000007</v>
      </c>
      <c r="F19" s="268">
        <v>0</v>
      </c>
      <c r="G19" s="269"/>
      <c r="H19" s="270" t="s">
        <v>90</v>
      </c>
      <c r="I19" s="268">
        <v>112.4</v>
      </c>
      <c r="J19" s="269" t="s">
        <v>90</v>
      </c>
      <c r="K19" s="270" t="s">
        <v>90</v>
      </c>
      <c r="O19" s="119">
        <v>1993</v>
      </c>
      <c r="P19" s="204" t="s">
        <v>68</v>
      </c>
      <c r="Q19" s="125">
        <v>34029</v>
      </c>
      <c r="R19" s="139">
        <v>0</v>
      </c>
      <c r="S19" s="140">
        <v>6.45</v>
      </c>
      <c r="T19" s="120">
        <v>6.45</v>
      </c>
      <c r="U19" s="139">
        <v>0</v>
      </c>
      <c r="V19" s="140"/>
      <c r="W19" s="120"/>
      <c r="X19" s="128"/>
    </row>
    <row r="20" spans="2:24" ht="15" customHeight="1">
      <c r="B20" s="267">
        <v>2005</v>
      </c>
      <c r="C20" s="268">
        <v>222.9</v>
      </c>
      <c r="D20" s="269">
        <v>270.37000000000006</v>
      </c>
      <c r="E20" s="270">
        <v>493.2700000000001</v>
      </c>
      <c r="F20" s="268">
        <v>0</v>
      </c>
      <c r="G20" s="269"/>
      <c r="H20" s="270" t="s">
        <v>90</v>
      </c>
      <c r="I20" s="268">
        <v>222.9</v>
      </c>
      <c r="J20" s="269" t="s">
        <v>90</v>
      </c>
      <c r="K20" s="270" t="s">
        <v>90</v>
      </c>
      <c r="O20" s="119">
        <v>1993</v>
      </c>
      <c r="P20" s="204" t="s">
        <v>69</v>
      </c>
      <c r="Q20" s="125">
        <v>34060</v>
      </c>
      <c r="R20" s="139">
        <v>0</v>
      </c>
      <c r="S20" s="140">
        <v>6.45</v>
      </c>
      <c r="T20" s="120">
        <v>6.45</v>
      </c>
      <c r="U20" s="139">
        <v>0</v>
      </c>
      <c r="V20" s="140"/>
      <c r="W20" s="120"/>
      <c r="X20" s="128"/>
    </row>
    <row r="21" spans="2:24" ht="15" customHeight="1">
      <c r="B21" s="267">
        <v>2006</v>
      </c>
      <c r="C21" s="268">
        <v>267.89999999999998</v>
      </c>
      <c r="D21" s="269">
        <v>408.57000000000005</v>
      </c>
      <c r="E21" s="270">
        <v>676.47</v>
      </c>
      <c r="F21" s="268">
        <v>0</v>
      </c>
      <c r="G21" s="269"/>
      <c r="H21" s="270" t="s">
        <v>90</v>
      </c>
      <c r="I21" s="268">
        <v>267.89999999999998</v>
      </c>
      <c r="J21" s="269" t="s">
        <v>90</v>
      </c>
      <c r="K21" s="270" t="s">
        <v>90</v>
      </c>
      <c r="O21" s="119">
        <v>1993</v>
      </c>
      <c r="P21" s="204" t="s">
        <v>70</v>
      </c>
      <c r="Q21" s="125">
        <v>34090</v>
      </c>
      <c r="R21" s="139">
        <v>0</v>
      </c>
      <c r="S21" s="140">
        <v>6.45</v>
      </c>
      <c r="T21" s="120">
        <v>6.45</v>
      </c>
      <c r="U21" s="139">
        <v>0</v>
      </c>
      <c r="V21" s="140"/>
      <c r="W21" s="120"/>
      <c r="X21" s="128"/>
    </row>
    <row r="22" spans="2:24" ht="15" customHeight="1">
      <c r="B22" s="267">
        <v>2007</v>
      </c>
      <c r="C22" s="268">
        <v>310.84999999999997</v>
      </c>
      <c r="D22" s="269">
        <v>429.61000000000007</v>
      </c>
      <c r="E22" s="270">
        <v>740.46</v>
      </c>
      <c r="F22" s="268">
        <v>0</v>
      </c>
      <c r="G22" s="269"/>
      <c r="H22" s="270" t="s">
        <v>90</v>
      </c>
      <c r="I22" s="268">
        <v>310.84999999999997</v>
      </c>
      <c r="J22" s="269" t="s">
        <v>90</v>
      </c>
      <c r="K22" s="270" t="s">
        <v>90</v>
      </c>
      <c r="O22" s="119">
        <v>1993</v>
      </c>
      <c r="P22" s="204" t="s">
        <v>71</v>
      </c>
      <c r="Q22" s="125">
        <v>34121</v>
      </c>
      <c r="R22" s="139">
        <v>0</v>
      </c>
      <c r="S22" s="140">
        <v>6.45</v>
      </c>
      <c r="T22" s="120">
        <v>6.45</v>
      </c>
      <c r="U22" s="139">
        <v>0</v>
      </c>
      <c r="V22" s="140"/>
      <c r="W22" s="120"/>
      <c r="X22" s="128"/>
    </row>
    <row r="23" spans="2:24" ht="15" customHeight="1">
      <c r="B23" s="267">
        <v>2008</v>
      </c>
      <c r="C23" s="268">
        <v>417.74999999999994</v>
      </c>
      <c r="D23" s="269">
        <v>527.50700000000006</v>
      </c>
      <c r="E23" s="270">
        <v>945.25700000000006</v>
      </c>
      <c r="F23" s="268">
        <v>0</v>
      </c>
      <c r="G23" s="269"/>
      <c r="H23" s="270" t="s">
        <v>90</v>
      </c>
      <c r="I23" s="268">
        <v>417.74999999999994</v>
      </c>
      <c r="J23" s="269" t="s">
        <v>90</v>
      </c>
      <c r="K23" s="270" t="s">
        <v>90</v>
      </c>
      <c r="O23" s="119">
        <v>1993</v>
      </c>
      <c r="P23" s="204" t="s">
        <v>72</v>
      </c>
      <c r="Q23" s="125">
        <v>34151</v>
      </c>
      <c r="R23" s="139">
        <v>0</v>
      </c>
      <c r="S23" s="140">
        <v>6.45</v>
      </c>
      <c r="T23" s="120">
        <v>6.45</v>
      </c>
      <c r="U23" s="139">
        <v>0</v>
      </c>
      <c r="V23" s="140"/>
      <c r="W23" s="120"/>
      <c r="X23" s="128"/>
    </row>
    <row r="24" spans="2:24" ht="15" customHeight="1">
      <c r="B24" s="267">
        <v>2009</v>
      </c>
      <c r="C24" s="268">
        <v>668.74999999999989</v>
      </c>
      <c r="D24" s="269">
        <v>602.05700000000002</v>
      </c>
      <c r="E24" s="270">
        <v>1270.8069999999998</v>
      </c>
      <c r="F24" s="268">
        <v>0</v>
      </c>
      <c r="G24" s="269"/>
      <c r="H24" s="270" t="s">
        <v>90</v>
      </c>
      <c r="I24" s="268">
        <v>668.74999999999989</v>
      </c>
      <c r="J24" s="269" t="s">
        <v>90</v>
      </c>
      <c r="K24" s="270" t="s">
        <v>90</v>
      </c>
      <c r="O24" s="119">
        <v>1993</v>
      </c>
      <c r="P24" s="204" t="s">
        <v>73</v>
      </c>
      <c r="Q24" s="125">
        <v>34182</v>
      </c>
      <c r="R24" s="139">
        <v>0</v>
      </c>
      <c r="S24" s="140">
        <v>6.45</v>
      </c>
      <c r="T24" s="120">
        <v>6.45</v>
      </c>
      <c r="U24" s="139">
        <v>0</v>
      </c>
      <c r="V24" s="140"/>
      <c r="W24" s="120"/>
      <c r="X24" s="128"/>
    </row>
    <row r="25" spans="2:24" ht="15" customHeight="1">
      <c r="B25" s="267">
        <v>2010</v>
      </c>
      <c r="C25" s="268">
        <v>727.79999999999984</v>
      </c>
      <c r="D25" s="269">
        <v>672.62800000000004</v>
      </c>
      <c r="E25" s="270">
        <v>1400.4279999999999</v>
      </c>
      <c r="F25" s="268">
        <v>0</v>
      </c>
      <c r="G25" s="269"/>
      <c r="H25" s="270" t="s">
        <v>90</v>
      </c>
      <c r="I25" s="268">
        <v>727.79999999999984</v>
      </c>
      <c r="J25" s="269" t="s">
        <v>90</v>
      </c>
      <c r="K25" s="270" t="s">
        <v>90</v>
      </c>
      <c r="O25" s="119">
        <v>1993</v>
      </c>
      <c r="P25" s="204" t="s">
        <v>74</v>
      </c>
      <c r="Q25" s="125">
        <v>34213</v>
      </c>
      <c r="R25" s="139">
        <v>0</v>
      </c>
      <c r="S25" s="140">
        <v>6.45</v>
      </c>
      <c r="T25" s="120">
        <v>6.45</v>
      </c>
      <c r="U25" s="139">
        <v>0</v>
      </c>
      <c r="V25" s="140"/>
      <c r="W25" s="120"/>
      <c r="X25" s="128"/>
    </row>
    <row r="26" spans="2:24" ht="15" customHeight="1">
      <c r="B26" s="267">
        <v>2011</v>
      </c>
      <c r="C26" s="268">
        <v>769.19999999999982</v>
      </c>
      <c r="D26" s="269">
        <v>851.79800000000012</v>
      </c>
      <c r="E26" s="270">
        <v>1620.998</v>
      </c>
      <c r="F26" s="268">
        <v>73.599999999999994</v>
      </c>
      <c r="G26" s="269"/>
      <c r="H26" s="270" t="s">
        <v>90</v>
      </c>
      <c r="I26" s="268">
        <v>842.79999999999984</v>
      </c>
      <c r="J26" s="269" t="s">
        <v>90</v>
      </c>
      <c r="K26" s="270" t="s">
        <v>90</v>
      </c>
      <c r="O26" s="119">
        <v>1993</v>
      </c>
      <c r="P26" s="204" t="s">
        <v>75</v>
      </c>
      <c r="Q26" s="125">
        <v>34243</v>
      </c>
      <c r="R26" s="139">
        <v>0</v>
      </c>
      <c r="S26" s="140">
        <v>6.45</v>
      </c>
      <c r="T26" s="120">
        <v>6.45</v>
      </c>
      <c r="U26" s="139">
        <v>0</v>
      </c>
      <c r="V26" s="140"/>
      <c r="W26" s="120"/>
      <c r="X26" s="128"/>
    </row>
    <row r="27" spans="2:24" ht="15" customHeight="1">
      <c r="B27" s="267">
        <v>2012</v>
      </c>
      <c r="C27" s="268">
        <v>769.19999999999982</v>
      </c>
      <c r="D27" s="269">
        <v>979.69</v>
      </c>
      <c r="E27" s="270">
        <v>1748.8899999999999</v>
      </c>
      <c r="F27" s="268">
        <v>73.599999999999994</v>
      </c>
      <c r="G27" s="269"/>
      <c r="H27" s="270" t="s">
        <v>90</v>
      </c>
      <c r="I27" s="268">
        <v>842.79999999999984</v>
      </c>
      <c r="J27" s="269" t="s">
        <v>90</v>
      </c>
      <c r="K27" s="270" t="s">
        <v>90</v>
      </c>
      <c r="O27" s="119">
        <v>1993</v>
      </c>
      <c r="P27" s="204" t="s">
        <v>76</v>
      </c>
      <c r="Q27" s="125">
        <v>34274</v>
      </c>
      <c r="R27" s="139">
        <v>0</v>
      </c>
      <c r="S27" s="140">
        <v>6.45</v>
      </c>
      <c r="T27" s="120">
        <v>6.45</v>
      </c>
      <c r="U27" s="139">
        <v>0</v>
      </c>
      <c r="V27" s="140"/>
      <c r="W27" s="120"/>
      <c r="X27" s="128"/>
    </row>
    <row r="28" spans="2:24" ht="15" customHeight="1">
      <c r="B28" s="267">
        <v>2013</v>
      </c>
      <c r="C28" s="268">
        <v>845.19999999999982</v>
      </c>
      <c r="D28" s="269">
        <v>1079.1969999999999</v>
      </c>
      <c r="E28" s="270">
        <v>1924.3969999999997</v>
      </c>
      <c r="F28" s="268">
        <v>73.599999999999994</v>
      </c>
      <c r="G28" s="269"/>
      <c r="H28" s="270" t="s">
        <v>90</v>
      </c>
      <c r="I28" s="268">
        <v>918.79999999999984</v>
      </c>
      <c r="J28" s="269" t="s">
        <v>90</v>
      </c>
      <c r="K28" s="270" t="s">
        <v>90</v>
      </c>
      <c r="O28" s="119">
        <v>1993</v>
      </c>
      <c r="P28" s="204" t="s">
        <v>77</v>
      </c>
      <c r="Q28" s="125">
        <v>34304</v>
      </c>
      <c r="R28" s="139">
        <v>0</v>
      </c>
      <c r="S28" s="140">
        <v>6.45</v>
      </c>
      <c r="T28" s="120">
        <v>6.45</v>
      </c>
      <c r="U28" s="139">
        <v>0</v>
      </c>
      <c r="V28" s="140"/>
      <c r="W28" s="120"/>
      <c r="X28" s="128"/>
    </row>
    <row r="29" spans="2:24" ht="15" customHeight="1">
      <c r="B29" s="267">
        <v>2014</v>
      </c>
      <c r="C29" s="268">
        <v>1046.5499999999997</v>
      </c>
      <c r="D29" s="269">
        <v>1221.0069999999996</v>
      </c>
      <c r="E29" s="270">
        <v>2267.5569999999993</v>
      </c>
      <c r="F29" s="268">
        <v>73.599999999999994</v>
      </c>
      <c r="G29" s="269"/>
      <c r="H29" s="270" t="s">
        <v>90</v>
      </c>
      <c r="I29" s="268">
        <v>1120.1499999999996</v>
      </c>
      <c r="J29" s="269" t="s">
        <v>90</v>
      </c>
      <c r="K29" s="270" t="s">
        <v>90</v>
      </c>
      <c r="O29" s="119">
        <v>1994</v>
      </c>
      <c r="P29" s="204" t="s">
        <v>66</v>
      </c>
      <c r="Q29" s="125">
        <v>34335</v>
      </c>
      <c r="R29" s="139">
        <v>0</v>
      </c>
      <c r="S29" s="140">
        <v>6.45</v>
      </c>
      <c r="T29" s="120">
        <v>6.45</v>
      </c>
      <c r="U29" s="139">
        <v>0</v>
      </c>
      <c r="V29" s="140"/>
      <c r="W29" s="120"/>
      <c r="X29" s="128"/>
    </row>
    <row r="30" spans="2:24" ht="15" customHeight="1">
      <c r="B30" s="267">
        <v>2015</v>
      </c>
      <c r="C30" s="268">
        <v>1152.5499999999997</v>
      </c>
      <c r="D30" s="269">
        <v>1294.9069999999995</v>
      </c>
      <c r="E30" s="270">
        <v>2447.4569999999994</v>
      </c>
      <c r="F30" s="268">
        <v>73.599999999999994</v>
      </c>
      <c r="G30" s="269"/>
      <c r="H30" s="270" t="s">
        <v>90</v>
      </c>
      <c r="I30" s="268">
        <v>1226.1499999999996</v>
      </c>
      <c r="J30" s="269" t="s">
        <v>90</v>
      </c>
      <c r="K30" s="270" t="s">
        <v>90</v>
      </c>
      <c r="O30" s="119">
        <v>1994</v>
      </c>
      <c r="P30" s="204" t="s">
        <v>67</v>
      </c>
      <c r="Q30" s="125">
        <v>34366</v>
      </c>
      <c r="R30" s="139">
        <v>0</v>
      </c>
      <c r="S30" s="140">
        <v>6.45</v>
      </c>
      <c r="T30" s="120">
        <v>6.45</v>
      </c>
      <c r="U30" s="139">
        <v>0</v>
      </c>
      <c r="V30" s="140"/>
      <c r="W30" s="120"/>
      <c r="X30" s="128"/>
    </row>
    <row r="31" spans="2:24">
      <c r="B31" s="267">
        <v>2016</v>
      </c>
      <c r="C31" s="268">
        <v>1371.2499999999998</v>
      </c>
      <c r="D31" s="269">
        <v>1423.8559999999993</v>
      </c>
      <c r="E31" s="270">
        <v>2795.1059999999989</v>
      </c>
      <c r="F31" s="268">
        <v>73.599999999999994</v>
      </c>
      <c r="G31" s="269"/>
      <c r="H31" s="270" t="s">
        <v>90</v>
      </c>
      <c r="I31" s="268">
        <v>1444.8499999999997</v>
      </c>
      <c r="J31" s="269" t="s">
        <v>90</v>
      </c>
      <c r="K31" s="270" t="s">
        <v>90</v>
      </c>
      <c r="O31" s="119">
        <v>1994</v>
      </c>
      <c r="P31" s="204" t="s">
        <v>68</v>
      </c>
      <c r="Q31" s="125">
        <v>34394</v>
      </c>
      <c r="R31" s="139">
        <v>0</v>
      </c>
      <c r="S31" s="140">
        <v>6.45</v>
      </c>
      <c r="T31" s="120">
        <v>6.45</v>
      </c>
      <c r="U31" s="139">
        <v>0</v>
      </c>
      <c r="V31" s="140"/>
      <c r="W31" s="120"/>
      <c r="X31" s="128"/>
    </row>
    <row r="32" spans="2:24">
      <c r="B32" s="271">
        <v>2017</v>
      </c>
      <c r="C32" s="272">
        <v>1591.4999999999998</v>
      </c>
      <c r="D32" s="273">
        <v>1711.2739999999992</v>
      </c>
      <c r="E32" s="274">
        <v>3302.773999999999</v>
      </c>
      <c r="F32" s="272">
        <v>121.1</v>
      </c>
      <c r="G32" s="275"/>
      <c r="H32" s="276" t="s">
        <v>90</v>
      </c>
      <c r="I32" s="272">
        <v>1712.5999999999997</v>
      </c>
      <c r="J32" s="273" t="s">
        <v>90</v>
      </c>
      <c r="K32" s="274" t="s">
        <v>90</v>
      </c>
      <c r="O32" s="119">
        <v>1994</v>
      </c>
      <c r="P32" s="204" t="s">
        <v>69</v>
      </c>
      <c r="Q32" s="125">
        <v>34425</v>
      </c>
      <c r="R32" s="139">
        <v>0</v>
      </c>
      <c r="S32" s="140">
        <v>6.45</v>
      </c>
      <c r="T32" s="120">
        <v>6.45</v>
      </c>
      <c r="U32" s="139">
        <v>0</v>
      </c>
      <c r="V32" s="140"/>
      <c r="W32" s="120"/>
      <c r="X32" s="128"/>
    </row>
    <row r="33" spans="2:24">
      <c r="B33" s="267">
        <v>2018</v>
      </c>
      <c r="C33" s="272">
        <v>1774.4499999999998</v>
      </c>
      <c r="D33" s="273">
        <v>1893.0879999999993</v>
      </c>
      <c r="E33" s="274">
        <v>3667.5379999999991</v>
      </c>
      <c r="F33" s="272">
        <v>121.1</v>
      </c>
      <c r="G33" s="275"/>
      <c r="H33" s="276" t="s">
        <v>90</v>
      </c>
      <c r="I33" s="272">
        <v>1895.5499999999997</v>
      </c>
      <c r="J33" s="273" t="s">
        <v>90</v>
      </c>
      <c r="K33" s="274" t="s">
        <v>90</v>
      </c>
      <c r="O33" s="119">
        <v>1994</v>
      </c>
      <c r="P33" s="204" t="s">
        <v>70</v>
      </c>
      <c r="Q33" s="125">
        <v>34455</v>
      </c>
      <c r="R33" s="139">
        <v>0</v>
      </c>
      <c r="S33" s="140">
        <v>6.45</v>
      </c>
      <c r="T33" s="120">
        <v>6.45</v>
      </c>
      <c r="U33" s="139">
        <v>0</v>
      </c>
      <c r="V33" s="140"/>
      <c r="W33" s="120"/>
      <c r="X33" s="128"/>
    </row>
    <row r="34" spans="2:24">
      <c r="B34" s="271">
        <v>2019</v>
      </c>
      <c r="C34" s="272">
        <v>1932.4499999999998</v>
      </c>
      <c r="D34" s="273">
        <v>2180.8429999999994</v>
      </c>
      <c r="E34" s="274">
        <v>4113.2929999999997</v>
      </c>
      <c r="F34" s="272">
        <v>121.1</v>
      </c>
      <c r="G34" s="275"/>
      <c r="H34" s="276" t="s">
        <v>90</v>
      </c>
      <c r="I34" s="272">
        <v>2053.5499999999997</v>
      </c>
      <c r="J34" s="273" t="s">
        <v>90</v>
      </c>
      <c r="K34" s="274" t="s">
        <v>90</v>
      </c>
      <c r="O34" s="119">
        <v>1994</v>
      </c>
      <c r="P34" s="204" t="s">
        <v>71</v>
      </c>
      <c r="Q34" s="125">
        <v>34486</v>
      </c>
      <c r="R34" s="139">
        <v>0</v>
      </c>
      <c r="S34" s="140">
        <v>6.45</v>
      </c>
      <c r="T34" s="120">
        <v>6.45</v>
      </c>
      <c r="U34" s="139">
        <v>0</v>
      </c>
      <c r="V34" s="140"/>
      <c r="W34" s="120"/>
      <c r="X34" s="128"/>
    </row>
    <row r="35" spans="2:24">
      <c r="B35" s="267">
        <v>2020</v>
      </c>
      <c r="C35" s="272">
        <v>2064.75</v>
      </c>
      <c r="D35" s="273">
        <v>2258.6409999999992</v>
      </c>
      <c r="E35" s="274">
        <v>4323.3909999999996</v>
      </c>
      <c r="F35" s="272">
        <v>121.1</v>
      </c>
      <c r="G35" s="275"/>
      <c r="H35" s="276" t="s">
        <v>90</v>
      </c>
      <c r="I35" s="272">
        <v>2185.85</v>
      </c>
      <c r="J35" s="273" t="s">
        <v>90</v>
      </c>
      <c r="K35" s="274" t="s">
        <v>90</v>
      </c>
      <c r="O35" s="119">
        <v>1994</v>
      </c>
      <c r="P35" s="204" t="s">
        <v>72</v>
      </c>
      <c r="Q35" s="125">
        <v>34516</v>
      </c>
      <c r="R35" s="139">
        <v>0</v>
      </c>
      <c r="S35" s="140">
        <v>6.45</v>
      </c>
      <c r="T35" s="120">
        <v>6.45</v>
      </c>
      <c r="U35" s="139">
        <v>0</v>
      </c>
      <c r="V35" s="140"/>
      <c r="W35" s="120"/>
      <c r="X35" s="128"/>
    </row>
    <row r="36" spans="2:24">
      <c r="B36" s="271">
        <v>2021</v>
      </c>
      <c r="C36" s="272">
        <v>2074.0499999999997</v>
      </c>
      <c r="D36" s="273">
        <v>2258.7609999999991</v>
      </c>
      <c r="E36" s="274">
        <v>4332.8109999999988</v>
      </c>
      <c r="F36" s="272">
        <v>121.1</v>
      </c>
      <c r="G36" s="275"/>
      <c r="H36" s="276"/>
      <c r="I36" s="272">
        <v>2195.1499999999996</v>
      </c>
      <c r="J36" s="273"/>
      <c r="K36" s="274"/>
      <c r="O36" s="119">
        <v>1994</v>
      </c>
      <c r="P36" s="204" t="s">
        <v>73</v>
      </c>
      <c r="Q36" s="125">
        <v>34547</v>
      </c>
      <c r="R36" s="139">
        <v>0</v>
      </c>
      <c r="S36" s="140">
        <v>6.45</v>
      </c>
      <c r="T36" s="120">
        <v>6.45</v>
      </c>
      <c r="U36" s="139">
        <v>0</v>
      </c>
      <c r="V36" s="140"/>
      <c r="W36" s="120"/>
      <c r="X36" s="128"/>
    </row>
    <row r="37" spans="2:24">
      <c r="B37" s="271">
        <v>2022</v>
      </c>
      <c r="C37" s="272">
        <v>2234.6499999999996</v>
      </c>
      <c r="D37" s="273">
        <v>2293.2509999999988</v>
      </c>
      <c r="E37" s="274">
        <v>4527.900999999998</v>
      </c>
      <c r="F37" s="272">
        <v>121.1</v>
      </c>
      <c r="G37" s="275"/>
      <c r="H37" s="276"/>
      <c r="I37" s="272">
        <v>2355.7499999999995</v>
      </c>
      <c r="J37" s="273"/>
      <c r="K37" s="274"/>
      <c r="O37" s="119">
        <v>1994</v>
      </c>
      <c r="P37" s="204" t="s">
        <v>74</v>
      </c>
      <c r="Q37" s="125">
        <v>34578</v>
      </c>
      <c r="R37" s="139">
        <v>0</v>
      </c>
      <c r="S37" s="140">
        <v>6.45</v>
      </c>
      <c r="T37" s="120">
        <v>6.45</v>
      </c>
      <c r="U37" s="139">
        <v>0</v>
      </c>
      <c r="V37" s="140"/>
      <c r="W37" s="120"/>
      <c r="X37" s="128"/>
    </row>
    <row r="38" spans="2:24">
      <c r="B38" s="271">
        <v>2023</v>
      </c>
      <c r="C38" s="272">
        <v>2416.7499999999995</v>
      </c>
      <c r="D38" s="273">
        <v>2314.6409999999987</v>
      </c>
      <c r="E38" s="274">
        <v>4731.3909999999978</v>
      </c>
      <c r="F38" s="272">
        <v>121.1</v>
      </c>
      <c r="G38" s="275"/>
      <c r="H38" s="276"/>
      <c r="I38" s="272">
        <v>2537.8499999999995</v>
      </c>
      <c r="J38" s="273"/>
      <c r="K38" s="274"/>
      <c r="O38" s="119">
        <v>1994</v>
      </c>
      <c r="P38" s="204" t="s">
        <v>75</v>
      </c>
      <c r="Q38" s="125">
        <v>34608</v>
      </c>
      <c r="R38" s="139">
        <v>0</v>
      </c>
      <c r="S38" s="140">
        <v>6.45</v>
      </c>
      <c r="T38" s="120">
        <v>6.45</v>
      </c>
      <c r="U38" s="139">
        <v>0</v>
      </c>
      <c r="V38" s="140"/>
      <c r="W38" s="120"/>
      <c r="X38" s="128"/>
    </row>
    <row r="39" spans="2:24">
      <c r="B39" s="271">
        <v>2024</v>
      </c>
      <c r="C39" s="272">
        <v>2618.5499999999997</v>
      </c>
      <c r="D39" s="273">
        <v>2315.5409999999988</v>
      </c>
      <c r="E39" s="274">
        <v>4934.0909999999985</v>
      </c>
      <c r="F39" s="272">
        <v>121.1</v>
      </c>
      <c r="G39" s="275">
        <v>1265.8599999999997</v>
      </c>
      <c r="H39" s="276">
        <v>1386.96</v>
      </c>
      <c r="I39" s="272">
        <v>2748.6499999999996</v>
      </c>
      <c r="J39" s="273">
        <v>3581.4009999999985</v>
      </c>
      <c r="K39" s="274">
        <v>6321.0509999999986</v>
      </c>
      <c r="O39" s="119">
        <v>1994</v>
      </c>
      <c r="P39" s="204" t="s">
        <v>76</v>
      </c>
      <c r="Q39" s="125">
        <v>34639</v>
      </c>
      <c r="R39" s="139">
        <v>0</v>
      </c>
      <c r="S39" s="140">
        <v>6.45</v>
      </c>
      <c r="T39" s="120">
        <v>6.45</v>
      </c>
      <c r="U39" s="139">
        <v>0</v>
      </c>
      <c r="V39" s="140"/>
      <c r="W39" s="120"/>
      <c r="X39" s="128"/>
    </row>
    <row r="40" spans="2:24" ht="15" thickBot="1">
      <c r="B40" s="360" t="s">
        <v>1859</v>
      </c>
      <c r="C40" s="361">
        <v>2713.95</v>
      </c>
      <c r="D40" s="362"/>
      <c r="E40" s="363"/>
      <c r="F40" s="361"/>
      <c r="G40" s="364"/>
      <c r="H40" s="363"/>
      <c r="I40" s="361"/>
      <c r="J40" s="364"/>
      <c r="K40" s="363"/>
      <c r="O40" s="119">
        <v>1994</v>
      </c>
      <c r="P40" s="204" t="s">
        <v>77</v>
      </c>
      <c r="Q40" s="125">
        <v>34669</v>
      </c>
      <c r="R40" s="139">
        <v>0</v>
      </c>
      <c r="S40" s="140">
        <v>6.45</v>
      </c>
      <c r="T40" s="120">
        <v>6.45</v>
      </c>
      <c r="U40" s="139">
        <v>0</v>
      </c>
      <c r="V40" s="140"/>
      <c r="W40" s="120"/>
      <c r="X40" s="128"/>
    </row>
    <row r="41" spans="2:24" ht="15" thickTop="1">
      <c r="B41" s="83" t="s">
        <v>56</v>
      </c>
      <c r="O41" s="119">
        <v>1995</v>
      </c>
      <c r="P41" s="204" t="s">
        <v>66</v>
      </c>
      <c r="Q41" s="125">
        <v>34700</v>
      </c>
      <c r="R41" s="139">
        <v>0</v>
      </c>
      <c r="S41" s="140">
        <v>6.45</v>
      </c>
      <c r="T41" s="120">
        <v>6.45</v>
      </c>
      <c r="U41" s="139">
        <v>0</v>
      </c>
      <c r="V41" s="140"/>
      <c r="W41" s="120"/>
      <c r="X41" s="128"/>
    </row>
    <row r="42" spans="2:24">
      <c r="B42" t="s">
        <v>1864</v>
      </c>
      <c r="O42" s="119">
        <v>1995</v>
      </c>
      <c r="P42" s="204" t="s">
        <v>67</v>
      </c>
      <c r="Q42" s="125">
        <v>34731</v>
      </c>
      <c r="R42" s="139">
        <v>0</v>
      </c>
      <c r="S42" s="140">
        <v>6.45</v>
      </c>
      <c r="T42" s="120">
        <v>6.45</v>
      </c>
      <c r="U42" s="139">
        <v>0</v>
      </c>
      <c r="V42" s="140"/>
      <c r="W42" s="120"/>
      <c r="X42" s="128"/>
    </row>
    <row r="43" spans="2:24">
      <c r="B43" t="s">
        <v>1852</v>
      </c>
      <c r="O43" s="119">
        <v>1995</v>
      </c>
      <c r="P43" s="204" t="s">
        <v>68</v>
      </c>
      <c r="Q43" s="125">
        <v>34759</v>
      </c>
      <c r="R43" s="139">
        <v>0</v>
      </c>
      <c r="S43" s="140">
        <v>6.45</v>
      </c>
      <c r="T43" s="120">
        <v>6.45</v>
      </c>
      <c r="U43" s="139">
        <v>0</v>
      </c>
      <c r="V43" s="140"/>
      <c r="W43" s="120"/>
      <c r="X43" s="128"/>
    </row>
    <row r="44" spans="2:24">
      <c r="B44" t="s">
        <v>1707</v>
      </c>
      <c r="O44" s="119">
        <v>1995</v>
      </c>
      <c r="P44" s="204" t="s">
        <v>69</v>
      </c>
      <c r="Q44" s="125">
        <v>34790</v>
      </c>
      <c r="R44" s="139">
        <v>0</v>
      </c>
      <c r="S44" s="140">
        <v>6.45</v>
      </c>
      <c r="T44" s="120">
        <v>6.45</v>
      </c>
      <c r="U44" s="139">
        <v>0</v>
      </c>
      <c r="V44" s="140"/>
      <c r="W44" s="120"/>
      <c r="X44" s="128"/>
    </row>
    <row r="45" spans="2:24">
      <c r="C45" s="80" t="s">
        <v>1708</v>
      </c>
      <c r="O45" s="119">
        <v>1995</v>
      </c>
      <c r="P45" s="204" t="s">
        <v>70</v>
      </c>
      <c r="Q45" s="125">
        <v>34820</v>
      </c>
      <c r="R45" s="139">
        <v>0</v>
      </c>
      <c r="S45" s="140">
        <v>6.45</v>
      </c>
      <c r="T45" s="120">
        <v>6.45</v>
      </c>
      <c r="U45" s="139">
        <v>0</v>
      </c>
      <c r="V45" s="140"/>
      <c r="W45" s="120"/>
      <c r="X45" s="128"/>
    </row>
    <row r="46" spans="2:24">
      <c r="B46" s="83" t="s">
        <v>37</v>
      </c>
      <c r="O46" s="119">
        <v>1995</v>
      </c>
      <c r="P46" s="204" t="s">
        <v>71</v>
      </c>
      <c r="Q46" s="125">
        <v>34851</v>
      </c>
      <c r="R46" s="139">
        <v>0</v>
      </c>
      <c r="S46" s="140">
        <v>6.45</v>
      </c>
      <c r="T46" s="120">
        <v>6.45</v>
      </c>
      <c r="U46" s="139">
        <v>0</v>
      </c>
      <c r="V46" s="140"/>
      <c r="W46" s="120"/>
      <c r="X46" s="128"/>
    </row>
    <row r="47" spans="2:24">
      <c r="B47" t="s">
        <v>875</v>
      </c>
      <c r="O47" s="119">
        <v>1995</v>
      </c>
      <c r="P47" s="204" t="s">
        <v>72</v>
      </c>
      <c r="Q47" s="125">
        <v>34881</v>
      </c>
      <c r="R47" s="139">
        <v>0</v>
      </c>
      <c r="S47" s="140">
        <v>6.45</v>
      </c>
      <c r="T47" s="120">
        <v>6.45</v>
      </c>
      <c r="U47" s="139">
        <v>0</v>
      </c>
      <c r="V47" s="140"/>
      <c r="W47" s="120"/>
      <c r="X47" s="128"/>
    </row>
    <row r="48" spans="2:24">
      <c r="B48" t="s">
        <v>1477</v>
      </c>
      <c r="O48" s="119">
        <v>1995</v>
      </c>
      <c r="P48" s="204" t="s">
        <v>73</v>
      </c>
      <c r="Q48" s="125">
        <v>34912</v>
      </c>
      <c r="R48" s="139">
        <v>0</v>
      </c>
      <c r="S48" s="140">
        <v>6.45</v>
      </c>
      <c r="T48" s="120">
        <v>6.45</v>
      </c>
      <c r="U48" s="139">
        <v>0</v>
      </c>
      <c r="V48" s="140"/>
      <c r="W48" s="120"/>
      <c r="X48" s="128"/>
    </row>
    <row r="49" spans="2:24">
      <c r="B49" t="s">
        <v>1476</v>
      </c>
      <c r="O49" s="119">
        <v>1995</v>
      </c>
      <c r="P49" s="204" t="s">
        <v>74</v>
      </c>
      <c r="Q49" s="125">
        <v>34943</v>
      </c>
      <c r="R49" s="139">
        <v>0</v>
      </c>
      <c r="S49" s="140">
        <v>6.45</v>
      </c>
      <c r="T49" s="120">
        <v>6.45</v>
      </c>
      <c r="U49" s="139">
        <v>0</v>
      </c>
      <c r="V49" s="140"/>
      <c r="W49" s="120"/>
      <c r="X49" s="128"/>
    </row>
    <row r="50" spans="2:24">
      <c r="B50" t="s">
        <v>1850</v>
      </c>
      <c r="O50" s="119">
        <v>1995</v>
      </c>
      <c r="P50" s="204" t="s">
        <v>75</v>
      </c>
      <c r="Q50" s="125">
        <v>34973</v>
      </c>
      <c r="R50" s="139">
        <v>0</v>
      </c>
      <c r="S50" s="140">
        <v>6.45</v>
      </c>
      <c r="T50" s="120">
        <v>6.45</v>
      </c>
      <c r="U50" s="139">
        <v>0</v>
      </c>
      <c r="V50" s="140"/>
      <c r="W50" s="120"/>
      <c r="X50" s="128"/>
    </row>
    <row r="51" spans="2:24">
      <c r="B51" t="s">
        <v>1854</v>
      </c>
      <c r="O51" s="119">
        <v>1995</v>
      </c>
      <c r="P51" s="204" t="s">
        <v>76</v>
      </c>
      <c r="Q51" s="125">
        <v>35004</v>
      </c>
      <c r="R51" s="139">
        <v>0</v>
      </c>
      <c r="S51" s="140">
        <v>6.45</v>
      </c>
      <c r="T51" s="120">
        <v>6.45</v>
      </c>
      <c r="U51" s="139">
        <v>0</v>
      </c>
      <c r="V51" s="140"/>
      <c r="W51" s="120"/>
      <c r="X51" s="128"/>
    </row>
    <row r="52" spans="2:24">
      <c r="B52" t="s">
        <v>1853</v>
      </c>
      <c r="O52" s="119">
        <v>1995</v>
      </c>
      <c r="P52" s="204" t="s">
        <v>77</v>
      </c>
      <c r="Q52" s="125">
        <v>35034</v>
      </c>
      <c r="R52" s="139">
        <v>0</v>
      </c>
      <c r="S52" s="140">
        <v>6.45</v>
      </c>
      <c r="T52" s="120">
        <v>6.45</v>
      </c>
      <c r="U52" s="139">
        <v>0</v>
      </c>
      <c r="V52" s="140"/>
      <c r="W52" s="120"/>
      <c r="X52" s="128"/>
    </row>
    <row r="53" spans="2:24">
      <c r="B53" t="s">
        <v>1678</v>
      </c>
      <c r="O53" s="119">
        <v>1996</v>
      </c>
      <c r="P53" s="204" t="s">
        <v>66</v>
      </c>
      <c r="Q53" s="125">
        <v>35065</v>
      </c>
      <c r="R53" s="139">
        <v>0</v>
      </c>
      <c r="S53" s="140">
        <v>6.45</v>
      </c>
      <c r="T53" s="120">
        <v>6.45</v>
      </c>
      <c r="U53" s="139">
        <v>0</v>
      </c>
      <c r="V53" s="140"/>
      <c r="W53" s="120"/>
      <c r="X53" s="128"/>
    </row>
    <row r="54" spans="2:24">
      <c r="B54" t="s">
        <v>1855</v>
      </c>
      <c r="O54" s="119">
        <v>1996</v>
      </c>
      <c r="P54" s="204" t="s">
        <v>67</v>
      </c>
      <c r="Q54" s="125">
        <v>35096</v>
      </c>
      <c r="R54" s="139">
        <v>0</v>
      </c>
      <c r="S54" s="140">
        <v>6.45</v>
      </c>
      <c r="T54" s="120">
        <v>6.45</v>
      </c>
      <c r="U54" s="139">
        <v>0</v>
      </c>
      <c r="V54" s="140"/>
      <c r="W54" s="120"/>
      <c r="X54" s="128"/>
    </row>
    <row r="55" spans="2:24">
      <c r="B55" t="s">
        <v>1856</v>
      </c>
      <c r="O55" s="119">
        <v>1996</v>
      </c>
      <c r="P55" s="204" t="s">
        <v>68</v>
      </c>
      <c r="Q55" s="125">
        <v>35125</v>
      </c>
      <c r="R55" s="139">
        <v>0</v>
      </c>
      <c r="S55" s="140">
        <v>6.45</v>
      </c>
      <c r="T55" s="120">
        <v>6.45</v>
      </c>
      <c r="U55" s="139">
        <v>0</v>
      </c>
      <c r="V55" s="140"/>
      <c r="W55" s="120"/>
      <c r="X55" s="128"/>
    </row>
    <row r="56" spans="2:24">
      <c r="O56" s="119">
        <v>1996</v>
      </c>
      <c r="P56" s="204" t="s">
        <v>69</v>
      </c>
      <c r="Q56" s="125">
        <v>35156</v>
      </c>
      <c r="R56" s="139">
        <v>0</v>
      </c>
      <c r="S56" s="140">
        <v>6.45</v>
      </c>
      <c r="T56" s="120">
        <v>6.45</v>
      </c>
      <c r="U56" s="139">
        <v>0</v>
      </c>
      <c r="V56" s="140"/>
      <c r="W56" s="120"/>
      <c r="X56" s="128"/>
    </row>
    <row r="57" spans="2:24">
      <c r="O57" s="119">
        <v>1996</v>
      </c>
      <c r="P57" s="204" t="s">
        <v>70</v>
      </c>
      <c r="Q57" s="125">
        <v>35186</v>
      </c>
      <c r="R57" s="139">
        <v>0</v>
      </c>
      <c r="S57" s="140">
        <v>6.45</v>
      </c>
      <c r="T57" s="120">
        <v>6.45</v>
      </c>
      <c r="U57" s="139">
        <v>0</v>
      </c>
      <c r="V57" s="140"/>
      <c r="W57" s="120"/>
      <c r="X57" s="128"/>
    </row>
    <row r="58" spans="2:24">
      <c r="O58" s="119">
        <v>1996</v>
      </c>
      <c r="P58" s="204" t="s">
        <v>71</v>
      </c>
      <c r="Q58" s="125">
        <v>35217</v>
      </c>
      <c r="R58" s="139">
        <v>0</v>
      </c>
      <c r="S58" s="140">
        <v>6.45</v>
      </c>
      <c r="T58" s="120">
        <v>6.45</v>
      </c>
      <c r="U58" s="139">
        <v>0</v>
      </c>
      <c r="V58" s="140"/>
      <c r="W58" s="120"/>
      <c r="X58" s="128"/>
    </row>
    <row r="59" spans="2:24">
      <c r="O59" s="119">
        <v>1996</v>
      </c>
      <c r="P59" s="204" t="s">
        <v>72</v>
      </c>
      <c r="Q59" s="125">
        <v>35247</v>
      </c>
      <c r="R59" s="139">
        <v>0</v>
      </c>
      <c r="S59" s="140">
        <v>6.45</v>
      </c>
      <c r="T59" s="120">
        <v>6.45</v>
      </c>
      <c r="U59" s="139">
        <v>0</v>
      </c>
      <c r="V59" s="140"/>
      <c r="W59" s="120"/>
      <c r="X59" s="128"/>
    </row>
    <row r="60" spans="2:24">
      <c r="O60" s="119">
        <v>1996</v>
      </c>
      <c r="P60" s="204" t="s">
        <v>73</v>
      </c>
      <c r="Q60" s="125">
        <v>35278</v>
      </c>
      <c r="R60" s="139">
        <v>0</v>
      </c>
      <c r="S60" s="140">
        <v>6.45</v>
      </c>
      <c r="T60" s="120">
        <v>6.45</v>
      </c>
      <c r="U60" s="139">
        <v>0</v>
      </c>
      <c r="V60" s="140"/>
      <c r="W60" s="120"/>
      <c r="X60" s="128"/>
    </row>
    <row r="61" spans="2:24">
      <c r="O61" s="119">
        <v>1996</v>
      </c>
      <c r="P61" s="204" t="s">
        <v>74</v>
      </c>
      <c r="Q61" s="125">
        <v>35309</v>
      </c>
      <c r="R61" s="139">
        <v>0</v>
      </c>
      <c r="S61" s="140">
        <v>6.45</v>
      </c>
      <c r="T61" s="120">
        <v>6.45</v>
      </c>
      <c r="U61" s="139">
        <v>0</v>
      </c>
      <c r="V61" s="140"/>
      <c r="W61" s="120"/>
      <c r="X61" s="128"/>
    </row>
    <row r="62" spans="2:24">
      <c r="O62" s="119">
        <v>1996</v>
      </c>
      <c r="P62" s="204" t="s">
        <v>75</v>
      </c>
      <c r="Q62" s="125">
        <v>35339</v>
      </c>
      <c r="R62" s="139">
        <v>0</v>
      </c>
      <c r="S62" s="140">
        <v>6.45</v>
      </c>
      <c r="T62" s="120">
        <v>6.45</v>
      </c>
      <c r="U62" s="139">
        <v>0</v>
      </c>
      <c r="V62" s="140"/>
      <c r="W62" s="120"/>
      <c r="X62" s="128"/>
    </row>
    <row r="63" spans="2:24">
      <c r="O63" s="119">
        <v>1996</v>
      </c>
      <c r="P63" s="204" t="s">
        <v>76</v>
      </c>
      <c r="Q63" s="125">
        <v>35370</v>
      </c>
      <c r="R63" s="139">
        <v>0</v>
      </c>
      <c r="S63" s="140">
        <v>6.45</v>
      </c>
      <c r="T63" s="120">
        <v>6.45</v>
      </c>
      <c r="U63" s="139">
        <v>0</v>
      </c>
      <c r="V63" s="140"/>
      <c r="W63" s="120"/>
      <c r="X63" s="128"/>
    </row>
    <row r="64" spans="2:24">
      <c r="O64" s="119">
        <v>1996</v>
      </c>
      <c r="P64" s="204" t="s">
        <v>77</v>
      </c>
      <c r="Q64" s="125">
        <v>35400</v>
      </c>
      <c r="R64" s="139">
        <v>0</v>
      </c>
      <c r="S64" s="140">
        <v>6.45</v>
      </c>
      <c r="T64" s="120">
        <v>6.45</v>
      </c>
      <c r="U64" s="139">
        <v>0</v>
      </c>
      <c r="V64" s="140"/>
      <c r="W64" s="120"/>
      <c r="X64" s="128"/>
    </row>
    <row r="65" spans="15:24">
      <c r="O65" s="119">
        <v>1997</v>
      </c>
      <c r="P65" s="204" t="s">
        <v>66</v>
      </c>
      <c r="Q65" s="125">
        <v>35431</v>
      </c>
      <c r="R65" s="139">
        <v>0</v>
      </c>
      <c r="S65" s="140">
        <v>6.45</v>
      </c>
      <c r="T65" s="120">
        <v>6.45</v>
      </c>
      <c r="U65" s="139">
        <v>0</v>
      </c>
      <c r="V65" s="140"/>
      <c r="W65" s="120"/>
      <c r="X65" s="128"/>
    </row>
    <row r="66" spans="15:24">
      <c r="O66" s="119">
        <v>1997</v>
      </c>
      <c r="P66" s="204" t="s">
        <v>67</v>
      </c>
      <c r="Q66" s="125">
        <v>35462</v>
      </c>
      <c r="R66" s="139">
        <v>0</v>
      </c>
      <c r="S66" s="140">
        <v>6.45</v>
      </c>
      <c r="T66" s="120">
        <v>6.45</v>
      </c>
      <c r="U66" s="139">
        <v>0</v>
      </c>
      <c r="V66" s="140"/>
      <c r="W66" s="120"/>
      <c r="X66" s="128"/>
    </row>
    <row r="67" spans="15:24">
      <c r="O67" s="119">
        <v>1997</v>
      </c>
      <c r="P67" s="204" t="s">
        <v>68</v>
      </c>
      <c r="Q67" s="125">
        <v>35490</v>
      </c>
      <c r="R67" s="139">
        <v>0</v>
      </c>
      <c r="S67" s="140">
        <v>11.25</v>
      </c>
      <c r="T67" s="120">
        <v>11.25</v>
      </c>
      <c r="U67" s="139">
        <v>0</v>
      </c>
      <c r="V67" s="140"/>
      <c r="W67" s="120"/>
      <c r="X67" s="128"/>
    </row>
    <row r="68" spans="15:24">
      <c r="O68" s="119">
        <v>1997</v>
      </c>
      <c r="P68" s="204" t="s">
        <v>69</v>
      </c>
      <c r="Q68" s="125">
        <v>35521</v>
      </c>
      <c r="R68" s="139">
        <v>0</v>
      </c>
      <c r="S68" s="140">
        <v>11.25</v>
      </c>
      <c r="T68" s="120">
        <v>11.25</v>
      </c>
      <c r="U68" s="139">
        <v>0</v>
      </c>
      <c r="V68" s="140"/>
      <c r="W68" s="120"/>
      <c r="X68" s="128"/>
    </row>
    <row r="69" spans="15:24">
      <c r="O69" s="119">
        <v>1997</v>
      </c>
      <c r="P69" s="204" t="s">
        <v>70</v>
      </c>
      <c r="Q69" s="125">
        <v>35551</v>
      </c>
      <c r="R69" s="139">
        <v>0</v>
      </c>
      <c r="S69" s="140">
        <v>11.25</v>
      </c>
      <c r="T69" s="120">
        <v>11.25</v>
      </c>
      <c r="U69" s="139">
        <v>0</v>
      </c>
      <c r="V69" s="140"/>
      <c r="W69" s="120"/>
      <c r="X69" s="128"/>
    </row>
    <row r="70" spans="15:24">
      <c r="O70" s="119">
        <v>1997</v>
      </c>
      <c r="P70" s="204" t="s">
        <v>71</v>
      </c>
      <c r="Q70" s="125">
        <v>35582</v>
      </c>
      <c r="R70" s="139">
        <v>0</v>
      </c>
      <c r="S70" s="140">
        <v>11.25</v>
      </c>
      <c r="T70" s="120">
        <v>11.25</v>
      </c>
      <c r="U70" s="139">
        <v>0</v>
      </c>
      <c r="V70" s="140"/>
      <c r="W70" s="120"/>
      <c r="X70" s="128"/>
    </row>
    <row r="71" spans="15:24">
      <c r="O71" s="119">
        <v>1997</v>
      </c>
      <c r="P71" s="204" t="s">
        <v>72</v>
      </c>
      <c r="Q71" s="125">
        <v>35612</v>
      </c>
      <c r="R71" s="139">
        <v>15</v>
      </c>
      <c r="S71" s="140">
        <v>16.23</v>
      </c>
      <c r="T71" s="120">
        <v>31.23</v>
      </c>
      <c r="U71" s="139">
        <v>0</v>
      </c>
      <c r="V71" s="140"/>
      <c r="W71" s="120"/>
      <c r="X71" s="128"/>
    </row>
    <row r="72" spans="15:24">
      <c r="O72" s="119">
        <v>1997</v>
      </c>
      <c r="P72" s="204" t="s">
        <v>73</v>
      </c>
      <c r="Q72" s="125">
        <v>35643</v>
      </c>
      <c r="R72" s="139">
        <v>15</v>
      </c>
      <c r="S72" s="140">
        <v>21.03</v>
      </c>
      <c r="T72" s="120">
        <v>36.03</v>
      </c>
      <c r="U72" s="139">
        <v>0</v>
      </c>
      <c r="V72" s="140"/>
      <c r="W72" s="120"/>
      <c r="X72" s="128"/>
    </row>
    <row r="73" spans="15:24">
      <c r="O73" s="119">
        <v>1997</v>
      </c>
      <c r="P73" s="204" t="s">
        <v>74</v>
      </c>
      <c r="Q73" s="125">
        <v>35674</v>
      </c>
      <c r="R73" s="139">
        <v>15</v>
      </c>
      <c r="S73" s="140">
        <v>21.03</v>
      </c>
      <c r="T73" s="120">
        <v>36.03</v>
      </c>
      <c r="U73" s="139">
        <v>0</v>
      </c>
      <c r="V73" s="140"/>
      <c r="W73" s="120"/>
      <c r="X73" s="128"/>
    </row>
    <row r="74" spans="15:24">
      <c r="O74" s="119">
        <v>1997</v>
      </c>
      <c r="P74" s="204" t="s">
        <v>75</v>
      </c>
      <c r="Q74" s="125">
        <v>35704</v>
      </c>
      <c r="R74" s="139">
        <v>15</v>
      </c>
      <c r="S74" s="140">
        <v>21.03</v>
      </c>
      <c r="T74" s="120">
        <v>36.03</v>
      </c>
      <c r="U74" s="139">
        <v>0</v>
      </c>
      <c r="V74" s="140"/>
      <c r="W74" s="120"/>
      <c r="X74" s="128"/>
    </row>
    <row r="75" spans="15:24">
      <c r="O75" s="119">
        <v>1997</v>
      </c>
      <c r="P75" s="204" t="s">
        <v>76</v>
      </c>
      <c r="Q75" s="125">
        <v>35735</v>
      </c>
      <c r="R75" s="139">
        <v>15</v>
      </c>
      <c r="S75" s="140">
        <v>21.03</v>
      </c>
      <c r="T75" s="120">
        <v>36.03</v>
      </c>
      <c r="U75" s="139">
        <v>0</v>
      </c>
      <c r="V75" s="140"/>
      <c r="W75" s="120"/>
      <c r="X75" s="128"/>
    </row>
    <row r="76" spans="15:24">
      <c r="O76" s="119">
        <v>1997</v>
      </c>
      <c r="P76" s="204" t="s">
        <v>77</v>
      </c>
      <c r="Q76" s="125">
        <v>35765</v>
      </c>
      <c r="R76" s="139">
        <v>15</v>
      </c>
      <c r="S76" s="140">
        <v>42.230000000000004</v>
      </c>
      <c r="T76" s="120">
        <v>57.230000000000004</v>
      </c>
      <c r="U76" s="139">
        <v>0</v>
      </c>
      <c r="V76" s="140"/>
      <c r="W76" s="120"/>
      <c r="X76" s="128"/>
    </row>
    <row r="77" spans="15:24">
      <c r="O77" s="119">
        <v>1998</v>
      </c>
      <c r="P77" s="204" t="s">
        <v>66</v>
      </c>
      <c r="Q77" s="125">
        <v>35796</v>
      </c>
      <c r="R77" s="139">
        <v>15</v>
      </c>
      <c r="S77" s="140">
        <v>42.230000000000004</v>
      </c>
      <c r="T77" s="120">
        <v>57.230000000000004</v>
      </c>
      <c r="U77" s="139">
        <v>0</v>
      </c>
      <c r="V77" s="140"/>
      <c r="W77" s="120"/>
      <c r="X77" s="128"/>
    </row>
    <row r="78" spans="15:24">
      <c r="O78" s="119">
        <v>1998</v>
      </c>
      <c r="P78" s="204" t="s">
        <v>67</v>
      </c>
      <c r="Q78" s="125">
        <v>35827</v>
      </c>
      <c r="R78" s="139">
        <v>15</v>
      </c>
      <c r="S78" s="140">
        <v>42.230000000000004</v>
      </c>
      <c r="T78" s="120">
        <v>57.230000000000004</v>
      </c>
      <c r="U78" s="139">
        <v>0</v>
      </c>
      <c r="V78" s="140"/>
      <c r="W78" s="120"/>
      <c r="X78" s="128"/>
    </row>
    <row r="79" spans="15:24">
      <c r="O79" s="119">
        <v>1998</v>
      </c>
      <c r="P79" s="204" t="s">
        <v>68</v>
      </c>
      <c r="Q79" s="125">
        <v>35855</v>
      </c>
      <c r="R79" s="139">
        <v>15</v>
      </c>
      <c r="S79" s="140">
        <v>42.230000000000004</v>
      </c>
      <c r="T79" s="120">
        <v>57.230000000000004</v>
      </c>
      <c r="U79" s="139">
        <v>0</v>
      </c>
      <c r="V79" s="140"/>
      <c r="W79" s="120"/>
      <c r="X79" s="128"/>
    </row>
    <row r="80" spans="15:24">
      <c r="O80" s="119">
        <v>1998</v>
      </c>
      <c r="P80" s="204" t="s">
        <v>69</v>
      </c>
      <c r="Q80" s="125">
        <v>35886</v>
      </c>
      <c r="R80" s="139">
        <v>15</v>
      </c>
      <c r="S80" s="140">
        <v>47.230000000000004</v>
      </c>
      <c r="T80" s="120">
        <v>62.230000000000004</v>
      </c>
      <c r="U80" s="139">
        <v>0</v>
      </c>
      <c r="V80" s="140"/>
      <c r="W80" s="120"/>
      <c r="X80" s="128"/>
    </row>
    <row r="81" spans="15:24">
      <c r="O81" s="119">
        <v>1998</v>
      </c>
      <c r="P81" s="204" t="s">
        <v>70</v>
      </c>
      <c r="Q81" s="125">
        <v>35916</v>
      </c>
      <c r="R81" s="139">
        <v>15</v>
      </c>
      <c r="S81" s="140">
        <v>47.230000000000004</v>
      </c>
      <c r="T81" s="120">
        <v>62.230000000000004</v>
      </c>
      <c r="U81" s="139">
        <v>0</v>
      </c>
      <c r="V81" s="140"/>
      <c r="W81" s="120"/>
      <c r="X81" s="128"/>
    </row>
    <row r="82" spans="15:24">
      <c r="O82" s="119">
        <v>1998</v>
      </c>
      <c r="P82" s="204" t="s">
        <v>71</v>
      </c>
      <c r="Q82" s="125">
        <v>35947</v>
      </c>
      <c r="R82" s="139">
        <v>15</v>
      </c>
      <c r="S82" s="140">
        <v>47.230000000000004</v>
      </c>
      <c r="T82" s="120">
        <v>62.230000000000004</v>
      </c>
      <c r="U82" s="139">
        <v>0</v>
      </c>
      <c r="V82" s="140"/>
      <c r="W82" s="120"/>
      <c r="X82" s="128"/>
    </row>
    <row r="83" spans="15:24">
      <c r="O83" s="119">
        <v>1998</v>
      </c>
      <c r="P83" s="204" t="s">
        <v>72</v>
      </c>
      <c r="Q83" s="125">
        <v>35977</v>
      </c>
      <c r="R83" s="139">
        <v>15</v>
      </c>
      <c r="S83" s="140">
        <v>47.230000000000004</v>
      </c>
      <c r="T83" s="120">
        <v>62.230000000000004</v>
      </c>
      <c r="U83" s="139">
        <v>0</v>
      </c>
      <c r="V83" s="140"/>
      <c r="W83" s="120"/>
      <c r="X83" s="128"/>
    </row>
    <row r="84" spans="15:24">
      <c r="O84" s="119">
        <v>1998</v>
      </c>
      <c r="P84" s="204" t="s">
        <v>73</v>
      </c>
      <c r="Q84" s="125">
        <v>36008</v>
      </c>
      <c r="R84" s="139">
        <v>15</v>
      </c>
      <c r="S84" s="140">
        <v>47.230000000000004</v>
      </c>
      <c r="T84" s="120">
        <v>62.230000000000004</v>
      </c>
      <c r="U84" s="139">
        <v>0</v>
      </c>
      <c r="V84" s="140"/>
      <c r="W84" s="120"/>
      <c r="X84" s="128"/>
    </row>
    <row r="85" spans="15:24">
      <c r="O85" s="119">
        <v>1998</v>
      </c>
      <c r="P85" s="204" t="s">
        <v>74</v>
      </c>
      <c r="Q85" s="125">
        <v>36039</v>
      </c>
      <c r="R85" s="139">
        <v>15</v>
      </c>
      <c r="S85" s="140">
        <v>47.230000000000004</v>
      </c>
      <c r="T85" s="120">
        <v>62.230000000000004</v>
      </c>
      <c r="U85" s="139">
        <v>0</v>
      </c>
      <c r="V85" s="140"/>
      <c r="W85" s="120"/>
      <c r="X85" s="128"/>
    </row>
    <row r="86" spans="15:24">
      <c r="O86" s="119">
        <v>1998</v>
      </c>
      <c r="P86" s="204" t="s">
        <v>75</v>
      </c>
      <c r="Q86" s="125">
        <v>36069</v>
      </c>
      <c r="R86" s="139">
        <v>15</v>
      </c>
      <c r="S86" s="140">
        <v>47.230000000000004</v>
      </c>
      <c r="T86" s="120">
        <v>62.230000000000004</v>
      </c>
      <c r="U86" s="139">
        <v>0</v>
      </c>
      <c r="V86" s="140"/>
      <c r="W86" s="120"/>
      <c r="X86" s="128"/>
    </row>
    <row r="87" spans="15:24">
      <c r="O87" s="119">
        <v>1998</v>
      </c>
      <c r="P87" s="204" t="s">
        <v>76</v>
      </c>
      <c r="Q87" s="125">
        <v>36100</v>
      </c>
      <c r="R87" s="139">
        <v>15</v>
      </c>
      <c r="S87" s="140">
        <v>47.230000000000004</v>
      </c>
      <c r="T87" s="120">
        <v>62.230000000000004</v>
      </c>
      <c r="U87" s="139">
        <v>0</v>
      </c>
      <c r="V87" s="140"/>
      <c r="W87" s="120"/>
      <c r="X87" s="128"/>
    </row>
    <row r="88" spans="15:24">
      <c r="O88" s="119">
        <v>1998</v>
      </c>
      <c r="P88" s="204" t="s">
        <v>77</v>
      </c>
      <c r="Q88" s="125">
        <v>36130</v>
      </c>
      <c r="R88" s="139">
        <v>15</v>
      </c>
      <c r="S88" s="140">
        <v>47.230000000000004</v>
      </c>
      <c r="T88" s="120">
        <v>62.230000000000004</v>
      </c>
      <c r="U88" s="139">
        <v>0</v>
      </c>
      <c r="V88" s="140"/>
      <c r="W88" s="120"/>
      <c r="X88" s="128"/>
    </row>
    <row r="89" spans="15:24">
      <c r="O89" s="119">
        <v>1999</v>
      </c>
      <c r="P89" s="204" t="s">
        <v>66</v>
      </c>
      <c r="Q89" s="125">
        <v>36161</v>
      </c>
      <c r="R89" s="139">
        <v>15</v>
      </c>
      <c r="S89" s="140">
        <v>50.56</v>
      </c>
      <c r="T89" s="120">
        <v>65.56</v>
      </c>
      <c r="U89" s="139">
        <v>0</v>
      </c>
      <c r="V89" s="140"/>
      <c r="W89" s="120"/>
      <c r="X89" s="128"/>
    </row>
    <row r="90" spans="15:24">
      <c r="O90" s="119">
        <v>1999</v>
      </c>
      <c r="P90" s="204" t="s">
        <v>67</v>
      </c>
      <c r="Q90" s="125">
        <v>36192</v>
      </c>
      <c r="R90" s="139">
        <v>15</v>
      </c>
      <c r="S90" s="140">
        <v>50.56</v>
      </c>
      <c r="T90" s="120">
        <v>65.56</v>
      </c>
      <c r="U90" s="139">
        <v>0</v>
      </c>
      <c r="V90" s="140"/>
      <c r="W90" s="120"/>
      <c r="X90" s="128"/>
    </row>
    <row r="91" spans="15:24">
      <c r="O91" s="119">
        <v>1999</v>
      </c>
      <c r="P91" s="204" t="s">
        <v>68</v>
      </c>
      <c r="Q91" s="125">
        <v>36220</v>
      </c>
      <c r="R91" s="139">
        <v>15</v>
      </c>
      <c r="S91" s="140">
        <v>50.56</v>
      </c>
      <c r="T91" s="120">
        <v>65.56</v>
      </c>
      <c r="U91" s="139">
        <v>0</v>
      </c>
      <c r="V91" s="140"/>
      <c r="W91" s="120"/>
      <c r="X91" s="128"/>
    </row>
    <row r="92" spans="15:24">
      <c r="O92" s="119">
        <v>1999</v>
      </c>
      <c r="P92" s="204" t="s">
        <v>69</v>
      </c>
      <c r="Q92" s="125">
        <v>36251</v>
      </c>
      <c r="R92" s="139">
        <v>15</v>
      </c>
      <c r="S92" s="140">
        <v>50.56</v>
      </c>
      <c r="T92" s="120">
        <v>65.56</v>
      </c>
      <c r="U92" s="139">
        <v>0</v>
      </c>
      <c r="V92" s="140"/>
      <c r="W92" s="120"/>
      <c r="X92" s="128"/>
    </row>
    <row r="93" spans="15:24">
      <c r="O93" s="119">
        <v>1999</v>
      </c>
      <c r="P93" s="204" t="s">
        <v>70</v>
      </c>
      <c r="Q93" s="125">
        <v>36281</v>
      </c>
      <c r="R93" s="139">
        <v>15</v>
      </c>
      <c r="S93" s="140">
        <v>50.56</v>
      </c>
      <c r="T93" s="120">
        <v>65.56</v>
      </c>
      <c r="U93" s="139">
        <v>0</v>
      </c>
      <c r="V93" s="140"/>
      <c r="W93" s="120"/>
      <c r="X93" s="128"/>
    </row>
    <row r="94" spans="15:24">
      <c r="O94" s="119">
        <v>1999</v>
      </c>
      <c r="P94" s="204" t="s">
        <v>71</v>
      </c>
      <c r="Q94" s="125">
        <v>36312</v>
      </c>
      <c r="R94" s="139">
        <v>15</v>
      </c>
      <c r="S94" s="140">
        <v>50.56</v>
      </c>
      <c r="T94" s="120">
        <v>65.56</v>
      </c>
      <c r="U94" s="139">
        <v>0</v>
      </c>
      <c r="V94" s="140"/>
      <c r="W94" s="120"/>
      <c r="X94" s="128"/>
    </row>
    <row r="95" spans="15:24">
      <c r="O95" s="119">
        <v>1999</v>
      </c>
      <c r="P95" s="204" t="s">
        <v>72</v>
      </c>
      <c r="Q95" s="125">
        <v>36342</v>
      </c>
      <c r="R95" s="139">
        <v>15</v>
      </c>
      <c r="S95" s="140">
        <v>50.56</v>
      </c>
      <c r="T95" s="120">
        <v>65.56</v>
      </c>
      <c r="U95" s="139">
        <v>0</v>
      </c>
      <c r="V95" s="140"/>
      <c r="W95" s="120"/>
      <c r="X95" s="128"/>
    </row>
    <row r="96" spans="15:24">
      <c r="O96" s="119">
        <v>1999</v>
      </c>
      <c r="P96" s="204" t="s">
        <v>73</v>
      </c>
      <c r="Q96" s="125">
        <v>36373</v>
      </c>
      <c r="R96" s="139">
        <v>15</v>
      </c>
      <c r="S96" s="140">
        <v>50.56</v>
      </c>
      <c r="T96" s="120">
        <v>65.56</v>
      </c>
      <c r="U96" s="139">
        <v>0</v>
      </c>
      <c r="V96" s="140"/>
      <c r="W96" s="120"/>
      <c r="X96" s="128"/>
    </row>
    <row r="97" spans="15:24">
      <c r="O97" s="119">
        <v>1999</v>
      </c>
      <c r="P97" s="204" t="s">
        <v>74</v>
      </c>
      <c r="Q97" s="125">
        <v>36404</v>
      </c>
      <c r="R97" s="139">
        <v>15</v>
      </c>
      <c r="S97" s="140">
        <v>50.56</v>
      </c>
      <c r="T97" s="120">
        <v>65.56</v>
      </c>
      <c r="U97" s="139">
        <v>0</v>
      </c>
      <c r="V97" s="140"/>
      <c r="W97" s="120"/>
      <c r="X97" s="128"/>
    </row>
    <row r="98" spans="15:24">
      <c r="O98" s="119">
        <v>1999</v>
      </c>
      <c r="P98" s="204" t="s">
        <v>75</v>
      </c>
      <c r="Q98" s="125">
        <v>36434</v>
      </c>
      <c r="R98" s="139">
        <v>15</v>
      </c>
      <c r="S98" s="140">
        <v>50.56</v>
      </c>
      <c r="T98" s="120">
        <v>65.56</v>
      </c>
      <c r="U98" s="139">
        <v>0</v>
      </c>
      <c r="V98" s="140"/>
      <c r="W98" s="120"/>
      <c r="X98" s="128"/>
    </row>
    <row r="99" spans="15:24">
      <c r="O99" s="119">
        <v>1999</v>
      </c>
      <c r="P99" s="204" t="s">
        <v>76</v>
      </c>
      <c r="Q99" s="125">
        <v>36465</v>
      </c>
      <c r="R99" s="139">
        <v>15</v>
      </c>
      <c r="S99" s="140">
        <v>55.18</v>
      </c>
      <c r="T99" s="120">
        <v>70.180000000000007</v>
      </c>
      <c r="U99" s="139">
        <v>0</v>
      </c>
      <c r="V99" s="140"/>
      <c r="W99" s="120"/>
      <c r="X99" s="128"/>
    </row>
    <row r="100" spans="15:24">
      <c r="O100" s="119">
        <v>1999</v>
      </c>
      <c r="P100" s="204" t="s">
        <v>77</v>
      </c>
      <c r="Q100" s="125">
        <v>36495</v>
      </c>
      <c r="R100" s="139">
        <v>15</v>
      </c>
      <c r="S100" s="140">
        <v>55.18</v>
      </c>
      <c r="T100" s="120">
        <v>70.180000000000007</v>
      </c>
      <c r="U100" s="139">
        <v>0</v>
      </c>
      <c r="V100" s="140"/>
      <c r="W100" s="120"/>
      <c r="X100" s="128"/>
    </row>
    <row r="101" spans="15:24">
      <c r="O101" s="119">
        <v>2000</v>
      </c>
      <c r="P101" s="204" t="s">
        <v>66</v>
      </c>
      <c r="Q101" s="125">
        <v>36526</v>
      </c>
      <c r="R101" s="139">
        <v>15</v>
      </c>
      <c r="S101" s="140">
        <v>55.18</v>
      </c>
      <c r="T101" s="120">
        <v>70.180000000000007</v>
      </c>
      <c r="U101" s="139">
        <v>0</v>
      </c>
      <c r="V101" s="140"/>
      <c r="W101" s="120"/>
      <c r="X101" s="128"/>
    </row>
    <row r="102" spans="15:24">
      <c r="O102" s="119">
        <v>2000</v>
      </c>
      <c r="P102" s="204" t="s">
        <v>67</v>
      </c>
      <c r="Q102" s="125">
        <v>36557</v>
      </c>
      <c r="R102" s="139">
        <v>15</v>
      </c>
      <c r="S102" s="140">
        <v>55.18</v>
      </c>
      <c r="T102" s="120">
        <v>70.180000000000007</v>
      </c>
      <c r="U102" s="139">
        <v>0</v>
      </c>
      <c r="V102" s="140"/>
      <c r="W102" s="120"/>
      <c r="X102" s="128"/>
    </row>
    <row r="103" spans="15:24">
      <c r="O103" s="119">
        <v>2000</v>
      </c>
      <c r="P103" s="204" t="s">
        <v>68</v>
      </c>
      <c r="Q103" s="125">
        <v>36586</v>
      </c>
      <c r="R103" s="139">
        <v>15</v>
      </c>
      <c r="S103" s="140">
        <v>55.18</v>
      </c>
      <c r="T103" s="120">
        <v>70.180000000000007</v>
      </c>
      <c r="U103" s="139">
        <v>0</v>
      </c>
      <c r="V103" s="140"/>
      <c r="W103" s="120"/>
      <c r="X103" s="128"/>
    </row>
    <row r="104" spans="15:24">
      <c r="O104" s="119">
        <v>2000</v>
      </c>
      <c r="P104" s="204" t="s">
        <v>69</v>
      </c>
      <c r="Q104" s="125">
        <v>36617</v>
      </c>
      <c r="R104" s="139">
        <v>15</v>
      </c>
      <c r="S104" s="140">
        <v>55.18</v>
      </c>
      <c r="T104" s="120">
        <v>70.180000000000007</v>
      </c>
      <c r="U104" s="139">
        <v>0</v>
      </c>
      <c r="V104" s="140"/>
      <c r="W104" s="120"/>
      <c r="X104" s="128"/>
    </row>
    <row r="105" spans="15:24">
      <c r="O105" s="119">
        <v>2000</v>
      </c>
      <c r="P105" s="204" t="s">
        <v>70</v>
      </c>
      <c r="Q105" s="125">
        <v>36647</v>
      </c>
      <c r="R105" s="139">
        <v>15</v>
      </c>
      <c r="S105" s="140">
        <v>55.18</v>
      </c>
      <c r="T105" s="120">
        <v>70.180000000000007</v>
      </c>
      <c r="U105" s="139">
        <v>0</v>
      </c>
      <c r="V105" s="140"/>
      <c r="W105" s="120"/>
      <c r="X105" s="128"/>
    </row>
    <row r="106" spans="15:24">
      <c r="O106" s="119">
        <v>2000</v>
      </c>
      <c r="P106" s="204" t="s">
        <v>71</v>
      </c>
      <c r="Q106" s="125">
        <v>36678</v>
      </c>
      <c r="R106" s="139">
        <v>15</v>
      </c>
      <c r="S106" s="140">
        <v>55.18</v>
      </c>
      <c r="T106" s="120">
        <v>70.180000000000007</v>
      </c>
      <c r="U106" s="139">
        <v>0</v>
      </c>
      <c r="V106" s="140"/>
      <c r="W106" s="120"/>
      <c r="X106" s="128"/>
    </row>
    <row r="107" spans="15:24">
      <c r="O107" s="119">
        <v>2000</v>
      </c>
      <c r="P107" s="204" t="s">
        <v>72</v>
      </c>
      <c r="Q107" s="125">
        <v>36708</v>
      </c>
      <c r="R107" s="139">
        <v>15</v>
      </c>
      <c r="S107" s="140">
        <v>55.18</v>
      </c>
      <c r="T107" s="120">
        <v>70.180000000000007</v>
      </c>
      <c r="U107" s="139">
        <v>0</v>
      </c>
      <c r="V107" s="140"/>
      <c r="W107" s="120"/>
      <c r="X107" s="128"/>
    </row>
    <row r="108" spans="15:24">
      <c r="O108" s="119">
        <v>2000</v>
      </c>
      <c r="P108" s="204" t="s">
        <v>73</v>
      </c>
      <c r="Q108" s="125">
        <v>36739</v>
      </c>
      <c r="R108" s="139">
        <v>15</v>
      </c>
      <c r="S108" s="140">
        <v>55.18</v>
      </c>
      <c r="T108" s="120">
        <v>70.180000000000007</v>
      </c>
      <c r="U108" s="139">
        <v>0</v>
      </c>
      <c r="V108" s="140"/>
      <c r="W108" s="120"/>
      <c r="X108" s="128"/>
    </row>
    <row r="109" spans="15:24">
      <c r="O109" s="119">
        <v>2000</v>
      </c>
      <c r="P109" s="204" t="s">
        <v>74</v>
      </c>
      <c r="Q109" s="125">
        <v>36770</v>
      </c>
      <c r="R109" s="139">
        <v>15</v>
      </c>
      <c r="S109" s="140">
        <v>63.1</v>
      </c>
      <c r="T109" s="120">
        <v>78.099999999999994</v>
      </c>
      <c r="U109" s="139">
        <v>0</v>
      </c>
      <c r="V109" s="140"/>
      <c r="W109" s="120"/>
      <c r="X109" s="128"/>
    </row>
    <row r="110" spans="15:24">
      <c r="O110" s="119">
        <v>2000</v>
      </c>
      <c r="P110" s="204" t="s">
        <v>75</v>
      </c>
      <c r="Q110" s="125">
        <v>36800</v>
      </c>
      <c r="R110" s="139">
        <v>15</v>
      </c>
      <c r="S110" s="140">
        <v>78.94</v>
      </c>
      <c r="T110" s="120">
        <v>93.94</v>
      </c>
      <c r="U110" s="139">
        <v>0</v>
      </c>
      <c r="V110" s="140"/>
      <c r="W110" s="120"/>
      <c r="X110" s="128"/>
    </row>
    <row r="111" spans="15:24">
      <c r="O111" s="119">
        <v>2000</v>
      </c>
      <c r="P111" s="204" t="s">
        <v>76</v>
      </c>
      <c r="Q111" s="125">
        <v>36831</v>
      </c>
      <c r="R111" s="139">
        <v>15</v>
      </c>
      <c r="S111" s="140">
        <v>101.53</v>
      </c>
      <c r="T111" s="120">
        <v>116.53</v>
      </c>
      <c r="U111" s="139">
        <v>0</v>
      </c>
      <c r="V111" s="140"/>
      <c r="W111" s="120"/>
      <c r="X111" s="128"/>
    </row>
    <row r="112" spans="15:24">
      <c r="O112" s="119">
        <v>2000</v>
      </c>
      <c r="P112" s="204" t="s">
        <v>77</v>
      </c>
      <c r="Q112" s="125">
        <v>36861</v>
      </c>
      <c r="R112" s="139">
        <v>15</v>
      </c>
      <c r="S112" s="140">
        <v>101.53</v>
      </c>
      <c r="T112" s="120">
        <v>116.53</v>
      </c>
      <c r="U112" s="139">
        <v>0</v>
      </c>
      <c r="V112" s="140"/>
      <c r="W112" s="120"/>
      <c r="X112" s="128"/>
    </row>
    <row r="113" spans="15:24">
      <c r="O113" s="119">
        <v>2001</v>
      </c>
      <c r="P113" s="204" t="s">
        <v>66</v>
      </c>
      <c r="Q113" s="125">
        <v>36892</v>
      </c>
      <c r="R113" s="139">
        <v>15</v>
      </c>
      <c r="S113" s="140">
        <v>101.53</v>
      </c>
      <c r="T113" s="120">
        <v>116.53</v>
      </c>
      <c r="U113" s="139">
        <v>0</v>
      </c>
      <c r="V113" s="140"/>
      <c r="W113" s="120"/>
      <c r="X113" s="128"/>
    </row>
    <row r="114" spans="15:24">
      <c r="O114" s="119">
        <v>2001</v>
      </c>
      <c r="P114" s="204" t="s">
        <v>67</v>
      </c>
      <c r="Q114" s="125">
        <v>36923</v>
      </c>
      <c r="R114" s="139">
        <v>15</v>
      </c>
      <c r="S114" s="140">
        <v>101.53</v>
      </c>
      <c r="T114" s="120">
        <v>116.53</v>
      </c>
      <c r="U114" s="139">
        <v>0</v>
      </c>
      <c r="V114" s="140"/>
      <c r="W114" s="120"/>
      <c r="X114" s="128"/>
    </row>
    <row r="115" spans="15:24">
      <c r="O115" s="119">
        <v>2001</v>
      </c>
      <c r="P115" s="204" t="s">
        <v>68</v>
      </c>
      <c r="Q115" s="125">
        <v>36951</v>
      </c>
      <c r="R115" s="139">
        <v>15</v>
      </c>
      <c r="S115" s="140">
        <v>101.53</v>
      </c>
      <c r="T115" s="120">
        <v>116.53</v>
      </c>
      <c r="U115" s="139">
        <v>0</v>
      </c>
      <c r="V115" s="140"/>
      <c r="W115" s="120"/>
      <c r="X115" s="128"/>
    </row>
    <row r="116" spans="15:24">
      <c r="O116" s="119">
        <v>2001</v>
      </c>
      <c r="P116" s="204" t="s">
        <v>69</v>
      </c>
      <c r="Q116" s="125">
        <v>36982</v>
      </c>
      <c r="R116" s="139">
        <v>15</v>
      </c>
      <c r="S116" s="140">
        <v>101.53</v>
      </c>
      <c r="T116" s="120">
        <v>116.53</v>
      </c>
      <c r="U116" s="139">
        <v>0</v>
      </c>
      <c r="V116" s="140"/>
      <c r="W116" s="120"/>
      <c r="X116" s="128"/>
    </row>
    <row r="117" spans="15:24">
      <c r="O117" s="119">
        <v>2001</v>
      </c>
      <c r="P117" s="204" t="s">
        <v>70</v>
      </c>
      <c r="Q117" s="125">
        <v>37012</v>
      </c>
      <c r="R117" s="139">
        <v>15</v>
      </c>
      <c r="S117" s="140">
        <v>101.53</v>
      </c>
      <c r="T117" s="120">
        <v>116.53</v>
      </c>
      <c r="U117" s="139">
        <v>0</v>
      </c>
      <c r="V117" s="140"/>
      <c r="W117" s="120"/>
      <c r="X117" s="128"/>
    </row>
    <row r="118" spans="15:24">
      <c r="O118" s="119">
        <v>2001</v>
      </c>
      <c r="P118" s="204" t="s">
        <v>71</v>
      </c>
      <c r="Q118" s="125">
        <v>37043</v>
      </c>
      <c r="R118" s="139">
        <v>15</v>
      </c>
      <c r="S118" s="140">
        <v>101.53</v>
      </c>
      <c r="T118" s="120">
        <v>116.53</v>
      </c>
      <c r="U118" s="139">
        <v>0</v>
      </c>
      <c r="V118" s="140"/>
      <c r="W118" s="120"/>
      <c r="X118" s="128"/>
    </row>
    <row r="119" spans="15:24">
      <c r="O119" s="119">
        <v>2001</v>
      </c>
      <c r="P119" s="204" t="s">
        <v>72</v>
      </c>
      <c r="Q119" s="125">
        <v>37073</v>
      </c>
      <c r="R119" s="139">
        <v>15</v>
      </c>
      <c r="S119" s="140">
        <v>101.53</v>
      </c>
      <c r="T119" s="120">
        <v>116.53</v>
      </c>
      <c r="U119" s="139">
        <v>0</v>
      </c>
      <c r="V119" s="140"/>
      <c r="W119" s="120"/>
      <c r="X119" s="128"/>
    </row>
    <row r="120" spans="15:24">
      <c r="O120" s="119">
        <v>2001</v>
      </c>
      <c r="P120" s="204" t="s">
        <v>73</v>
      </c>
      <c r="Q120" s="125">
        <v>37104</v>
      </c>
      <c r="R120" s="139">
        <v>15</v>
      </c>
      <c r="S120" s="140">
        <v>104.53</v>
      </c>
      <c r="T120" s="120">
        <v>119.53</v>
      </c>
      <c r="U120" s="139">
        <v>0</v>
      </c>
      <c r="V120" s="140"/>
      <c r="W120" s="120"/>
      <c r="X120" s="128"/>
    </row>
    <row r="121" spans="15:24">
      <c r="O121" s="119">
        <v>2001</v>
      </c>
      <c r="P121" s="204" t="s">
        <v>74</v>
      </c>
      <c r="Q121" s="125">
        <v>37135</v>
      </c>
      <c r="R121" s="139">
        <v>15</v>
      </c>
      <c r="S121" s="140">
        <v>107.93</v>
      </c>
      <c r="T121" s="120">
        <v>122.93</v>
      </c>
      <c r="U121" s="139">
        <v>0</v>
      </c>
      <c r="V121" s="140"/>
      <c r="W121" s="120"/>
      <c r="X121" s="128"/>
    </row>
    <row r="122" spans="15:24">
      <c r="O122" s="119">
        <v>2001</v>
      </c>
      <c r="P122" s="204" t="s">
        <v>75</v>
      </c>
      <c r="Q122" s="125">
        <v>37165</v>
      </c>
      <c r="R122" s="139">
        <v>15</v>
      </c>
      <c r="S122" s="140">
        <v>107.93</v>
      </c>
      <c r="T122" s="120">
        <v>122.93</v>
      </c>
      <c r="U122" s="139">
        <v>0</v>
      </c>
      <c r="V122" s="140"/>
      <c r="W122" s="120"/>
      <c r="X122" s="128"/>
    </row>
    <row r="123" spans="15:24">
      <c r="O123" s="119">
        <v>2001</v>
      </c>
      <c r="P123" s="204" t="s">
        <v>76</v>
      </c>
      <c r="Q123" s="125">
        <v>37196</v>
      </c>
      <c r="R123" s="139">
        <v>15</v>
      </c>
      <c r="S123" s="140">
        <v>107.93</v>
      </c>
      <c r="T123" s="120">
        <v>122.93</v>
      </c>
      <c r="U123" s="139">
        <v>0</v>
      </c>
      <c r="V123" s="140"/>
      <c r="W123" s="120"/>
      <c r="X123" s="128"/>
    </row>
    <row r="124" spans="15:24">
      <c r="O124" s="119">
        <v>2001</v>
      </c>
      <c r="P124" s="204" t="s">
        <v>77</v>
      </c>
      <c r="Q124" s="125">
        <v>37226</v>
      </c>
      <c r="R124" s="139">
        <v>15</v>
      </c>
      <c r="S124" s="140">
        <v>107.93</v>
      </c>
      <c r="T124" s="120">
        <v>122.93</v>
      </c>
      <c r="U124" s="139">
        <v>0</v>
      </c>
      <c r="V124" s="140"/>
      <c r="W124" s="120"/>
      <c r="X124" s="128"/>
    </row>
    <row r="125" spans="15:24">
      <c r="O125" s="119">
        <v>2002</v>
      </c>
      <c r="P125" s="204" t="s">
        <v>66</v>
      </c>
      <c r="Q125" s="125">
        <v>37257</v>
      </c>
      <c r="R125" s="139">
        <v>15</v>
      </c>
      <c r="S125" s="140">
        <v>107.93</v>
      </c>
      <c r="T125" s="120">
        <v>122.93</v>
      </c>
      <c r="U125" s="139">
        <v>0</v>
      </c>
      <c r="V125" s="140"/>
      <c r="W125" s="120"/>
      <c r="X125" s="128"/>
    </row>
    <row r="126" spans="15:24">
      <c r="O126" s="119">
        <v>2002</v>
      </c>
      <c r="P126" s="204" t="s">
        <v>67</v>
      </c>
      <c r="Q126" s="125">
        <v>37288</v>
      </c>
      <c r="R126" s="139">
        <v>15</v>
      </c>
      <c r="S126" s="140">
        <v>107.93</v>
      </c>
      <c r="T126" s="120">
        <v>122.93</v>
      </c>
      <c r="U126" s="139">
        <v>0</v>
      </c>
      <c r="V126" s="140"/>
      <c r="W126" s="120"/>
      <c r="X126" s="128"/>
    </row>
    <row r="127" spans="15:24">
      <c r="O127" s="119">
        <v>2002</v>
      </c>
      <c r="P127" s="204" t="s">
        <v>68</v>
      </c>
      <c r="Q127" s="125">
        <v>37316</v>
      </c>
      <c r="R127" s="139">
        <v>15</v>
      </c>
      <c r="S127" s="140">
        <v>107.93</v>
      </c>
      <c r="T127" s="120">
        <v>122.93</v>
      </c>
      <c r="U127" s="139">
        <v>0</v>
      </c>
      <c r="V127" s="140"/>
      <c r="W127" s="120"/>
      <c r="X127" s="128"/>
    </row>
    <row r="128" spans="15:24">
      <c r="O128" s="119">
        <v>2002</v>
      </c>
      <c r="P128" s="204" t="s">
        <v>69</v>
      </c>
      <c r="Q128" s="125">
        <v>37347</v>
      </c>
      <c r="R128" s="139">
        <v>15</v>
      </c>
      <c r="S128" s="140">
        <v>107.93</v>
      </c>
      <c r="T128" s="120">
        <v>122.93</v>
      </c>
      <c r="U128" s="139">
        <v>0</v>
      </c>
      <c r="V128" s="140"/>
      <c r="W128" s="120"/>
      <c r="X128" s="128"/>
    </row>
    <row r="129" spans="15:24">
      <c r="O129" s="119">
        <v>2002</v>
      </c>
      <c r="P129" s="204" t="s">
        <v>70</v>
      </c>
      <c r="Q129" s="125">
        <v>37377</v>
      </c>
      <c r="R129" s="139">
        <v>15</v>
      </c>
      <c r="S129" s="140">
        <v>107.93</v>
      </c>
      <c r="T129" s="120">
        <v>122.93</v>
      </c>
      <c r="U129" s="139">
        <v>0</v>
      </c>
      <c r="V129" s="140"/>
      <c r="W129" s="120"/>
      <c r="X129" s="128"/>
    </row>
    <row r="130" spans="15:24">
      <c r="O130" s="119">
        <v>2002</v>
      </c>
      <c r="P130" s="204" t="s">
        <v>71</v>
      </c>
      <c r="Q130" s="125">
        <v>37408</v>
      </c>
      <c r="R130" s="139">
        <v>15</v>
      </c>
      <c r="S130" s="140">
        <v>107.93</v>
      </c>
      <c r="T130" s="120">
        <v>122.93</v>
      </c>
      <c r="U130" s="139">
        <v>0</v>
      </c>
      <c r="V130" s="140"/>
      <c r="W130" s="120"/>
      <c r="X130" s="128"/>
    </row>
    <row r="131" spans="15:24">
      <c r="O131" s="119">
        <v>2002</v>
      </c>
      <c r="P131" s="204" t="s">
        <v>72</v>
      </c>
      <c r="Q131" s="125">
        <v>37438</v>
      </c>
      <c r="R131" s="139">
        <v>15</v>
      </c>
      <c r="S131" s="140">
        <v>107.93</v>
      </c>
      <c r="T131" s="120">
        <v>122.93</v>
      </c>
      <c r="U131" s="139">
        <v>0</v>
      </c>
      <c r="V131" s="140"/>
      <c r="W131" s="120"/>
      <c r="X131" s="128"/>
    </row>
    <row r="132" spans="15:24">
      <c r="O132" s="119">
        <v>2002</v>
      </c>
      <c r="P132" s="204" t="s">
        <v>73</v>
      </c>
      <c r="Q132" s="125">
        <v>37469</v>
      </c>
      <c r="R132" s="139">
        <v>15</v>
      </c>
      <c r="S132" s="140">
        <v>119.83000000000001</v>
      </c>
      <c r="T132" s="120">
        <v>134.83000000000001</v>
      </c>
      <c r="U132" s="139">
        <v>0</v>
      </c>
      <c r="V132" s="140"/>
      <c r="W132" s="120"/>
      <c r="X132" s="128"/>
    </row>
    <row r="133" spans="15:24">
      <c r="O133" s="119">
        <v>2002</v>
      </c>
      <c r="P133" s="204" t="s">
        <v>74</v>
      </c>
      <c r="Q133" s="125">
        <v>37500</v>
      </c>
      <c r="R133" s="139">
        <v>15</v>
      </c>
      <c r="S133" s="140">
        <v>119.83000000000001</v>
      </c>
      <c r="T133" s="120">
        <v>134.83000000000001</v>
      </c>
      <c r="U133" s="139">
        <v>0</v>
      </c>
      <c r="V133" s="140"/>
      <c r="W133" s="120"/>
      <c r="X133" s="128"/>
    </row>
    <row r="134" spans="15:24">
      <c r="O134" s="119">
        <v>2002</v>
      </c>
      <c r="P134" s="204" t="s">
        <v>75</v>
      </c>
      <c r="Q134" s="125">
        <v>37530</v>
      </c>
      <c r="R134" s="139">
        <v>15</v>
      </c>
      <c r="S134" s="140">
        <v>119.83000000000001</v>
      </c>
      <c r="T134" s="120">
        <v>134.83000000000001</v>
      </c>
      <c r="U134" s="139">
        <v>0</v>
      </c>
      <c r="V134" s="140"/>
      <c r="W134" s="120"/>
      <c r="X134" s="128"/>
    </row>
    <row r="135" spans="15:24">
      <c r="O135" s="119">
        <v>2002</v>
      </c>
      <c r="P135" s="204" t="s">
        <v>76</v>
      </c>
      <c r="Q135" s="125">
        <v>37561</v>
      </c>
      <c r="R135" s="139">
        <v>15</v>
      </c>
      <c r="S135" s="140">
        <v>119.83000000000001</v>
      </c>
      <c r="T135" s="120">
        <v>134.83000000000001</v>
      </c>
      <c r="U135" s="139">
        <v>0</v>
      </c>
      <c r="V135" s="140"/>
      <c r="W135" s="120"/>
      <c r="X135" s="128"/>
    </row>
    <row r="136" spans="15:24">
      <c r="O136" s="119">
        <v>2002</v>
      </c>
      <c r="P136" s="204" t="s">
        <v>77</v>
      </c>
      <c r="Q136" s="125">
        <v>37591</v>
      </c>
      <c r="R136" s="139">
        <v>15</v>
      </c>
      <c r="S136" s="140">
        <v>119.83000000000001</v>
      </c>
      <c r="T136" s="120">
        <v>134.83000000000001</v>
      </c>
      <c r="U136" s="139">
        <v>0</v>
      </c>
      <c r="V136" s="140"/>
      <c r="W136" s="120"/>
      <c r="X136" s="128"/>
    </row>
    <row r="137" spans="15:24">
      <c r="O137" s="119">
        <v>2003</v>
      </c>
      <c r="P137" s="204" t="s">
        <v>66</v>
      </c>
      <c r="Q137" s="125">
        <v>37622</v>
      </c>
      <c r="R137" s="139">
        <v>15</v>
      </c>
      <c r="S137" s="140">
        <v>119.83000000000001</v>
      </c>
      <c r="T137" s="120">
        <v>134.83000000000001</v>
      </c>
      <c r="U137" s="139">
        <v>0</v>
      </c>
      <c r="V137" s="140"/>
      <c r="W137" s="120"/>
      <c r="X137" s="128"/>
    </row>
    <row r="138" spans="15:24">
      <c r="O138" s="119">
        <v>2003</v>
      </c>
      <c r="P138" s="204" t="s">
        <v>67</v>
      </c>
      <c r="Q138" s="125">
        <v>37653</v>
      </c>
      <c r="R138" s="139">
        <v>15</v>
      </c>
      <c r="S138" s="140">
        <v>119.83000000000001</v>
      </c>
      <c r="T138" s="120">
        <v>134.83000000000001</v>
      </c>
      <c r="U138" s="139">
        <v>0</v>
      </c>
      <c r="V138" s="140"/>
      <c r="W138" s="120"/>
      <c r="X138" s="128"/>
    </row>
    <row r="139" spans="15:24">
      <c r="O139" s="119">
        <v>2003</v>
      </c>
      <c r="P139" s="204" t="s">
        <v>68</v>
      </c>
      <c r="Q139" s="125">
        <v>37681</v>
      </c>
      <c r="R139" s="139">
        <v>15</v>
      </c>
      <c r="S139" s="140">
        <v>119.83000000000001</v>
      </c>
      <c r="T139" s="120">
        <v>134.83000000000001</v>
      </c>
      <c r="U139" s="139">
        <v>0</v>
      </c>
      <c r="V139" s="140"/>
      <c r="W139" s="120"/>
      <c r="X139" s="128"/>
    </row>
    <row r="140" spans="15:24">
      <c r="O140" s="119">
        <v>2003</v>
      </c>
      <c r="P140" s="204" t="s">
        <v>69</v>
      </c>
      <c r="Q140" s="125">
        <v>37712</v>
      </c>
      <c r="R140" s="139">
        <v>15</v>
      </c>
      <c r="S140" s="140">
        <v>123.23000000000002</v>
      </c>
      <c r="T140" s="120">
        <v>138.23000000000002</v>
      </c>
      <c r="U140" s="139">
        <v>0</v>
      </c>
      <c r="V140" s="140"/>
      <c r="W140" s="120"/>
      <c r="X140" s="128"/>
    </row>
    <row r="141" spans="15:24">
      <c r="O141" s="119">
        <v>2003</v>
      </c>
      <c r="P141" s="204" t="s">
        <v>70</v>
      </c>
      <c r="Q141" s="125">
        <v>37742</v>
      </c>
      <c r="R141" s="139">
        <v>40</v>
      </c>
      <c r="S141" s="140">
        <v>123.23000000000002</v>
      </c>
      <c r="T141" s="120">
        <v>163.23000000000002</v>
      </c>
      <c r="U141" s="139">
        <v>0</v>
      </c>
      <c r="V141" s="140"/>
      <c r="W141" s="120"/>
      <c r="X141" s="128"/>
    </row>
    <row r="142" spans="15:24">
      <c r="O142" s="119">
        <v>2003</v>
      </c>
      <c r="P142" s="204" t="s">
        <v>71</v>
      </c>
      <c r="Q142" s="125">
        <v>37773</v>
      </c>
      <c r="R142" s="139">
        <v>40</v>
      </c>
      <c r="S142" s="140">
        <v>123.23000000000002</v>
      </c>
      <c r="T142" s="120">
        <v>163.23000000000002</v>
      </c>
      <c r="U142" s="139">
        <v>0</v>
      </c>
      <c r="V142" s="140"/>
      <c r="W142" s="120"/>
      <c r="X142" s="128"/>
    </row>
    <row r="143" spans="15:24">
      <c r="O143" s="119">
        <v>2003</v>
      </c>
      <c r="P143" s="204" t="s">
        <v>72</v>
      </c>
      <c r="Q143" s="125">
        <v>37803</v>
      </c>
      <c r="R143" s="139">
        <v>40</v>
      </c>
      <c r="S143" s="140">
        <v>123.89000000000001</v>
      </c>
      <c r="T143" s="120">
        <v>163.89000000000001</v>
      </c>
      <c r="U143" s="139">
        <v>0</v>
      </c>
      <c r="V143" s="140"/>
      <c r="W143" s="120"/>
      <c r="X143" s="128"/>
    </row>
    <row r="144" spans="15:24">
      <c r="O144" s="119">
        <v>2003</v>
      </c>
      <c r="P144" s="204" t="s">
        <v>73</v>
      </c>
      <c r="Q144" s="125">
        <v>37834</v>
      </c>
      <c r="R144" s="139">
        <v>40</v>
      </c>
      <c r="S144" s="140">
        <v>126.44000000000001</v>
      </c>
      <c r="T144" s="120">
        <v>166.44</v>
      </c>
      <c r="U144" s="139">
        <v>0</v>
      </c>
      <c r="V144" s="140"/>
      <c r="W144" s="120"/>
      <c r="X144" s="128"/>
    </row>
    <row r="145" spans="15:24">
      <c r="O145" s="119">
        <v>2003</v>
      </c>
      <c r="P145" s="204" t="s">
        <v>74</v>
      </c>
      <c r="Q145" s="125">
        <v>37865</v>
      </c>
      <c r="R145" s="139">
        <v>40</v>
      </c>
      <c r="S145" s="140">
        <v>128.99</v>
      </c>
      <c r="T145" s="120">
        <v>168.99</v>
      </c>
      <c r="U145" s="139">
        <v>0</v>
      </c>
      <c r="V145" s="140"/>
      <c r="W145" s="120"/>
      <c r="X145" s="128"/>
    </row>
    <row r="146" spans="15:24">
      <c r="O146" s="119">
        <v>2003</v>
      </c>
      <c r="P146" s="204" t="s">
        <v>75</v>
      </c>
      <c r="Q146" s="125">
        <v>37895</v>
      </c>
      <c r="R146" s="139">
        <v>40</v>
      </c>
      <c r="S146" s="140">
        <v>128.99</v>
      </c>
      <c r="T146" s="120">
        <v>168.99</v>
      </c>
      <c r="U146" s="139">
        <v>0</v>
      </c>
      <c r="V146" s="140"/>
      <c r="W146" s="120"/>
      <c r="X146" s="128"/>
    </row>
    <row r="147" spans="15:24">
      <c r="O147" s="119">
        <v>2003</v>
      </c>
      <c r="P147" s="204" t="s">
        <v>76</v>
      </c>
      <c r="Q147" s="125">
        <v>37926</v>
      </c>
      <c r="R147" s="139">
        <v>40</v>
      </c>
      <c r="S147" s="140">
        <v>172.89000000000001</v>
      </c>
      <c r="T147" s="120">
        <v>212.89000000000001</v>
      </c>
      <c r="U147" s="139">
        <v>0</v>
      </c>
      <c r="V147" s="140"/>
      <c r="W147" s="120"/>
      <c r="X147" s="128"/>
    </row>
    <row r="148" spans="15:24">
      <c r="O148" s="119">
        <v>2003</v>
      </c>
      <c r="P148" s="204" t="s">
        <v>77</v>
      </c>
      <c r="Q148" s="125">
        <v>37956</v>
      </c>
      <c r="R148" s="139">
        <v>40</v>
      </c>
      <c r="S148" s="140">
        <v>172.89000000000001</v>
      </c>
      <c r="T148" s="120">
        <v>212.89000000000001</v>
      </c>
      <c r="U148" s="139">
        <v>0</v>
      </c>
      <c r="V148" s="140"/>
      <c r="W148" s="120"/>
      <c r="X148" s="128"/>
    </row>
    <row r="149" spans="15:24">
      <c r="O149" s="119">
        <v>2004</v>
      </c>
      <c r="P149" s="204" t="s">
        <v>66</v>
      </c>
      <c r="Q149" s="125">
        <v>37987</v>
      </c>
      <c r="R149" s="139">
        <v>40</v>
      </c>
      <c r="S149" s="140">
        <v>176.10000000000002</v>
      </c>
      <c r="T149" s="120">
        <v>216.10000000000002</v>
      </c>
      <c r="U149" s="139">
        <v>0</v>
      </c>
      <c r="V149" s="140"/>
      <c r="W149" s="120"/>
      <c r="X149" s="128"/>
    </row>
    <row r="150" spans="15:24">
      <c r="O150" s="119">
        <v>2004</v>
      </c>
      <c r="P150" s="204" t="s">
        <v>67</v>
      </c>
      <c r="Q150" s="125">
        <v>38018</v>
      </c>
      <c r="R150" s="139">
        <v>40</v>
      </c>
      <c r="S150" s="140">
        <v>176.10000000000002</v>
      </c>
      <c r="T150" s="120">
        <v>216.10000000000002</v>
      </c>
      <c r="U150" s="139">
        <v>0</v>
      </c>
      <c r="V150" s="140"/>
      <c r="W150" s="120"/>
      <c r="X150" s="128"/>
    </row>
    <row r="151" spans="15:24">
      <c r="O151" s="119">
        <v>2004</v>
      </c>
      <c r="P151" s="204" t="s">
        <v>68</v>
      </c>
      <c r="Q151" s="125">
        <v>38047</v>
      </c>
      <c r="R151" s="139">
        <v>40</v>
      </c>
      <c r="S151" s="140">
        <v>176.10000000000002</v>
      </c>
      <c r="T151" s="120">
        <v>216.10000000000002</v>
      </c>
      <c r="U151" s="139">
        <v>0</v>
      </c>
      <c r="V151" s="140"/>
      <c r="W151" s="120"/>
      <c r="X151" s="128"/>
    </row>
    <row r="152" spans="15:24">
      <c r="O152" s="119">
        <v>2004</v>
      </c>
      <c r="P152" s="204" t="s">
        <v>69</v>
      </c>
      <c r="Q152" s="125">
        <v>38078</v>
      </c>
      <c r="R152" s="139">
        <v>40</v>
      </c>
      <c r="S152" s="140">
        <v>179.50000000000003</v>
      </c>
      <c r="T152" s="120">
        <v>219.50000000000003</v>
      </c>
      <c r="U152" s="139">
        <v>0</v>
      </c>
      <c r="V152" s="140"/>
      <c r="W152" s="120"/>
      <c r="X152" s="128"/>
    </row>
    <row r="153" spans="15:24">
      <c r="O153" s="119">
        <v>2004</v>
      </c>
      <c r="P153" s="204" t="s">
        <v>70</v>
      </c>
      <c r="Q153" s="125">
        <v>38108</v>
      </c>
      <c r="R153" s="139">
        <v>40</v>
      </c>
      <c r="S153" s="140">
        <v>187.15000000000003</v>
      </c>
      <c r="T153" s="120">
        <v>227.15000000000003</v>
      </c>
      <c r="U153" s="139">
        <v>0</v>
      </c>
      <c r="V153" s="140"/>
      <c r="W153" s="120"/>
      <c r="X153" s="128"/>
    </row>
    <row r="154" spans="15:24">
      <c r="O154" s="119">
        <v>2004</v>
      </c>
      <c r="P154" s="204" t="s">
        <v>71</v>
      </c>
      <c r="Q154" s="125">
        <v>38139</v>
      </c>
      <c r="R154" s="139">
        <v>40</v>
      </c>
      <c r="S154" s="140">
        <v>187.15000000000003</v>
      </c>
      <c r="T154" s="120">
        <v>227.15000000000003</v>
      </c>
      <c r="U154" s="139">
        <v>0</v>
      </c>
      <c r="V154" s="140"/>
      <c r="W154" s="120"/>
      <c r="X154" s="128"/>
    </row>
    <row r="155" spans="15:24">
      <c r="O155" s="119">
        <v>2004</v>
      </c>
      <c r="P155" s="204" t="s">
        <v>72</v>
      </c>
      <c r="Q155" s="125">
        <v>38169</v>
      </c>
      <c r="R155" s="139">
        <v>40</v>
      </c>
      <c r="S155" s="140">
        <v>189.60000000000002</v>
      </c>
      <c r="T155" s="120">
        <v>229.60000000000002</v>
      </c>
      <c r="U155" s="139">
        <v>0</v>
      </c>
      <c r="V155" s="140"/>
      <c r="W155" s="120"/>
      <c r="X155" s="128"/>
    </row>
    <row r="156" spans="15:24">
      <c r="O156" s="119">
        <v>2004</v>
      </c>
      <c r="P156" s="204" t="s">
        <v>73</v>
      </c>
      <c r="Q156" s="125">
        <v>38200</v>
      </c>
      <c r="R156" s="139">
        <v>40</v>
      </c>
      <c r="S156" s="140">
        <v>189.60000000000002</v>
      </c>
      <c r="T156" s="120">
        <v>229.60000000000002</v>
      </c>
      <c r="U156" s="139">
        <v>0</v>
      </c>
      <c r="V156" s="140"/>
      <c r="W156" s="120"/>
      <c r="X156" s="128"/>
    </row>
    <row r="157" spans="15:24">
      <c r="O157" s="119">
        <v>2004</v>
      </c>
      <c r="P157" s="204" t="s">
        <v>74</v>
      </c>
      <c r="Q157" s="125">
        <v>38231</v>
      </c>
      <c r="R157" s="139">
        <v>40</v>
      </c>
      <c r="S157" s="140">
        <v>196.40000000000003</v>
      </c>
      <c r="T157" s="120">
        <v>236.40000000000003</v>
      </c>
      <c r="U157" s="139">
        <v>0</v>
      </c>
      <c r="V157" s="140"/>
      <c r="W157" s="120"/>
      <c r="X157" s="128"/>
    </row>
    <row r="158" spans="15:24">
      <c r="O158" s="119">
        <v>2004</v>
      </c>
      <c r="P158" s="204" t="s">
        <v>75</v>
      </c>
      <c r="Q158" s="125">
        <v>38261</v>
      </c>
      <c r="R158" s="139">
        <v>112.4</v>
      </c>
      <c r="S158" s="140">
        <v>196.40000000000003</v>
      </c>
      <c r="T158" s="120">
        <v>308.80000000000007</v>
      </c>
      <c r="U158" s="139">
        <v>0</v>
      </c>
      <c r="V158" s="140"/>
      <c r="W158" s="120"/>
      <c r="X158" s="128"/>
    </row>
    <row r="159" spans="15:24">
      <c r="O159" s="119">
        <v>2004</v>
      </c>
      <c r="P159" s="204" t="s">
        <v>76</v>
      </c>
      <c r="Q159" s="125">
        <v>38292</v>
      </c>
      <c r="R159" s="139">
        <v>112.4</v>
      </c>
      <c r="S159" s="140">
        <v>211.40000000000003</v>
      </c>
      <c r="T159" s="120">
        <v>323.80000000000007</v>
      </c>
      <c r="U159" s="139">
        <v>0</v>
      </c>
      <c r="V159" s="140"/>
      <c r="W159" s="120"/>
      <c r="X159" s="128"/>
    </row>
    <row r="160" spans="15:24">
      <c r="O160" s="119">
        <v>2004</v>
      </c>
      <c r="P160" s="204" t="s">
        <v>77</v>
      </c>
      <c r="Q160" s="125">
        <v>38322</v>
      </c>
      <c r="R160" s="139">
        <v>112.4</v>
      </c>
      <c r="S160" s="140">
        <v>224.02000000000004</v>
      </c>
      <c r="T160" s="120">
        <v>336.42000000000007</v>
      </c>
      <c r="U160" s="139">
        <v>0</v>
      </c>
      <c r="V160" s="140"/>
      <c r="W160" s="120"/>
      <c r="X160" s="128"/>
    </row>
    <row r="161" spans="15:24">
      <c r="O161" s="119">
        <v>2005</v>
      </c>
      <c r="P161" s="204" t="s">
        <v>66</v>
      </c>
      <c r="Q161" s="125">
        <v>38353</v>
      </c>
      <c r="R161" s="139">
        <v>112.4</v>
      </c>
      <c r="S161" s="140">
        <v>229.97000000000003</v>
      </c>
      <c r="T161" s="120">
        <v>342.37</v>
      </c>
      <c r="U161" s="139">
        <v>0</v>
      </c>
      <c r="V161" s="140"/>
      <c r="W161" s="120"/>
      <c r="X161" s="128"/>
    </row>
    <row r="162" spans="15:24">
      <c r="O162" s="119">
        <v>2005</v>
      </c>
      <c r="P162" s="204" t="s">
        <v>67</v>
      </c>
      <c r="Q162" s="125">
        <v>38384</v>
      </c>
      <c r="R162" s="139">
        <v>112.4</v>
      </c>
      <c r="S162" s="140">
        <v>229.97000000000003</v>
      </c>
      <c r="T162" s="120">
        <v>342.37</v>
      </c>
      <c r="U162" s="139">
        <v>0</v>
      </c>
      <c r="V162" s="140"/>
      <c r="W162" s="120"/>
      <c r="X162" s="128"/>
    </row>
    <row r="163" spans="15:24">
      <c r="O163" s="119">
        <v>2005</v>
      </c>
      <c r="P163" s="204" t="s">
        <v>68</v>
      </c>
      <c r="Q163" s="125">
        <v>38412</v>
      </c>
      <c r="R163" s="139">
        <v>112.4</v>
      </c>
      <c r="S163" s="140">
        <v>235.07000000000002</v>
      </c>
      <c r="T163" s="120">
        <v>347.47</v>
      </c>
      <c r="U163" s="139">
        <v>0</v>
      </c>
      <c r="V163" s="140"/>
      <c r="W163" s="120"/>
      <c r="X163" s="128"/>
    </row>
    <row r="164" spans="15:24">
      <c r="O164" s="119">
        <v>2005</v>
      </c>
      <c r="P164" s="204" t="s">
        <v>69</v>
      </c>
      <c r="Q164" s="125">
        <v>38443</v>
      </c>
      <c r="R164" s="139">
        <v>112.4</v>
      </c>
      <c r="S164" s="140">
        <v>235.07000000000002</v>
      </c>
      <c r="T164" s="120">
        <v>347.47</v>
      </c>
      <c r="U164" s="139">
        <v>0</v>
      </c>
      <c r="V164" s="140"/>
      <c r="W164" s="120"/>
      <c r="X164" s="128"/>
    </row>
    <row r="165" spans="15:24">
      <c r="O165" s="119">
        <v>2005</v>
      </c>
      <c r="P165" s="204" t="s">
        <v>70</v>
      </c>
      <c r="Q165" s="125">
        <v>38473</v>
      </c>
      <c r="R165" s="139">
        <v>143.9</v>
      </c>
      <c r="S165" s="140">
        <v>235.07000000000002</v>
      </c>
      <c r="T165" s="120">
        <v>378.97</v>
      </c>
      <c r="U165" s="139">
        <v>0</v>
      </c>
      <c r="V165" s="140"/>
      <c r="W165" s="120"/>
      <c r="X165" s="128"/>
    </row>
    <row r="166" spans="15:24">
      <c r="O166" s="119">
        <v>2005</v>
      </c>
      <c r="P166" s="204" t="s">
        <v>71</v>
      </c>
      <c r="Q166" s="125">
        <v>38504</v>
      </c>
      <c r="R166" s="139">
        <v>143.9</v>
      </c>
      <c r="S166" s="140">
        <v>240.06000000000003</v>
      </c>
      <c r="T166" s="120">
        <v>383.96000000000004</v>
      </c>
      <c r="U166" s="139">
        <v>0</v>
      </c>
      <c r="V166" s="140"/>
      <c r="W166" s="120"/>
      <c r="X166" s="128"/>
    </row>
    <row r="167" spans="15:24">
      <c r="O167" s="119">
        <v>2005</v>
      </c>
      <c r="P167" s="204" t="s">
        <v>72</v>
      </c>
      <c r="Q167" s="125">
        <v>38534</v>
      </c>
      <c r="R167" s="139">
        <v>143.9</v>
      </c>
      <c r="S167" s="140">
        <v>242.61000000000004</v>
      </c>
      <c r="T167" s="120">
        <v>386.51000000000005</v>
      </c>
      <c r="U167" s="139">
        <v>0</v>
      </c>
      <c r="V167" s="140"/>
      <c r="W167" s="120"/>
      <c r="X167" s="128"/>
    </row>
    <row r="168" spans="15:24">
      <c r="O168" s="119">
        <v>2005</v>
      </c>
      <c r="P168" s="204" t="s">
        <v>73</v>
      </c>
      <c r="Q168" s="125">
        <v>38565</v>
      </c>
      <c r="R168" s="139">
        <v>163.4</v>
      </c>
      <c r="S168" s="140">
        <v>242.61000000000004</v>
      </c>
      <c r="T168" s="120">
        <v>406.01000000000005</v>
      </c>
      <c r="U168" s="139">
        <v>0</v>
      </c>
      <c r="V168" s="140"/>
      <c r="W168" s="120"/>
      <c r="X168" s="128"/>
    </row>
    <row r="169" spans="15:24">
      <c r="O169" s="119">
        <v>2005</v>
      </c>
      <c r="P169" s="204" t="s">
        <v>74</v>
      </c>
      <c r="Q169" s="125">
        <v>38596</v>
      </c>
      <c r="R169" s="139">
        <v>163.4</v>
      </c>
      <c r="S169" s="140">
        <v>261.02000000000004</v>
      </c>
      <c r="T169" s="120">
        <v>424.42000000000007</v>
      </c>
      <c r="U169" s="139">
        <v>0</v>
      </c>
      <c r="V169" s="140"/>
      <c r="W169" s="120"/>
      <c r="X169" s="128"/>
    </row>
    <row r="170" spans="15:24">
      <c r="O170" s="119">
        <v>2005</v>
      </c>
      <c r="P170" s="204" t="s">
        <v>75</v>
      </c>
      <c r="Q170" s="125">
        <v>38626</v>
      </c>
      <c r="R170" s="139">
        <v>222.9</v>
      </c>
      <c r="S170" s="140">
        <v>270.37000000000006</v>
      </c>
      <c r="T170" s="120">
        <v>493.2700000000001</v>
      </c>
      <c r="U170" s="139">
        <v>0</v>
      </c>
      <c r="V170" s="140"/>
      <c r="W170" s="120"/>
      <c r="X170" s="128"/>
    </row>
    <row r="171" spans="15:24">
      <c r="O171" s="119">
        <v>2005</v>
      </c>
      <c r="P171" s="204" t="s">
        <v>76</v>
      </c>
      <c r="Q171" s="125">
        <v>38657</v>
      </c>
      <c r="R171" s="139">
        <v>222.9</v>
      </c>
      <c r="S171" s="140">
        <v>270.37000000000006</v>
      </c>
      <c r="T171" s="120">
        <v>493.2700000000001</v>
      </c>
      <c r="U171" s="139">
        <v>0</v>
      </c>
      <c r="V171" s="140"/>
      <c r="W171" s="120"/>
      <c r="X171" s="128"/>
    </row>
    <row r="172" spans="15:24">
      <c r="O172" s="119">
        <v>2005</v>
      </c>
      <c r="P172" s="204" t="s">
        <v>77</v>
      </c>
      <c r="Q172" s="125">
        <v>38687</v>
      </c>
      <c r="R172" s="139">
        <v>222.9</v>
      </c>
      <c r="S172" s="140">
        <v>270.37000000000006</v>
      </c>
      <c r="T172" s="120">
        <v>493.2700000000001</v>
      </c>
      <c r="U172" s="139">
        <v>0</v>
      </c>
      <c r="V172" s="140"/>
      <c r="W172" s="120"/>
      <c r="X172" s="128"/>
    </row>
    <row r="173" spans="15:24">
      <c r="O173" s="119">
        <v>2006</v>
      </c>
      <c r="P173" s="204" t="s">
        <v>66</v>
      </c>
      <c r="Q173" s="125">
        <v>38718</v>
      </c>
      <c r="R173" s="139">
        <v>222.9</v>
      </c>
      <c r="S173" s="140">
        <v>280.92000000000007</v>
      </c>
      <c r="T173" s="120">
        <v>503.82000000000005</v>
      </c>
      <c r="U173" s="139">
        <v>0</v>
      </c>
      <c r="V173" s="140"/>
      <c r="W173" s="120"/>
      <c r="X173" s="128"/>
    </row>
    <row r="174" spans="15:24">
      <c r="O174" s="119">
        <v>2006</v>
      </c>
      <c r="P174" s="204" t="s">
        <v>67</v>
      </c>
      <c r="Q174" s="125">
        <v>38749</v>
      </c>
      <c r="R174" s="139">
        <v>222.9</v>
      </c>
      <c r="S174" s="140">
        <v>280.92000000000007</v>
      </c>
      <c r="T174" s="120">
        <v>503.82000000000005</v>
      </c>
      <c r="U174" s="139">
        <v>0</v>
      </c>
      <c r="V174" s="140"/>
      <c r="W174" s="120"/>
      <c r="X174" s="128"/>
    </row>
    <row r="175" spans="15:24">
      <c r="O175" s="119">
        <v>2006</v>
      </c>
      <c r="P175" s="204" t="s">
        <v>68</v>
      </c>
      <c r="Q175" s="125">
        <v>38777</v>
      </c>
      <c r="R175" s="139">
        <v>267.89999999999998</v>
      </c>
      <c r="S175" s="140">
        <v>280.92000000000007</v>
      </c>
      <c r="T175" s="120">
        <v>548.82000000000005</v>
      </c>
      <c r="U175" s="139">
        <v>0</v>
      </c>
      <c r="V175" s="140"/>
      <c r="W175" s="120"/>
      <c r="X175" s="128"/>
    </row>
    <row r="176" spans="15:24">
      <c r="O176" s="119">
        <v>2006</v>
      </c>
      <c r="P176" s="204" t="s">
        <v>69</v>
      </c>
      <c r="Q176" s="125">
        <v>38808</v>
      </c>
      <c r="R176" s="139">
        <v>267.89999999999998</v>
      </c>
      <c r="S176" s="140">
        <v>313.72000000000008</v>
      </c>
      <c r="T176" s="120">
        <v>581.62000000000012</v>
      </c>
      <c r="U176" s="139">
        <v>0</v>
      </c>
      <c r="V176" s="140"/>
      <c r="W176" s="120"/>
      <c r="X176" s="128"/>
    </row>
    <row r="177" spans="15:24">
      <c r="O177" s="119">
        <v>2006</v>
      </c>
      <c r="P177" s="204" t="s">
        <v>70</v>
      </c>
      <c r="Q177" s="125">
        <v>38838</v>
      </c>
      <c r="R177" s="139">
        <v>267.89999999999998</v>
      </c>
      <c r="S177" s="140">
        <v>313.72000000000008</v>
      </c>
      <c r="T177" s="120">
        <v>581.62000000000012</v>
      </c>
      <c r="U177" s="139">
        <v>0</v>
      </c>
      <c r="V177" s="140"/>
      <c r="W177" s="120"/>
      <c r="X177" s="128"/>
    </row>
    <row r="178" spans="15:24">
      <c r="O178" s="119">
        <v>2006</v>
      </c>
      <c r="P178" s="204" t="s">
        <v>71</v>
      </c>
      <c r="Q178" s="125">
        <v>38869</v>
      </c>
      <c r="R178" s="139">
        <v>267.89999999999998</v>
      </c>
      <c r="S178" s="140">
        <v>322.47000000000008</v>
      </c>
      <c r="T178" s="120">
        <v>590.37000000000012</v>
      </c>
      <c r="U178" s="139">
        <v>0</v>
      </c>
      <c r="V178" s="140"/>
      <c r="W178" s="120"/>
      <c r="X178" s="128"/>
    </row>
    <row r="179" spans="15:24">
      <c r="O179" s="119">
        <v>2006</v>
      </c>
      <c r="P179" s="204" t="s">
        <v>72</v>
      </c>
      <c r="Q179" s="125">
        <v>38899</v>
      </c>
      <c r="R179" s="139">
        <v>267.89999999999998</v>
      </c>
      <c r="S179" s="140">
        <v>355.67000000000007</v>
      </c>
      <c r="T179" s="120">
        <v>623.57000000000005</v>
      </c>
      <c r="U179" s="139">
        <v>0</v>
      </c>
      <c r="V179" s="140"/>
      <c r="W179" s="120"/>
      <c r="X179" s="128"/>
    </row>
    <row r="180" spans="15:24">
      <c r="O180" s="119">
        <v>2006</v>
      </c>
      <c r="P180" s="204" t="s">
        <v>73</v>
      </c>
      <c r="Q180" s="125">
        <v>38930</v>
      </c>
      <c r="R180" s="139">
        <v>267.89999999999998</v>
      </c>
      <c r="S180" s="140">
        <v>396.67000000000007</v>
      </c>
      <c r="T180" s="120">
        <v>664.57</v>
      </c>
      <c r="U180" s="139">
        <v>0</v>
      </c>
      <c r="V180" s="140"/>
      <c r="W180" s="120"/>
      <c r="X180" s="128"/>
    </row>
    <row r="181" spans="15:24">
      <c r="O181" s="119">
        <v>2006</v>
      </c>
      <c r="P181" s="204" t="s">
        <v>74</v>
      </c>
      <c r="Q181" s="125">
        <v>38961</v>
      </c>
      <c r="R181" s="139">
        <v>267.89999999999998</v>
      </c>
      <c r="S181" s="140">
        <v>396.67000000000007</v>
      </c>
      <c r="T181" s="120">
        <v>664.57</v>
      </c>
      <c r="U181" s="139">
        <v>0</v>
      </c>
      <c r="V181" s="140"/>
      <c r="W181" s="120"/>
      <c r="X181" s="128"/>
    </row>
    <row r="182" spans="15:24">
      <c r="O182" s="119">
        <v>2006</v>
      </c>
      <c r="P182" s="204" t="s">
        <v>75</v>
      </c>
      <c r="Q182" s="125">
        <v>38991</v>
      </c>
      <c r="R182" s="139">
        <v>267.89999999999998</v>
      </c>
      <c r="S182" s="140">
        <v>396.67000000000007</v>
      </c>
      <c r="T182" s="120">
        <v>664.57</v>
      </c>
      <c r="U182" s="139">
        <v>0</v>
      </c>
      <c r="V182" s="140"/>
      <c r="W182" s="120"/>
      <c r="X182" s="128"/>
    </row>
    <row r="183" spans="15:24">
      <c r="O183" s="119">
        <v>2006</v>
      </c>
      <c r="P183" s="204" t="s">
        <v>76</v>
      </c>
      <c r="Q183" s="125">
        <v>39022</v>
      </c>
      <c r="R183" s="139">
        <v>267.89999999999998</v>
      </c>
      <c r="S183" s="140">
        <v>400.07000000000005</v>
      </c>
      <c r="T183" s="120">
        <v>667.97</v>
      </c>
      <c r="U183" s="139">
        <v>0</v>
      </c>
      <c r="V183" s="140"/>
      <c r="W183" s="120"/>
      <c r="X183" s="128"/>
    </row>
    <row r="184" spans="15:24">
      <c r="O184" s="119">
        <v>2006</v>
      </c>
      <c r="P184" s="204" t="s">
        <v>77</v>
      </c>
      <c r="Q184" s="125">
        <v>39052</v>
      </c>
      <c r="R184" s="139">
        <v>267.89999999999998</v>
      </c>
      <c r="S184" s="140">
        <v>408.57000000000005</v>
      </c>
      <c r="T184" s="120">
        <v>676.47</v>
      </c>
      <c r="U184" s="139">
        <v>0</v>
      </c>
      <c r="V184" s="140"/>
      <c r="W184" s="120"/>
      <c r="X184" s="128"/>
    </row>
    <row r="185" spans="15:24">
      <c r="O185" s="119">
        <v>2007</v>
      </c>
      <c r="P185" s="204" t="s">
        <v>66</v>
      </c>
      <c r="Q185" s="125">
        <v>39083</v>
      </c>
      <c r="R185" s="139">
        <v>267.89999999999998</v>
      </c>
      <c r="S185" s="140">
        <v>416.07000000000005</v>
      </c>
      <c r="T185" s="120">
        <v>683.97</v>
      </c>
      <c r="U185" s="139">
        <v>0</v>
      </c>
      <c r="V185" s="140"/>
      <c r="W185" s="120"/>
      <c r="X185" s="128"/>
    </row>
    <row r="186" spans="15:24">
      <c r="O186" s="119">
        <v>2007</v>
      </c>
      <c r="P186" s="204" t="s">
        <v>67</v>
      </c>
      <c r="Q186" s="125">
        <v>39114</v>
      </c>
      <c r="R186" s="139">
        <v>267.89999999999998</v>
      </c>
      <c r="S186" s="140">
        <v>416.07000000000005</v>
      </c>
      <c r="T186" s="120">
        <v>683.97</v>
      </c>
      <c r="U186" s="139">
        <v>0</v>
      </c>
      <c r="V186" s="140"/>
      <c r="W186" s="120"/>
      <c r="X186" s="128"/>
    </row>
    <row r="187" spans="15:24">
      <c r="O187" s="119">
        <v>2007</v>
      </c>
      <c r="P187" s="204" t="s">
        <v>68</v>
      </c>
      <c r="Q187" s="125">
        <v>39142</v>
      </c>
      <c r="R187" s="139">
        <v>267.89999999999998</v>
      </c>
      <c r="S187" s="140">
        <v>416.07000000000005</v>
      </c>
      <c r="T187" s="120">
        <v>683.97</v>
      </c>
      <c r="U187" s="139">
        <v>0</v>
      </c>
      <c r="V187" s="140"/>
      <c r="W187" s="120"/>
      <c r="X187" s="128"/>
    </row>
    <row r="188" spans="15:24">
      <c r="O188" s="119">
        <v>2007</v>
      </c>
      <c r="P188" s="204" t="s">
        <v>69</v>
      </c>
      <c r="Q188" s="125">
        <v>39173</v>
      </c>
      <c r="R188" s="139">
        <v>267.89999999999998</v>
      </c>
      <c r="S188" s="140">
        <v>416.07000000000005</v>
      </c>
      <c r="T188" s="120">
        <v>683.97</v>
      </c>
      <c r="U188" s="139">
        <v>0</v>
      </c>
      <c r="V188" s="140"/>
      <c r="W188" s="120"/>
      <c r="X188" s="128"/>
    </row>
    <row r="189" spans="15:24">
      <c r="O189" s="119">
        <v>2007</v>
      </c>
      <c r="P189" s="204" t="s">
        <v>70</v>
      </c>
      <c r="Q189" s="125">
        <v>39203</v>
      </c>
      <c r="R189" s="139">
        <v>267.89999999999998</v>
      </c>
      <c r="S189" s="140">
        <v>427.06000000000006</v>
      </c>
      <c r="T189" s="120">
        <v>694.96</v>
      </c>
      <c r="U189" s="139">
        <v>0</v>
      </c>
      <c r="V189" s="140"/>
      <c r="W189" s="120"/>
      <c r="X189" s="128"/>
    </row>
    <row r="190" spans="15:24">
      <c r="O190" s="119">
        <v>2007</v>
      </c>
      <c r="P190" s="204" t="s">
        <v>71</v>
      </c>
      <c r="Q190" s="125">
        <v>39234</v>
      </c>
      <c r="R190" s="139">
        <v>267.89999999999998</v>
      </c>
      <c r="S190" s="140">
        <v>427.06000000000006</v>
      </c>
      <c r="T190" s="120">
        <v>694.96</v>
      </c>
      <c r="U190" s="139">
        <v>0</v>
      </c>
      <c r="V190" s="140"/>
      <c r="W190" s="120"/>
      <c r="X190" s="128"/>
    </row>
    <row r="191" spans="15:24">
      <c r="O191" s="119">
        <v>2007</v>
      </c>
      <c r="P191" s="204" t="s">
        <v>72</v>
      </c>
      <c r="Q191" s="125">
        <v>39264</v>
      </c>
      <c r="R191" s="139">
        <v>300.34999999999997</v>
      </c>
      <c r="S191" s="140">
        <v>427.06000000000006</v>
      </c>
      <c r="T191" s="120">
        <v>727.41000000000008</v>
      </c>
      <c r="U191" s="139">
        <v>0</v>
      </c>
      <c r="V191" s="140"/>
      <c r="W191" s="120"/>
      <c r="X191" s="128"/>
    </row>
    <row r="192" spans="15:24">
      <c r="O192" s="119">
        <v>2007</v>
      </c>
      <c r="P192" s="204" t="s">
        <v>73</v>
      </c>
      <c r="Q192" s="125">
        <v>39295</v>
      </c>
      <c r="R192" s="139">
        <v>310.84999999999997</v>
      </c>
      <c r="S192" s="140">
        <v>427.06000000000006</v>
      </c>
      <c r="T192" s="120">
        <v>737.91000000000008</v>
      </c>
      <c r="U192" s="139">
        <v>0</v>
      </c>
      <c r="V192" s="140"/>
      <c r="W192" s="120"/>
      <c r="X192" s="128"/>
    </row>
    <row r="193" spans="15:24">
      <c r="O193" s="119">
        <v>2007</v>
      </c>
      <c r="P193" s="204" t="s">
        <v>74</v>
      </c>
      <c r="Q193" s="125">
        <v>39326</v>
      </c>
      <c r="R193" s="139">
        <v>310.84999999999997</v>
      </c>
      <c r="S193" s="140">
        <v>427.06000000000006</v>
      </c>
      <c r="T193" s="120">
        <v>737.91000000000008</v>
      </c>
      <c r="U193" s="139">
        <v>0</v>
      </c>
      <c r="V193" s="140"/>
      <c r="W193" s="120"/>
      <c r="X193" s="128"/>
    </row>
    <row r="194" spans="15:24">
      <c r="O194" s="119">
        <v>2007</v>
      </c>
      <c r="P194" s="204" t="s">
        <v>75</v>
      </c>
      <c r="Q194" s="125">
        <v>39356</v>
      </c>
      <c r="R194" s="139">
        <v>310.84999999999997</v>
      </c>
      <c r="S194" s="140">
        <v>427.06000000000006</v>
      </c>
      <c r="T194" s="120">
        <v>737.91000000000008</v>
      </c>
      <c r="U194" s="139">
        <v>0</v>
      </c>
      <c r="V194" s="140"/>
      <c r="W194" s="120"/>
      <c r="X194" s="128"/>
    </row>
    <row r="195" spans="15:24">
      <c r="O195" s="119">
        <v>2007</v>
      </c>
      <c r="P195" s="204" t="s">
        <v>76</v>
      </c>
      <c r="Q195" s="125">
        <v>39387</v>
      </c>
      <c r="R195" s="139">
        <v>310.84999999999997</v>
      </c>
      <c r="S195" s="140">
        <v>427.06000000000006</v>
      </c>
      <c r="T195" s="120">
        <v>737.91000000000008</v>
      </c>
      <c r="U195" s="139">
        <v>0</v>
      </c>
      <c r="V195" s="140"/>
      <c r="W195" s="120"/>
      <c r="X195" s="128"/>
    </row>
    <row r="196" spans="15:24">
      <c r="O196" s="119">
        <v>2007</v>
      </c>
      <c r="P196" s="204" t="s">
        <v>77</v>
      </c>
      <c r="Q196" s="125">
        <v>39417</v>
      </c>
      <c r="R196" s="139">
        <v>310.84999999999997</v>
      </c>
      <c r="S196" s="140">
        <v>429.61000000000007</v>
      </c>
      <c r="T196" s="120">
        <v>740.46</v>
      </c>
      <c r="U196" s="139">
        <v>0</v>
      </c>
      <c r="V196" s="140"/>
      <c r="W196" s="120"/>
      <c r="X196" s="128"/>
    </row>
    <row r="197" spans="15:24">
      <c r="O197" s="119">
        <v>2008</v>
      </c>
      <c r="P197" s="204" t="s">
        <v>66</v>
      </c>
      <c r="Q197" s="125">
        <v>39448</v>
      </c>
      <c r="R197" s="139">
        <v>310.84999999999997</v>
      </c>
      <c r="S197" s="140">
        <v>429.61000000000007</v>
      </c>
      <c r="T197" s="120">
        <v>740.46</v>
      </c>
      <c r="U197" s="139">
        <v>0</v>
      </c>
      <c r="V197" s="140"/>
      <c r="W197" s="120"/>
      <c r="X197" s="128"/>
    </row>
    <row r="198" spans="15:24">
      <c r="O198" s="119">
        <v>2008</v>
      </c>
      <c r="P198" s="204" t="s">
        <v>67</v>
      </c>
      <c r="Q198" s="125">
        <v>39479</v>
      </c>
      <c r="R198" s="139">
        <v>310.84999999999997</v>
      </c>
      <c r="S198" s="140">
        <v>437.11000000000007</v>
      </c>
      <c r="T198" s="120">
        <v>747.96</v>
      </c>
      <c r="U198" s="139">
        <v>0</v>
      </c>
      <c r="V198" s="140"/>
      <c r="W198" s="120"/>
      <c r="X198" s="128"/>
    </row>
    <row r="199" spans="15:24">
      <c r="O199" s="119">
        <v>2008</v>
      </c>
      <c r="P199" s="204" t="s">
        <v>68</v>
      </c>
      <c r="Q199" s="125">
        <v>39508</v>
      </c>
      <c r="R199" s="139">
        <v>310.84999999999997</v>
      </c>
      <c r="S199" s="140">
        <v>466.21000000000009</v>
      </c>
      <c r="T199" s="120">
        <v>777.06000000000006</v>
      </c>
      <c r="U199" s="139">
        <v>0</v>
      </c>
      <c r="V199" s="140"/>
      <c r="W199" s="120"/>
      <c r="X199" s="128"/>
    </row>
    <row r="200" spans="15:24">
      <c r="O200" s="119">
        <v>2008</v>
      </c>
      <c r="P200" s="204" t="s">
        <v>69</v>
      </c>
      <c r="Q200" s="125">
        <v>39539</v>
      </c>
      <c r="R200" s="139">
        <v>336.34999999999997</v>
      </c>
      <c r="S200" s="140">
        <v>488.90000000000009</v>
      </c>
      <c r="T200" s="120">
        <v>825.25</v>
      </c>
      <c r="U200" s="139">
        <v>0</v>
      </c>
      <c r="V200" s="140"/>
      <c r="W200" s="120"/>
      <c r="X200" s="128"/>
    </row>
    <row r="201" spans="15:24">
      <c r="O201" s="119">
        <v>2008</v>
      </c>
      <c r="P201" s="204" t="s">
        <v>70</v>
      </c>
      <c r="Q201" s="125">
        <v>39569</v>
      </c>
      <c r="R201" s="139">
        <v>336.34999999999997</v>
      </c>
      <c r="S201" s="140">
        <v>488.90000000000009</v>
      </c>
      <c r="T201" s="120">
        <v>825.25</v>
      </c>
      <c r="U201" s="139">
        <v>0</v>
      </c>
      <c r="V201" s="140"/>
      <c r="W201" s="120"/>
      <c r="X201" s="128"/>
    </row>
    <row r="202" spans="15:24">
      <c r="O202" s="119">
        <v>2008</v>
      </c>
      <c r="P202" s="204" t="s">
        <v>71</v>
      </c>
      <c r="Q202" s="125">
        <v>39600</v>
      </c>
      <c r="R202" s="139">
        <v>417.74999999999994</v>
      </c>
      <c r="S202" s="140">
        <v>493.8900000000001</v>
      </c>
      <c r="T202" s="120">
        <v>911.6400000000001</v>
      </c>
      <c r="U202" s="139">
        <v>0</v>
      </c>
      <c r="V202" s="140"/>
      <c r="W202" s="120"/>
      <c r="X202" s="128"/>
    </row>
    <row r="203" spans="15:24">
      <c r="O203" s="119">
        <v>2008</v>
      </c>
      <c r="P203" s="204" t="s">
        <v>72</v>
      </c>
      <c r="Q203" s="125">
        <v>39630</v>
      </c>
      <c r="R203" s="139">
        <v>417.74999999999994</v>
      </c>
      <c r="S203" s="140">
        <v>513.44000000000005</v>
      </c>
      <c r="T203" s="120">
        <v>931.19</v>
      </c>
      <c r="U203" s="139">
        <v>0</v>
      </c>
      <c r="V203" s="140"/>
      <c r="W203" s="120"/>
      <c r="X203" s="128"/>
    </row>
    <row r="204" spans="15:24">
      <c r="O204" s="119">
        <v>2008</v>
      </c>
      <c r="P204" s="204" t="s">
        <v>73</v>
      </c>
      <c r="Q204" s="125">
        <v>39661</v>
      </c>
      <c r="R204" s="139">
        <v>417.74999999999994</v>
      </c>
      <c r="S204" s="140">
        <v>513.44000000000005</v>
      </c>
      <c r="T204" s="120">
        <v>931.19</v>
      </c>
      <c r="U204" s="139">
        <v>0</v>
      </c>
      <c r="V204" s="140"/>
      <c r="W204" s="120"/>
      <c r="X204" s="128"/>
    </row>
    <row r="205" spans="15:24">
      <c r="O205" s="119">
        <v>2008</v>
      </c>
      <c r="P205" s="204" t="s">
        <v>74</v>
      </c>
      <c r="Q205" s="125">
        <v>39692</v>
      </c>
      <c r="R205" s="139">
        <v>417.74999999999994</v>
      </c>
      <c r="S205" s="140">
        <v>513.44000000000005</v>
      </c>
      <c r="T205" s="120">
        <v>931.19</v>
      </c>
      <c r="U205" s="139">
        <v>0</v>
      </c>
      <c r="V205" s="140"/>
      <c r="W205" s="120"/>
      <c r="X205" s="128"/>
    </row>
    <row r="206" spans="15:24">
      <c r="O206" s="119">
        <v>2008</v>
      </c>
      <c r="P206" s="204" t="s">
        <v>75</v>
      </c>
      <c r="Q206" s="125">
        <v>39722</v>
      </c>
      <c r="R206" s="139">
        <v>417.74999999999994</v>
      </c>
      <c r="S206" s="140">
        <v>521.10700000000008</v>
      </c>
      <c r="T206" s="120">
        <v>938.85699999999997</v>
      </c>
      <c r="U206" s="139">
        <v>0</v>
      </c>
      <c r="V206" s="140"/>
      <c r="W206" s="120"/>
      <c r="X206" s="128"/>
    </row>
    <row r="207" spans="15:24">
      <c r="O207" s="119">
        <v>2008</v>
      </c>
      <c r="P207" s="204" t="s">
        <v>76</v>
      </c>
      <c r="Q207" s="125">
        <v>39753</v>
      </c>
      <c r="R207" s="139">
        <v>417.74999999999994</v>
      </c>
      <c r="S207" s="140">
        <v>527.50700000000006</v>
      </c>
      <c r="T207" s="120">
        <v>945.25700000000006</v>
      </c>
      <c r="U207" s="139">
        <v>0</v>
      </c>
      <c r="V207" s="140"/>
      <c r="W207" s="120"/>
      <c r="X207" s="128"/>
    </row>
    <row r="208" spans="15:24">
      <c r="O208" s="119">
        <v>2008</v>
      </c>
      <c r="P208" s="204" t="s">
        <v>77</v>
      </c>
      <c r="Q208" s="125">
        <v>39783</v>
      </c>
      <c r="R208" s="139">
        <v>417.74999999999994</v>
      </c>
      <c r="S208" s="140">
        <v>527.50700000000006</v>
      </c>
      <c r="T208" s="120">
        <v>945.25700000000006</v>
      </c>
      <c r="U208" s="139">
        <v>0</v>
      </c>
      <c r="V208" s="140"/>
      <c r="W208" s="120"/>
      <c r="X208" s="128"/>
    </row>
    <row r="209" spans="15:24">
      <c r="O209" s="119">
        <v>2009</v>
      </c>
      <c r="P209" s="204" t="s">
        <v>66</v>
      </c>
      <c r="Q209" s="125">
        <v>39814</v>
      </c>
      <c r="R209" s="139">
        <v>417.74999999999994</v>
      </c>
      <c r="S209" s="140">
        <v>527.50700000000006</v>
      </c>
      <c r="T209" s="120">
        <v>945.25700000000006</v>
      </c>
      <c r="U209" s="139">
        <v>0</v>
      </c>
      <c r="V209" s="140"/>
      <c r="W209" s="120"/>
      <c r="X209" s="128"/>
    </row>
    <row r="210" spans="15:24">
      <c r="O210" s="119">
        <v>2009</v>
      </c>
      <c r="P210" s="204" t="s">
        <v>67</v>
      </c>
      <c r="Q210" s="125">
        <v>39845</v>
      </c>
      <c r="R210" s="139">
        <v>417.74999999999994</v>
      </c>
      <c r="S210" s="140">
        <v>539.45700000000011</v>
      </c>
      <c r="T210" s="120">
        <v>957.20700000000011</v>
      </c>
      <c r="U210" s="139">
        <v>0</v>
      </c>
      <c r="V210" s="140"/>
      <c r="W210" s="120"/>
      <c r="X210" s="128"/>
    </row>
    <row r="211" spans="15:24">
      <c r="O211" s="119">
        <v>2009</v>
      </c>
      <c r="P211" s="204" t="s">
        <v>68</v>
      </c>
      <c r="Q211" s="125">
        <v>39873</v>
      </c>
      <c r="R211" s="139">
        <v>432.24999999999994</v>
      </c>
      <c r="S211" s="140">
        <v>539.45700000000011</v>
      </c>
      <c r="T211" s="120">
        <v>971.70700000000011</v>
      </c>
      <c r="U211" s="139">
        <v>0</v>
      </c>
      <c r="V211" s="140"/>
      <c r="W211" s="120"/>
      <c r="X211" s="128"/>
    </row>
    <row r="212" spans="15:24">
      <c r="O212" s="119">
        <v>2009</v>
      </c>
      <c r="P212" s="204" t="s">
        <v>69</v>
      </c>
      <c r="Q212" s="125">
        <v>39904</v>
      </c>
      <c r="R212" s="139">
        <v>432.24999999999994</v>
      </c>
      <c r="S212" s="140">
        <v>546.00700000000006</v>
      </c>
      <c r="T212" s="120">
        <v>978.25700000000006</v>
      </c>
      <c r="U212" s="139">
        <v>0</v>
      </c>
      <c r="V212" s="140"/>
      <c r="W212" s="120"/>
      <c r="X212" s="128"/>
    </row>
    <row r="213" spans="15:24">
      <c r="O213" s="119">
        <v>2009</v>
      </c>
      <c r="P213" s="204" t="s">
        <v>70</v>
      </c>
      <c r="Q213" s="125">
        <v>39934</v>
      </c>
      <c r="R213" s="139">
        <v>432.24999999999994</v>
      </c>
      <c r="S213" s="140">
        <v>546.00700000000006</v>
      </c>
      <c r="T213" s="120">
        <v>978.25700000000006</v>
      </c>
      <c r="U213" s="139">
        <v>0</v>
      </c>
      <c r="V213" s="140"/>
      <c r="W213" s="120"/>
      <c r="X213" s="128"/>
    </row>
    <row r="214" spans="15:24">
      <c r="O214" s="119">
        <v>2009</v>
      </c>
      <c r="P214" s="204" t="s">
        <v>71</v>
      </c>
      <c r="Q214" s="125">
        <v>39965</v>
      </c>
      <c r="R214" s="139">
        <v>464.74999999999994</v>
      </c>
      <c r="S214" s="140">
        <v>546.00700000000006</v>
      </c>
      <c r="T214" s="120">
        <v>1010.7570000000001</v>
      </c>
      <c r="U214" s="139">
        <v>0</v>
      </c>
      <c r="V214" s="140"/>
      <c r="W214" s="120"/>
      <c r="X214" s="128"/>
    </row>
    <row r="215" spans="15:24">
      <c r="O215" s="119">
        <v>2009</v>
      </c>
      <c r="P215" s="204" t="s">
        <v>72</v>
      </c>
      <c r="Q215" s="125">
        <v>39995</v>
      </c>
      <c r="R215" s="139">
        <v>519.14999999999986</v>
      </c>
      <c r="S215" s="140">
        <v>561.50700000000006</v>
      </c>
      <c r="T215" s="120">
        <v>1080.6569999999999</v>
      </c>
      <c r="U215" s="139">
        <v>0</v>
      </c>
      <c r="V215" s="140"/>
      <c r="W215" s="120"/>
      <c r="X215" s="128"/>
    </row>
    <row r="216" spans="15:24">
      <c r="O216" s="119">
        <v>2009</v>
      </c>
      <c r="P216" s="204" t="s">
        <v>73</v>
      </c>
      <c r="Q216" s="125">
        <v>40026</v>
      </c>
      <c r="R216" s="139">
        <v>519.14999999999986</v>
      </c>
      <c r="S216" s="140">
        <v>561.50700000000006</v>
      </c>
      <c r="T216" s="120">
        <v>1080.6569999999999</v>
      </c>
      <c r="U216" s="139">
        <v>0</v>
      </c>
      <c r="V216" s="140"/>
      <c r="W216" s="120"/>
      <c r="X216" s="128"/>
    </row>
    <row r="217" spans="15:24">
      <c r="O217" s="119">
        <v>2009</v>
      </c>
      <c r="P217" s="204" t="s">
        <v>74</v>
      </c>
      <c r="Q217" s="125">
        <v>40057</v>
      </c>
      <c r="R217" s="139">
        <v>519.14999999999986</v>
      </c>
      <c r="S217" s="140">
        <v>585.90700000000004</v>
      </c>
      <c r="T217" s="120">
        <v>1105.0569999999998</v>
      </c>
      <c r="U217" s="139">
        <v>0</v>
      </c>
      <c r="V217" s="140"/>
      <c r="W217" s="120"/>
      <c r="X217" s="128"/>
    </row>
    <row r="218" spans="15:24">
      <c r="O218" s="119">
        <v>2009</v>
      </c>
      <c r="P218" s="204" t="s">
        <v>75</v>
      </c>
      <c r="Q218" s="125">
        <v>40087</v>
      </c>
      <c r="R218" s="139">
        <v>583.24999999999989</v>
      </c>
      <c r="S218" s="140">
        <v>585.90700000000004</v>
      </c>
      <c r="T218" s="120">
        <v>1169.1569999999999</v>
      </c>
      <c r="U218" s="139">
        <v>0</v>
      </c>
      <c r="V218" s="140"/>
      <c r="W218" s="120"/>
      <c r="X218" s="128"/>
    </row>
    <row r="219" spans="15:24">
      <c r="O219" s="119">
        <v>2009</v>
      </c>
      <c r="P219" s="204" t="s">
        <v>76</v>
      </c>
      <c r="Q219" s="125">
        <v>40118</v>
      </c>
      <c r="R219" s="139">
        <v>583.24999999999989</v>
      </c>
      <c r="S219" s="140">
        <v>597.80700000000002</v>
      </c>
      <c r="T219" s="120">
        <v>1181.0569999999998</v>
      </c>
      <c r="U219" s="139">
        <v>0</v>
      </c>
      <c r="V219" s="140"/>
      <c r="W219" s="120"/>
      <c r="X219" s="128"/>
    </row>
    <row r="220" spans="15:24">
      <c r="O220" s="119">
        <v>2009</v>
      </c>
      <c r="P220" s="204" t="s">
        <v>77</v>
      </c>
      <c r="Q220" s="125">
        <v>40148</v>
      </c>
      <c r="R220" s="139">
        <v>668.74999999999989</v>
      </c>
      <c r="S220" s="140">
        <v>602.05700000000002</v>
      </c>
      <c r="T220" s="120">
        <v>1270.8069999999998</v>
      </c>
      <c r="U220" s="139">
        <v>0</v>
      </c>
      <c r="V220" s="140"/>
      <c r="W220" s="120"/>
      <c r="X220" s="128"/>
    </row>
    <row r="221" spans="15:24">
      <c r="O221" s="119">
        <v>2010</v>
      </c>
      <c r="P221" s="204" t="s">
        <v>66</v>
      </c>
      <c r="Q221" s="125">
        <v>40179</v>
      </c>
      <c r="R221" s="139">
        <v>668.74999999999989</v>
      </c>
      <c r="S221" s="140">
        <v>602.05700000000002</v>
      </c>
      <c r="T221" s="120">
        <v>1270.8069999999998</v>
      </c>
      <c r="U221" s="139">
        <v>0</v>
      </c>
      <c r="V221" s="140"/>
      <c r="W221" s="120"/>
      <c r="X221" s="128"/>
    </row>
    <row r="222" spans="15:24">
      <c r="O222" s="119">
        <v>2010</v>
      </c>
      <c r="P222" s="204" t="s">
        <v>67</v>
      </c>
      <c r="Q222" s="125">
        <v>40210</v>
      </c>
      <c r="R222" s="139">
        <v>668.74999999999989</v>
      </c>
      <c r="S222" s="140">
        <v>617.35699999999997</v>
      </c>
      <c r="T222" s="120">
        <v>1286.107</v>
      </c>
      <c r="U222" s="139">
        <v>0</v>
      </c>
      <c r="V222" s="140"/>
      <c r="W222" s="120"/>
      <c r="X222" s="128"/>
    </row>
    <row r="223" spans="15:24">
      <c r="O223" s="119">
        <v>2010</v>
      </c>
      <c r="P223" s="204" t="s">
        <v>68</v>
      </c>
      <c r="Q223" s="125">
        <v>40238</v>
      </c>
      <c r="R223" s="139">
        <v>668.74999999999989</v>
      </c>
      <c r="S223" s="140">
        <v>634.90699999999993</v>
      </c>
      <c r="T223" s="120">
        <v>1303.6569999999997</v>
      </c>
      <c r="U223" s="139">
        <v>0</v>
      </c>
      <c r="V223" s="140"/>
      <c r="W223" s="120"/>
      <c r="X223" s="128"/>
    </row>
    <row r="224" spans="15:24">
      <c r="O224" s="119">
        <v>2010</v>
      </c>
      <c r="P224" s="204" t="s">
        <v>69</v>
      </c>
      <c r="Q224" s="125">
        <v>40269</v>
      </c>
      <c r="R224" s="139">
        <v>668.74999999999989</v>
      </c>
      <c r="S224" s="140">
        <v>644.89699999999993</v>
      </c>
      <c r="T224" s="120">
        <v>1313.6469999999999</v>
      </c>
      <c r="U224" s="139">
        <v>0</v>
      </c>
      <c r="V224" s="140"/>
      <c r="W224" s="120"/>
      <c r="X224" s="128"/>
    </row>
    <row r="225" spans="15:24">
      <c r="O225" s="119">
        <v>2010</v>
      </c>
      <c r="P225" s="204" t="s">
        <v>70</v>
      </c>
      <c r="Q225" s="125">
        <v>40299</v>
      </c>
      <c r="R225" s="139">
        <v>668.74999999999989</v>
      </c>
      <c r="S225" s="140">
        <v>644.89699999999993</v>
      </c>
      <c r="T225" s="120">
        <v>1313.6469999999999</v>
      </c>
      <c r="U225" s="139">
        <v>0</v>
      </c>
      <c r="V225" s="140"/>
      <c r="W225" s="120"/>
      <c r="X225" s="128"/>
    </row>
    <row r="226" spans="15:24">
      <c r="O226" s="119">
        <v>2010</v>
      </c>
      <c r="P226" s="204" t="s">
        <v>71</v>
      </c>
      <c r="Q226" s="125">
        <v>40330</v>
      </c>
      <c r="R226" s="139">
        <v>727.79999999999984</v>
      </c>
      <c r="S226" s="140">
        <v>665.89699999999993</v>
      </c>
      <c r="T226" s="120">
        <v>1393.6969999999997</v>
      </c>
      <c r="U226" s="139">
        <v>0</v>
      </c>
      <c r="V226" s="140"/>
      <c r="W226" s="120"/>
      <c r="X226" s="128"/>
    </row>
    <row r="227" spans="15:24">
      <c r="O227" s="119">
        <v>2010</v>
      </c>
      <c r="P227" s="204" t="s">
        <v>72</v>
      </c>
      <c r="Q227" s="125">
        <v>40360</v>
      </c>
      <c r="R227" s="139">
        <v>727.79999999999984</v>
      </c>
      <c r="S227" s="140">
        <v>665.89699999999993</v>
      </c>
      <c r="T227" s="120">
        <v>1393.6969999999997</v>
      </c>
      <c r="U227" s="139">
        <v>0</v>
      </c>
      <c r="V227" s="140"/>
      <c r="W227" s="120"/>
      <c r="X227" s="128"/>
    </row>
    <row r="228" spans="15:24">
      <c r="O228" s="119">
        <v>2010</v>
      </c>
      <c r="P228" s="204" t="s">
        <v>73</v>
      </c>
      <c r="Q228" s="125">
        <v>40391</v>
      </c>
      <c r="R228" s="139">
        <v>727.79999999999984</v>
      </c>
      <c r="S228" s="140">
        <v>665.89699999999993</v>
      </c>
      <c r="T228" s="120">
        <v>1393.6969999999997</v>
      </c>
      <c r="U228" s="139">
        <v>0</v>
      </c>
      <c r="V228" s="140"/>
      <c r="W228" s="120"/>
      <c r="X228" s="128"/>
    </row>
    <row r="229" spans="15:24">
      <c r="O229" s="119">
        <v>2010</v>
      </c>
      <c r="P229" s="204" t="s">
        <v>74</v>
      </c>
      <c r="Q229" s="125">
        <v>40422</v>
      </c>
      <c r="R229" s="139">
        <v>727.79999999999984</v>
      </c>
      <c r="S229" s="140">
        <v>667.48699999999997</v>
      </c>
      <c r="T229" s="120">
        <v>1395.2869999999998</v>
      </c>
      <c r="U229" s="139">
        <v>0</v>
      </c>
      <c r="V229" s="140"/>
      <c r="W229" s="120"/>
      <c r="X229" s="128"/>
    </row>
    <row r="230" spans="15:24">
      <c r="O230" s="119">
        <v>2010</v>
      </c>
      <c r="P230" s="204" t="s">
        <v>75</v>
      </c>
      <c r="Q230" s="125">
        <v>40452</v>
      </c>
      <c r="R230" s="139">
        <v>727.79999999999984</v>
      </c>
      <c r="S230" s="140">
        <v>667.48699999999997</v>
      </c>
      <c r="T230" s="120">
        <v>1395.2869999999998</v>
      </c>
      <c r="U230" s="139">
        <v>0</v>
      </c>
      <c r="V230" s="140"/>
      <c r="W230" s="120"/>
      <c r="X230" s="128"/>
    </row>
    <row r="231" spans="15:24">
      <c r="O231" s="119">
        <v>2010</v>
      </c>
      <c r="P231" s="204" t="s">
        <v>76</v>
      </c>
      <c r="Q231" s="125">
        <v>40483</v>
      </c>
      <c r="R231" s="139">
        <v>727.79999999999984</v>
      </c>
      <c r="S231" s="140">
        <v>672.61</v>
      </c>
      <c r="T231" s="120">
        <v>1400.4099999999999</v>
      </c>
      <c r="U231" s="139">
        <v>0</v>
      </c>
      <c r="V231" s="140"/>
      <c r="W231" s="120"/>
      <c r="X231" s="128"/>
    </row>
    <row r="232" spans="15:24">
      <c r="O232" s="119">
        <v>2010</v>
      </c>
      <c r="P232" s="204" t="s">
        <v>77</v>
      </c>
      <c r="Q232" s="125">
        <v>40513</v>
      </c>
      <c r="R232" s="139">
        <v>727.79999999999984</v>
      </c>
      <c r="S232" s="140">
        <v>672.62800000000004</v>
      </c>
      <c r="T232" s="120">
        <v>1400.4279999999999</v>
      </c>
      <c r="U232" s="139">
        <v>0</v>
      </c>
      <c r="V232" s="140"/>
      <c r="W232" s="120"/>
      <c r="X232" s="128"/>
    </row>
    <row r="233" spans="15:24">
      <c r="O233" s="119">
        <v>2011</v>
      </c>
      <c r="P233" s="204" t="s">
        <v>66</v>
      </c>
      <c r="Q233" s="125">
        <v>40544</v>
      </c>
      <c r="R233" s="139">
        <v>769.19999999999982</v>
      </c>
      <c r="S233" s="140">
        <v>674.32800000000009</v>
      </c>
      <c r="T233" s="120">
        <v>1443.5279999999998</v>
      </c>
      <c r="U233" s="139">
        <v>0</v>
      </c>
      <c r="V233" s="140"/>
      <c r="W233" s="120"/>
      <c r="X233" s="128"/>
    </row>
    <row r="234" spans="15:24">
      <c r="O234" s="119">
        <v>2011</v>
      </c>
      <c r="P234" s="204" t="s">
        <v>67</v>
      </c>
      <c r="Q234" s="125">
        <v>40575</v>
      </c>
      <c r="R234" s="139">
        <v>769.19999999999982</v>
      </c>
      <c r="S234" s="140">
        <v>678.97800000000007</v>
      </c>
      <c r="T234" s="120">
        <v>1448.1779999999999</v>
      </c>
      <c r="U234" s="139">
        <v>0</v>
      </c>
      <c r="V234" s="140"/>
      <c r="W234" s="120"/>
      <c r="X234" s="128"/>
    </row>
    <row r="235" spans="15:24">
      <c r="O235" s="119">
        <v>2011</v>
      </c>
      <c r="P235" s="204" t="s">
        <v>68</v>
      </c>
      <c r="Q235" s="125">
        <v>40603</v>
      </c>
      <c r="R235" s="139">
        <v>769.19999999999982</v>
      </c>
      <c r="S235" s="140">
        <v>684.07800000000009</v>
      </c>
      <c r="T235" s="120">
        <v>1453.2779999999998</v>
      </c>
      <c r="U235" s="139">
        <v>0</v>
      </c>
      <c r="V235" s="140"/>
      <c r="W235" s="120"/>
      <c r="X235" s="128"/>
    </row>
    <row r="236" spans="15:24">
      <c r="O236" s="119">
        <v>2011</v>
      </c>
      <c r="P236" s="204" t="s">
        <v>69</v>
      </c>
      <c r="Q236" s="125">
        <v>40634</v>
      </c>
      <c r="R236" s="139">
        <v>769.19999999999982</v>
      </c>
      <c r="S236" s="140">
        <v>703.67800000000011</v>
      </c>
      <c r="T236" s="120">
        <v>1472.8779999999999</v>
      </c>
      <c r="U236" s="139">
        <v>0</v>
      </c>
      <c r="V236" s="140"/>
      <c r="W236" s="120"/>
      <c r="X236" s="128"/>
    </row>
    <row r="237" spans="15:24">
      <c r="O237" s="119">
        <v>2011</v>
      </c>
      <c r="P237" s="204" t="s">
        <v>70</v>
      </c>
      <c r="Q237" s="125">
        <v>40664</v>
      </c>
      <c r="R237" s="139">
        <v>769.19999999999982</v>
      </c>
      <c r="S237" s="140">
        <v>716.17800000000011</v>
      </c>
      <c r="T237" s="120">
        <v>1485.3779999999999</v>
      </c>
      <c r="U237" s="139">
        <v>0</v>
      </c>
      <c r="V237" s="140"/>
      <c r="W237" s="120"/>
      <c r="X237" s="128"/>
    </row>
    <row r="238" spans="15:24">
      <c r="O238" s="119">
        <v>2011</v>
      </c>
      <c r="P238" s="204" t="s">
        <v>71</v>
      </c>
      <c r="Q238" s="125">
        <v>40695</v>
      </c>
      <c r="R238" s="139">
        <v>769.19999999999982</v>
      </c>
      <c r="S238" s="140">
        <v>742.17800000000011</v>
      </c>
      <c r="T238" s="120">
        <v>1511.3779999999999</v>
      </c>
      <c r="U238" s="139">
        <v>0</v>
      </c>
      <c r="V238" s="140"/>
      <c r="W238" s="120"/>
      <c r="X238" s="128"/>
    </row>
    <row r="239" spans="15:24">
      <c r="O239" s="119">
        <v>2011</v>
      </c>
      <c r="P239" s="204" t="s">
        <v>72</v>
      </c>
      <c r="Q239" s="125">
        <v>40725</v>
      </c>
      <c r="R239" s="139">
        <v>769.19999999999982</v>
      </c>
      <c r="S239" s="140">
        <v>761.16800000000012</v>
      </c>
      <c r="T239" s="120">
        <v>1530.3679999999999</v>
      </c>
      <c r="U239" s="139">
        <v>0</v>
      </c>
      <c r="V239" s="140"/>
      <c r="W239" s="120"/>
      <c r="X239" s="128"/>
    </row>
    <row r="240" spans="15:24">
      <c r="O240" s="119">
        <v>2011</v>
      </c>
      <c r="P240" s="204" t="s">
        <v>73</v>
      </c>
      <c r="Q240" s="125">
        <v>40756</v>
      </c>
      <c r="R240" s="139">
        <v>769.19999999999982</v>
      </c>
      <c r="S240" s="140">
        <v>823.60800000000017</v>
      </c>
      <c r="T240" s="120">
        <v>1592.808</v>
      </c>
      <c r="U240" s="139">
        <v>0</v>
      </c>
      <c r="V240" s="140"/>
      <c r="W240" s="120"/>
      <c r="X240" s="128"/>
    </row>
    <row r="241" spans="15:24">
      <c r="O241" s="119">
        <v>2011</v>
      </c>
      <c r="P241" s="204" t="s">
        <v>74</v>
      </c>
      <c r="Q241" s="125">
        <v>40787</v>
      </c>
      <c r="R241" s="139">
        <v>769.19999999999982</v>
      </c>
      <c r="S241" s="140">
        <v>823.60800000000017</v>
      </c>
      <c r="T241" s="120">
        <v>1592.808</v>
      </c>
      <c r="U241" s="139">
        <v>73.599999999999994</v>
      </c>
      <c r="V241" s="140"/>
      <c r="W241" s="120"/>
      <c r="X241" s="128"/>
    </row>
    <row r="242" spans="15:24">
      <c r="O242" s="119">
        <v>2011</v>
      </c>
      <c r="P242" s="204" t="s">
        <v>75</v>
      </c>
      <c r="Q242" s="125">
        <v>40817</v>
      </c>
      <c r="R242" s="139">
        <v>769.19999999999982</v>
      </c>
      <c r="S242" s="140">
        <v>847.89800000000014</v>
      </c>
      <c r="T242" s="120">
        <v>1617.098</v>
      </c>
      <c r="U242" s="139">
        <v>73.599999999999994</v>
      </c>
      <c r="V242" s="140"/>
      <c r="W242" s="120"/>
      <c r="X242" s="128"/>
    </row>
    <row r="243" spans="15:24">
      <c r="O243" s="119">
        <v>2011</v>
      </c>
      <c r="P243" s="204" t="s">
        <v>76</v>
      </c>
      <c r="Q243" s="125">
        <v>40848</v>
      </c>
      <c r="R243" s="139">
        <v>769.19999999999982</v>
      </c>
      <c r="S243" s="140">
        <v>848.39800000000014</v>
      </c>
      <c r="T243" s="120">
        <v>1617.598</v>
      </c>
      <c r="U243" s="139">
        <v>73.599999999999994</v>
      </c>
      <c r="V243" s="140"/>
      <c r="W243" s="120"/>
      <c r="X243" s="128"/>
    </row>
    <row r="244" spans="15:24">
      <c r="O244" s="119">
        <v>2011</v>
      </c>
      <c r="P244" s="204" t="s">
        <v>77</v>
      </c>
      <c r="Q244" s="125">
        <v>40878</v>
      </c>
      <c r="R244" s="139">
        <v>769.19999999999982</v>
      </c>
      <c r="S244" s="140">
        <v>851.79800000000012</v>
      </c>
      <c r="T244" s="120">
        <v>1620.998</v>
      </c>
      <c r="U244" s="139">
        <v>73.599999999999994</v>
      </c>
      <c r="V244" s="140"/>
      <c r="W244" s="120"/>
      <c r="X244" s="128"/>
    </row>
    <row r="245" spans="15:24">
      <c r="O245" s="119">
        <v>2012</v>
      </c>
      <c r="P245" s="204" t="s">
        <v>66</v>
      </c>
      <c r="Q245" s="125">
        <v>40909</v>
      </c>
      <c r="R245" s="139">
        <v>769.19999999999982</v>
      </c>
      <c r="S245" s="140">
        <v>851.79800000000012</v>
      </c>
      <c r="T245" s="120">
        <v>1620.998</v>
      </c>
      <c r="U245" s="139">
        <v>73.599999999999994</v>
      </c>
      <c r="V245" s="140"/>
      <c r="W245" s="120"/>
      <c r="X245" s="128"/>
    </row>
    <row r="246" spans="15:24">
      <c r="O246" s="119">
        <v>2012</v>
      </c>
      <c r="P246" s="204" t="s">
        <v>67</v>
      </c>
      <c r="Q246" s="125">
        <v>40940</v>
      </c>
      <c r="R246" s="139">
        <v>769.19999999999982</v>
      </c>
      <c r="S246" s="140">
        <v>851.79800000000012</v>
      </c>
      <c r="T246" s="120">
        <v>1620.998</v>
      </c>
      <c r="U246" s="139">
        <v>73.599999999999994</v>
      </c>
      <c r="V246" s="140"/>
      <c r="W246" s="120"/>
      <c r="X246" s="128"/>
    </row>
    <row r="247" spans="15:24">
      <c r="O247" s="119">
        <v>2012</v>
      </c>
      <c r="P247" s="204" t="s">
        <v>68</v>
      </c>
      <c r="Q247" s="125">
        <v>40969</v>
      </c>
      <c r="R247" s="139">
        <v>769.19999999999982</v>
      </c>
      <c r="S247" s="140">
        <v>851.79800000000012</v>
      </c>
      <c r="T247" s="120">
        <v>1620.998</v>
      </c>
      <c r="U247" s="139">
        <v>73.599999999999994</v>
      </c>
      <c r="V247" s="140"/>
      <c r="W247" s="120"/>
      <c r="X247" s="128"/>
    </row>
    <row r="248" spans="15:24">
      <c r="O248" s="119">
        <v>2012</v>
      </c>
      <c r="P248" s="204" t="s">
        <v>69</v>
      </c>
      <c r="Q248" s="125">
        <v>41000</v>
      </c>
      <c r="R248" s="139">
        <v>769.19999999999982</v>
      </c>
      <c r="S248" s="140">
        <v>866.78800000000012</v>
      </c>
      <c r="T248" s="120">
        <v>1635.9879999999998</v>
      </c>
      <c r="U248" s="139">
        <v>73.599999999999994</v>
      </c>
      <c r="V248" s="140"/>
      <c r="W248" s="120"/>
      <c r="X248" s="128"/>
    </row>
    <row r="249" spans="15:24">
      <c r="O249" s="119">
        <v>2012</v>
      </c>
      <c r="P249" s="204" t="s">
        <v>70</v>
      </c>
      <c r="Q249" s="125">
        <v>41030</v>
      </c>
      <c r="R249" s="139">
        <v>769.19999999999982</v>
      </c>
      <c r="S249" s="140">
        <v>866.78800000000012</v>
      </c>
      <c r="T249" s="120">
        <v>1635.9879999999998</v>
      </c>
      <c r="U249" s="139">
        <v>73.599999999999994</v>
      </c>
      <c r="V249" s="140"/>
      <c r="W249" s="120"/>
      <c r="X249" s="128"/>
    </row>
    <row r="250" spans="15:24">
      <c r="O250" s="119">
        <v>2012</v>
      </c>
      <c r="P250" s="204" t="s">
        <v>71</v>
      </c>
      <c r="Q250" s="125">
        <v>41061</v>
      </c>
      <c r="R250" s="139">
        <v>769.19999999999982</v>
      </c>
      <c r="S250" s="140">
        <v>901.0680000000001</v>
      </c>
      <c r="T250" s="120">
        <v>1670.268</v>
      </c>
      <c r="U250" s="139">
        <v>73.599999999999994</v>
      </c>
      <c r="V250" s="140"/>
      <c r="W250" s="120"/>
      <c r="X250" s="128"/>
    </row>
    <row r="251" spans="15:24">
      <c r="O251" s="119">
        <v>2012</v>
      </c>
      <c r="P251" s="204" t="s">
        <v>72</v>
      </c>
      <c r="Q251" s="125">
        <v>41091</v>
      </c>
      <c r="R251" s="139">
        <v>769.19999999999982</v>
      </c>
      <c r="S251" s="140">
        <v>901.07800000000009</v>
      </c>
      <c r="T251" s="120">
        <v>1670.2779999999998</v>
      </c>
      <c r="U251" s="139">
        <v>73.599999999999994</v>
      </c>
      <c r="V251" s="140"/>
      <c r="W251" s="120"/>
      <c r="X251" s="128"/>
    </row>
    <row r="252" spans="15:24">
      <c r="O252" s="119">
        <v>2012</v>
      </c>
      <c r="P252" s="204" t="s">
        <v>73</v>
      </c>
      <c r="Q252" s="125">
        <v>41122</v>
      </c>
      <c r="R252" s="139">
        <v>769.19999999999982</v>
      </c>
      <c r="S252" s="140">
        <v>901.07800000000009</v>
      </c>
      <c r="T252" s="120">
        <v>1670.2779999999998</v>
      </c>
      <c r="U252" s="139">
        <v>73.599999999999994</v>
      </c>
      <c r="V252" s="140"/>
      <c r="W252" s="120"/>
      <c r="X252" s="128"/>
    </row>
    <row r="253" spans="15:24">
      <c r="O253" s="119">
        <v>2012</v>
      </c>
      <c r="P253" s="204" t="s">
        <v>74</v>
      </c>
      <c r="Q253" s="125">
        <v>41153</v>
      </c>
      <c r="R253" s="139">
        <v>769.19999999999982</v>
      </c>
      <c r="S253" s="140">
        <v>913.67800000000011</v>
      </c>
      <c r="T253" s="120">
        <v>1682.8779999999999</v>
      </c>
      <c r="U253" s="139">
        <v>73.599999999999994</v>
      </c>
      <c r="V253" s="140"/>
      <c r="W253" s="120"/>
      <c r="X253" s="128"/>
    </row>
    <row r="254" spans="15:24">
      <c r="O254" s="119">
        <v>2012</v>
      </c>
      <c r="P254" s="204" t="s">
        <v>75</v>
      </c>
      <c r="Q254" s="125">
        <v>41183</v>
      </c>
      <c r="R254" s="139">
        <v>769.19999999999982</v>
      </c>
      <c r="S254" s="140">
        <v>937.8900000000001</v>
      </c>
      <c r="T254" s="120">
        <v>1707.09</v>
      </c>
      <c r="U254" s="139">
        <v>73.599999999999994</v>
      </c>
      <c r="V254" s="140"/>
      <c r="W254" s="120"/>
      <c r="X254" s="128"/>
    </row>
    <row r="255" spans="15:24">
      <c r="O255" s="119">
        <v>2012</v>
      </c>
      <c r="P255" s="204" t="s">
        <v>76</v>
      </c>
      <c r="Q255" s="125">
        <v>41214</v>
      </c>
      <c r="R255" s="139">
        <v>769.19999999999982</v>
      </c>
      <c r="S255" s="140">
        <v>941.79000000000008</v>
      </c>
      <c r="T255" s="120">
        <v>1710.9899999999998</v>
      </c>
      <c r="U255" s="139">
        <v>73.599999999999994</v>
      </c>
      <c r="V255" s="140"/>
      <c r="W255" s="120"/>
      <c r="X255" s="128"/>
    </row>
    <row r="256" spans="15:24">
      <c r="O256" s="119">
        <v>2012</v>
      </c>
      <c r="P256" s="204" t="s">
        <v>77</v>
      </c>
      <c r="Q256" s="125">
        <v>41244</v>
      </c>
      <c r="R256" s="139">
        <v>769.19999999999982</v>
      </c>
      <c r="S256" s="140">
        <v>979.69</v>
      </c>
      <c r="T256" s="120">
        <v>1748.8899999999999</v>
      </c>
      <c r="U256" s="139">
        <v>73.599999999999994</v>
      </c>
      <c r="V256" s="140"/>
      <c r="W256" s="120"/>
      <c r="X256" s="128"/>
    </row>
    <row r="257" spans="15:24">
      <c r="O257" s="119">
        <v>2013</v>
      </c>
      <c r="P257" s="204" t="s">
        <v>66</v>
      </c>
      <c r="Q257" s="125">
        <v>41275</v>
      </c>
      <c r="R257" s="139">
        <v>769.19999999999982</v>
      </c>
      <c r="S257" s="140">
        <v>979.69</v>
      </c>
      <c r="T257" s="120">
        <v>1748.8899999999999</v>
      </c>
      <c r="U257" s="139">
        <v>73.599999999999994</v>
      </c>
      <c r="V257" s="140"/>
      <c r="W257" s="120"/>
      <c r="X257" s="128"/>
    </row>
    <row r="258" spans="15:24">
      <c r="O258" s="119">
        <v>2013</v>
      </c>
      <c r="P258" s="204" t="s">
        <v>67</v>
      </c>
      <c r="Q258" s="125">
        <v>41306</v>
      </c>
      <c r="R258" s="139">
        <v>769.19999999999982</v>
      </c>
      <c r="S258" s="140">
        <v>994.50700000000006</v>
      </c>
      <c r="T258" s="120">
        <v>1763.7069999999999</v>
      </c>
      <c r="U258" s="139">
        <v>73.599999999999994</v>
      </c>
      <c r="V258" s="140"/>
      <c r="W258" s="120"/>
      <c r="X258" s="128"/>
    </row>
    <row r="259" spans="15:24">
      <c r="O259" s="119">
        <v>2013</v>
      </c>
      <c r="P259" s="204" t="s">
        <v>68</v>
      </c>
      <c r="Q259" s="125">
        <v>41334</v>
      </c>
      <c r="R259" s="139">
        <v>769.19999999999982</v>
      </c>
      <c r="S259" s="140">
        <v>1002.787</v>
      </c>
      <c r="T259" s="120">
        <v>1771.9869999999999</v>
      </c>
      <c r="U259" s="139">
        <v>73.599999999999994</v>
      </c>
      <c r="V259" s="140"/>
      <c r="W259" s="120"/>
      <c r="X259" s="128"/>
    </row>
    <row r="260" spans="15:24">
      <c r="O260" s="119">
        <v>2013</v>
      </c>
      <c r="P260" s="204" t="s">
        <v>69</v>
      </c>
      <c r="Q260" s="125">
        <v>41365</v>
      </c>
      <c r="R260" s="139">
        <v>774.19999999999982</v>
      </c>
      <c r="S260" s="140">
        <v>1011.937</v>
      </c>
      <c r="T260" s="120">
        <v>1786.1369999999997</v>
      </c>
      <c r="U260" s="139">
        <v>73.599999999999994</v>
      </c>
      <c r="V260" s="140"/>
      <c r="W260" s="120"/>
      <c r="X260" s="128"/>
    </row>
    <row r="261" spans="15:24">
      <c r="O261" s="119">
        <v>2013</v>
      </c>
      <c r="P261" s="204" t="s">
        <v>70</v>
      </c>
      <c r="Q261" s="125">
        <v>41395</v>
      </c>
      <c r="R261" s="139">
        <v>793.19999999999982</v>
      </c>
      <c r="S261" s="140">
        <v>1011.937</v>
      </c>
      <c r="T261" s="120">
        <v>1805.1369999999997</v>
      </c>
      <c r="U261" s="139">
        <v>73.599999999999994</v>
      </c>
      <c r="V261" s="140"/>
      <c r="W261" s="120"/>
      <c r="X261" s="128"/>
    </row>
    <row r="262" spans="15:24">
      <c r="O262" s="119">
        <v>2013</v>
      </c>
      <c r="P262" s="204" t="s">
        <v>71</v>
      </c>
      <c r="Q262" s="125">
        <v>41426</v>
      </c>
      <c r="R262" s="139">
        <v>793.19999999999982</v>
      </c>
      <c r="S262" s="140">
        <v>1011.937</v>
      </c>
      <c r="T262" s="120">
        <v>1805.1369999999997</v>
      </c>
      <c r="U262" s="139">
        <v>73.599999999999994</v>
      </c>
      <c r="V262" s="140"/>
      <c r="W262" s="120"/>
      <c r="X262" s="128"/>
    </row>
    <row r="263" spans="15:24">
      <c r="O263" s="119">
        <v>2013</v>
      </c>
      <c r="P263" s="204" t="s">
        <v>72</v>
      </c>
      <c r="Q263" s="125">
        <v>41456</v>
      </c>
      <c r="R263" s="139">
        <v>793.19999999999982</v>
      </c>
      <c r="S263" s="140">
        <v>1024.8869999999999</v>
      </c>
      <c r="T263" s="120">
        <v>1818.0869999999998</v>
      </c>
      <c r="U263" s="139">
        <v>73.599999999999994</v>
      </c>
      <c r="V263" s="140"/>
      <c r="W263" s="120"/>
      <c r="X263" s="128"/>
    </row>
    <row r="264" spans="15:24">
      <c r="O264" s="119">
        <v>2013</v>
      </c>
      <c r="P264" s="204" t="s">
        <v>73</v>
      </c>
      <c r="Q264" s="125">
        <v>41487</v>
      </c>
      <c r="R264" s="139">
        <v>793.19999999999982</v>
      </c>
      <c r="S264" s="140">
        <v>1024.8869999999999</v>
      </c>
      <c r="T264" s="120">
        <v>1818.0869999999998</v>
      </c>
      <c r="U264" s="139">
        <v>73.599999999999994</v>
      </c>
      <c r="V264" s="140"/>
      <c r="W264" s="120"/>
      <c r="X264" s="128"/>
    </row>
    <row r="265" spans="15:24">
      <c r="O265" s="119">
        <v>2013</v>
      </c>
      <c r="P265" s="204" t="s">
        <v>74</v>
      </c>
      <c r="Q265" s="125">
        <v>41518</v>
      </c>
      <c r="R265" s="139">
        <v>805.19999999999982</v>
      </c>
      <c r="S265" s="140">
        <v>1070.087</v>
      </c>
      <c r="T265" s="120">
        <v>1875.2869999999998</v>
      </c>
      <c r="U265" s="139">
        <v>73.599999999999994</v>
      </c>
      <c r="V265" s="140"/>
      <c r="W265" s="120"/>
      <c r="X265" s="128"/>
    </row>
    <row r="266" spans="15:24">
      <c r="O266" s="119">
        <v>2013</v>
      </c>
      <c r="P266" s="204" t="s">
        <v>75</v>
      </c>
      <c r="Q266" s="125">
        <v>41548</v>
      </c>
      <c r="R266" s="139">
        <v>810.19999999999982</v>
      </c>
      <c r="S266" s="140">
        <v>1070.087</v>
      </c>
      <c r="T266" s="120">
        <v>1880.2869999999998</v>
      </c>
      <c r="U266" s="139">
        <v>73.599999999999994</v>
      </c>
      <c r="V266" s="140"/>
      <c r="W266" s="120"/>
      <c r="X266" s="128"/>
    </row>
    <row r="267" spans="15:24">
      <c r="O267" s="119">
        <v>2013</v>
      </c>
      <c r="P267" s="204" t="s">
        <v>76</v>
      </c>
      <c r="Q267" s="125">
        <v>41579</v>
      </c>
      <c r="R267" s="139">
        <v>815.19999999999982</v>
      </c>
      <c r="S267" s="140">
        <v>1070.1969999999999</v>
      </c>
      <c r="T267" s="120">
        <v>1885.3969999999997</v>
      </c>
      <c r="U267" s="139">
        <v>73.599999999999994</v>
      </c>
      <c r="V267" s="140"/>
      <c r="W267" s="120"/>
      <c r="X267" s="128"/>
    </row>
    <row r="268" spans="15:24">
      <c r="O268" s="119">
        <v>2013</v>
      </c>
      <c r="P268" s="204" t="s">
        <v>77</v>
      </c>
      <c r="Q268" s="125">
        <v>41609</v>
      </c>
      <c r="R268" s="139">
        <v>845.19999999999982</v>
      </c>
      <c r="S268" s="140">
        <v>1079.1969999999999</v>
      </c>
      <c r="T268" s="120">
        <v>1924.3969999999997</v>
      </c>
      <c r="U268" s="139">
        <v>73.599999999999994</v>
      </c>
      <c r="V268" s="140"/>
      <c r="W268" s="120"/>
      <c r="X268" s="128"/>
    </row>
    <row r="269" spans="15:24">
      <c r="O269" s="119">
        <v>2014</v>
      </c>
      <c r="P269" s="204" t="s">
        <v>66</v>
      </c>
      <c r="Q269" s="125">
        <v>41640</v>
      </c>
      <c r="R269" s="139">
        <v>855.19999999999982</v>
      </c>
      <c r="S269" s="140">
        <v>1115.1469999999999</v>
      </c>
      <c r="T269" s="120">
        <v>1970.3469999999998</v>
      </c>
      <c r="U269" s="139">
        <v>73.599999999999994</v>
      </c>
      <c r="V269" s="140"/>
      <c r="W269" s="120"/>
      <c r="X269" s="128"/>
    </row>
    <row r="270" spans="15:24">
      <c r="O270" s="119">
        <v>2014</v>
      </c>
      <c r="P270" s="204" t="s">
        <v>67</v>
      </c>
      <c r="Q270" s="125">
        <v>41671</v>
      </c>
      <c r="R270" s="139">
        <v>864.54999999999984</v>
      </c>
      <c r="S270" s="140">
        <v>1163.6969999999999</v>
      </c>
      <c r="T270" s="120">
        <v>2028.2469999999998</v>
      </c>
      <c r="U270" s="139">
        <v>73.599999999999994</v>
      </c>
      <c r="V270" s="140"/>
      <c r="W270" s="120"/>
      <c r="X270" s="128"/>
    </row>
    <row r="271" spans="15:24">
      <c r="O271" s="119">
        <v>2014</v>
      </c>
      <c r="P271" s="204" t="s">
        <v>68</v>
      </c>
      <c r="Q271" s="125">
        <v>41699</v>
      </c>
      <c r="R271" s="139">
        <v>874.54999999999984</v>
      </c>
      <c r="S271" s="140">
        <v>1168.6869999999999</v>
      </c>
      <c r="T271" s="120">
        <v>2043.2369999999996</v>
      </c>
      <c r="U271" s="139">
        <v>73.599999999999994</v>
      </c>
      <c r="V271" s="140"/>
      <c r="W271" s="120"/>
      <c r="X271" s="128"/>
    </row>
    <row r="272" spans="15:24">
      <c r="O272" s="119">
        <v>2014</v>
      </c>
      <c r="P272" s="204" t="s">
        <v>69</v>
      </c>
      <c r="Q272" s="125">
        <v>41730</v>
      </c>
      <c r="R272" s="139">
        <v>874.54999999999984</v>
      </c>
      <c r="S272" s="140">
        <v>1168.6869999999999</v>
      </c>
      <c r="T272" s="120">
        <v>2043.2369999999996</v>
      </c>
      <c r="U272" s="139">
        <v>73.599999999999994</v>
      </c>
      <c r="V272" s="140"/>
      <c r="W272" s="120"/>
      <c r="X272" s="128"/>
    </row>
    <row r="273" spans="15:24">
      <c r="O273" s="119">
        <v>2014</v>
      </c>
      <c r="P273" s="204" t="s">
        <v>70</v>
      </c>
      <c r="Q273" s="125">
        <v>41760</v>
      </c>
      <c r="R273" s="139">
        <v>912.54999999999984</v>
      </c>
      <c r="S273" s="140">
        <v>1168.9869999999999</v>
      </c>
      <c r="T273" s="120">
        <v>2081.5369999999998</v>
      </c>
      <c r="U273" s="139">
        <v>73.599999999999994</v>
      </c>
      <c r="V273" s="140"/>
      <c r="W273" s="120"/>
      <c r="X273" s="128"/>
    </row>
    <row r="274" spans="15:24">
      <c r="O274" s="119">
        <v>2014</v>
      </c>
      <c r="P274" s="204" t="s">
        <v>71</v>
      </c>
      <c r="Q274" s="125">
        <v>41791</v>
      </c>
      <c r="R274" s="139">
        <v>912.54999999999984</v>
      </c>
      <c r="S274" s="140">
        <v>1169.2869999999998</v>
      </c>
      <c r="T274" s="120">
        <v>2081.8369999999995</v>
      </c>
      <c r="U274" s="139">
        <v>73.599999999999994</v>
      </c>
      <c r="V274" s="140"/>
      <c r="W274" s="120"/>
      <c r="X274" s="128"/>
    </row>
    <row r="275" spans="15:24">
      <c r="O275" s="119">
        <v>2014</v>
      </c>
      <c r="P275" s="204" t="s">
        <v>72</v>
      </c>
      <c r="Q275" s="125">
        <v>41821</v>
      </c>
      <c r="R275" s="139">
        <v>939.54999999999984</v>
      </c>
      <c r="S275" s="140">
        <v>1213.3869999999997</v>
      </c>
      <c r="T275" s="120">
        <v>2152.9369999999994</v>
      </c>
      <c r="U275" s="139">
        <v>73.599999999999994</v>
      </c>
      <c r="V275" s="140"/>
      <c r="W275" s="120"/>
      <c r="X275" s="128"/>
    </row>
    <row r="276" spans="15:24">
      <c r="O276" s="119">
        <v>2014</v>
      </c>
      <c r="P276" s="204" t="s">
        <v>73</v>
      </c>
      <c r="Q276" s="125">
        <v>41852</v>
      </c>
      <c r="R276" s="139">
        <v>951.54999999999984</v>
      </c>
      <c r="S276" s="140">
        <v>1213.3869999999997</v>
      </c>
      <c r="T276" s="120">
        <v>2164.9369999999994</v>
      </c>
      <c r="U276" s="139">
        <v>73.599999999999994</v>
      </c>
      <c r="V276" s="140"/>
      <c r="W276" s="120"/>
      <c r="X276" s="128"/>
    </row>
    <row r="277" spans="15:24">
      <c r="O277" s="119">
        <v>2014</v>
      </c>
      <c r="P277" s="204" t="s">
        <v>74</v>
      </c>
      <c r="Q277" s="125">
        <v>41883</v>
      </c>
      <c r="R277" s="139">
        <v>963.54999999999984</v>
      </c>
      <c r="S277" s="140">
        <v>1213.4069999999997</v>
      </c>
      <c r="T277" s="120">
        <v>2176.9569999999994</v>
      </c>
      <c r="U277" s="139">
        <v>73.599999999999994</v>
      </c>
      <c r="V277" s="140"/>
      <c r="W277" s="120"/>
      <c r="X277" s="128"/>
    </row>
    <row r="278" spans="15:24">
      <c r="O278" s="119">
        <v>2014</v>
      </c>
      <c r="P278" s="204" t="s">
        <v>75</v>
      </c>
      <c r="Q278" s="125">
        <v>41913</v>
      </c>
      <c r="R278" s="139">
        <v>1000.5499999999998</v>
      </c>
      <c r="S278" s="140">
        <v>1213.4069999999997</v>
      </c>
      <c r="T278" s="120">
        <v>2213.9569999999994</v>
      </c>
      <c r="U278" s="139">
        <v>73.599999999999994</v>
      </c>
      <c r="V278" s="140"/>
      <c r="W278" s="120"/>
      <c r="X278" s="128"/>
    </row>
    <row r="279" spans="15:24">
      <c r="O279" s="119">
        <v>2014</v>
      </c>
      <c r="P279" s="204" t="s">
        <v>76</v>
      </c>
      <c r="Q279" s="125">
        <v>41944</v>
      </c>
      <c r="R279" s="139">
        <v>1015.5499999999998</v>
      </c>
      <c r="S279" s="140">
        <v>1213.4069999999997</v>
      </c>
      <c r="T279" s="120">
        <v>2228.9569999999994</v>
      </c>
      <c r="U279" s="139">
        <v>73.599999999999994</v>
      </c>
      <c r="V279" s="140"/>
      <c r="W279" s="120"/>
      <c r="X279" s="128"/>
    </row>
    <row r="280" spans="15:24">
      <c r="O280" s="119">
        <v>2014</v>
      </c>
      <c r="P280" s="204" t="s">
        <v>77</v>
      </c>
      <c r="Q280" s="125">
        <v>41974</v>
      </c>
      <c r="R280" s="139">
        <v>1046.5499999999997</v>
      </c>
      <c r="S280" s="140">
        <v>1221.0069999999996</v>
      </c>
      <c r="T280" s="120">
        <v>2267.5569999999993</v>
      </c>
      <c r="U280" s="139">
        <v>73.599999999999994</v>
      </c>
      <c r="V280" s="140"/>
      <c r="W280" s="120"/>
      <c r="X280" s="128"/>
    </row>
    <row r="281" spans="15:24">
      <c r="O281" s="119">
        <v>2015</v>
      </c>
      <c r="P281" s="204" t="s">
        <v>66</v>
      </c>
      <c r="Q281" s="125">
        <v>42005</v>
      </c>
      <c r="R281" s="139">
        <v>1046.5499999999997</v>
      </c>
      <c r="S281" s="140">
        <v>1221.0069999999996</v>
      </c>
      <c r="T281" s="120">
        <v>2267.5569999999993</v>
      </c>
      <c r="U281" s="139">
        <v>73.599999999999994</v>
      </c>
      <c r="V281" s="140"/>
      <c r="W281" s="120"/>
      <c r="X281" s="128"/>
    </row>
    <row r="282" spans="15:24">
      <c r="O282" s="119">
        <v>2015</v>
      </c>
      <c r="P282" s="204" t="s">
        <v>67</v>
      </c>
      <c r="Q282" s="125">
        <v>42036</v>
      </c>
      <c r="R282" s="139">
        <v>1046.5499999999997</v>
      </c>
      <c r="S282" s="140">
        <v>1221.0069999999996</v>
      </c>
      <c r="T282" s="120">
        <v>2267.5569999999993</v>
      </c>
      <c r="U282" s="139">
        <v>73.599999999999994</v>
      </c>
      <c r="V282" s="140"/>
      <c r="W282" s="120"/>
      <c r="X282" s="128"/>
    </row>
    <row r="283" spans="15:24">
      <c r="O283" s="119">
        <v>2015</v>
      </c>
      <c r="P283" s="204" t="s">
        <v>68</v>
      </c>
      <c r="Q283" s="125">
        <v>42064</v>
      </c>
      <c r="R283" s="139">
        <v>1046.5499999999997</v>
      </c>
      <c r="S283" s="140">
        <v>1221.0069999999996</v>
      </c>
      <c r="T283" s="120">
        <v>2267.5569999999993</v>
      </c>
      <c r="U283" s="139">
        <v>73.599999999999994</v>
      </c>
      <c r="V283" s="140"/>
      <c r="W283" s="120"/>
      <c r="X283" s="128"/>
    </row>
    <row r="284" spans="15:24">
      <c r="O284" s="119">
        <v>2015</v>
      </c>
      <c r="P284" s="204" t="s">
        <v>69</v>
      </c>
      <c r="Q284" s="125">
        <v>42095</v>
      </c>
      <c r="R284" s="139">
        <v>1046.5499999999997</v>
      </c>
      <c r="S284" s="140">
        <v>1221.0069999999996</v>
      </c>
      <c r="T284" s="120">
        <v>2267.5569999999993</v>
      </c>
      <c r="U284" s="139">
        <v>73.599999999999994</v>
      </c>
      <c r="V284" s="140"/>
      <c r="W284" s="120"/>
      <c r="X284" s="128"/>
    </row>
    <row r="285" spans="15:24">
      <c r="O285" s="119">
        <v>2015</v>
      </c>
      <c r="P285" s="204" t="s">
        <v>70</v>
      </c>
      <c r="Q285" s="125">
        <v>42125</v>
      </c>
      <c r="R285" s="139">
        <v>1051.5499999999997</v>
      </c>
      <c r="S285" s="140">
        <v>1270.9069999999997</v>
      </c>
      <c r="T285" s="120">
        <v>2322.4569999999994</v>
      </c>
      <c r="U285" s="139">
        <v>73.599999999999994</v>
      </c>
      <c r="V285" s="140"/>
      <c r="W285" s="120"/>
      <c r="X285" s="128"/>
    </row>
    <row r="286" spans="15:24">
      <c r="O286" s="119">
        <v>2015</v>
      </c>
      <c r="P286" s="204" t="s">
        <v>71</v>
      </c>
      <c r="Q286" s="125">
        <v>42156</v>
      </c>
      <c r="R286" s="139">
        <v>1066.5499999999997</v>
      </c>
      <c r="S286" s="140">
        <v>1287.0069999999996</v>
      </c>
      <c r="T286" s="120">
        <v>2353.5569999999993</v>
      </c>
      <c r="U286" s="139">
        <v>73.599999999999994</v>
      </c>
      <c r="V286" s="140"/>
      <c r="W286" s="120"/>
      <c r="X286" s="128"/>
    </row>
    <row r="287" spans="15:24">
      <c r="O287" s="119">
        <v>2015</v>
      </c>
      <c r="P287" s="204" t="s">
        <v>72</v>
      </c>
      <c r="Q287" s="125">
        <v>42186</v>
      </c>
      <c r="R287" s="139">
        <v>1084.5499999999997</v>
      </c>
      <c r="S287" s="140">
        <v>1287.0069999999996</v>
      </c>
      <c r="T287" s="120">
        <v>2371.5569999999993</v>
      </c>
      <c r="U287" s="139">
        <v>73.599999999999994</v>
      </c>
      <c r="V287" s="140"/>
      <c r="W287" s="120"/>
      <c r="X287" s="128"/>
    </row>
    <row r="288" spans="15:24">
      <c r="O288" s="119">
        <v>2015</v>
      </c>
      <c r="P288" s="204" t="s">
        <v>73</v>
      </c>
      <c r="Q288" s="125">
        <v>42217</v>
      </c>
      <c r="R288" s="139">
        <v>1084.5499999999997</v>
      </c>
      <c r="S288" s="140">
        <v>1287.0569999999996</v>
      </c>
      <c r="T288" s="120">
        <v>2371.6069999999991</v>
      </c>
      <c r="U288" s="139">
        <v>73.599999999999994</v>
      </c>
      <c r="V288" s="140"/>
      <c r="W288" s="120"/>
      <c r="X288" s="128"/>
    </row>
    <row r="289" spans="15:24">
      <c r="O289" s="119">
        <v>2015</v>
      </c>
      <c r="P289" s="204" t="s">
        <v>74</v>
      </c>
      <c r="Q289" s="125">
        <v>42248</v>
      </c>
      <c r="R289" s="139">
        <v>1103.5499999999997</v>
      </c>
      <c r="S289" s="140">
        <v>1294.9069999999995</v>
      </c>
      <c r="T289" s="120">
        <v>2398.4569999999994</v>
      </c>
      <c r="U289" s="139">
        <v>73.599999999999994</v>
      </c>
      <c r="V289" s="140"/>
      <c r="W289" s="120"/>
      <c r="X289" s="128"/>
    </row>
    <row r="290" spans="15:24">
      <c r="O290" s="119">
        <v>2015</v>
      </c>
      <c r="P290" s="204" t="s">
        <v>75</v>
      </c>
      <c r="Q290" s="125">
        <v>42278</v>
      </c>
      <c r="R290" s="139">
        <v>1127.5499999999997</v>
      </c>
      <c r="S290" s="140">
        <v>1294.9069999999995</v>
      </c>
      <c r="T290" s="120">
        <v>2422.4569999999994</v>
      </c>
      <c r="U290" s="139">
        <v>73.599999999999994</v>
      </c>
      <c r="V290" s="140"/>
      <c r="W290" s="120"/>
      <c r="X290" s="128"/>
    </row>
    <row r="291" spans="15:24">
      <c r="O291" s="119">
        <v>2015</v>
      </c>
      <c r="P291" s="204" t="s">
        <v>76</v>
      </c>
      <c r="Q291" s="125">
        <v>42309</v>
      </c>
      <c r="R291" s="139">
        <v>1132.5499999999997</v>
      </c>
      <c r="S291" s="140">
        <v>1294.9069999999995</v>
      </c>
      <c r="T291" s="120">
        <v>2427.4569999999994</v>
      </c>
      <c r="U291" s="139">
        <v>73.599999999999994</v>
      </c>
      <c r="V291" s="140"/>
      <c r="W291" s="120"/>
      <c r="X291" s="128"/>
    </row>
    <row r="292" spans="15:24">
      <c r="O292" s="119">
        <v>2015</v>
      </c>
      <c r="P292" s="204" t="s">
        <v>77</v>
      </c>
      <c r="Q292" s="125">
        <v>42339</v>
      </c>
      <c r="R292" s="139">
        <v>1152.5499999999997</v>
      </c>
      <c r="S292" s="140">
        <v>1294.9069999999995</v>
      </c>
      <c r="T292" s="120">
        <v>2447.4569999999994</v>
      </c>
      <c r="U292" s="139">
        <v>73.599999999999994</v>
      </c>
      <c r="V292" s="140"/>
      <c r="W292" s="120"/>
      <c r="X292" s="128"/>
    </row>
    <row r="293" spans="15:24">
      <c r="O293" s="119">
        <v>2016</v>
      </c>
      <c r="P293" s="204" t="s">
        <v>66</v>
      </c>
      <c r="Q293" s="125">
        <v>42370</v>
      </c>
      <c r="R293" s="139">
        <v>1162.5499999999997</v>
      </c>
      <c r="S293" s="140">
        <v>1294.9069999999995</v>
      </c>
      <c r="T293" s="120">
        <v>2457.4569999999994</v>
      </c>
      <c r="U293" s="139">
        <v>73.599999999999994</v>
      </c>
      <c r="V293" s="140"/>
      <c r="W293" s="120"/>
      <c r="X293" s="128"/>
    </row>
    <row r="294" spans="15:24">
      <c r="O294" s="119">
        <v>2016</v>
      </c>
      <c r="P294" s="204" t="s">
        <v>67</v>
      </c>
      <c r="Q294" s="125">
        <v>42401</v>
      </c>
      <c r="R294" s="139">
        <v>1172.5499999999997</v>
      </c>
      <c r="S294" s="140">
        <v>1294.9069999999995</v>
      </c>
      <c r="T294" s="120">
        <v>2467.4569999999994</v>
      </c>
      <c r="U294" s="139">
        <v>73.599999999999994</v>
      </c>
      <c r="V294" s="140"/>
      <c r="W294" s="120"/>
      <c r="X294" s="128"/>
    </row>
    <row r="295" spans="15:24">
      <c r="O295" s="119">
        <v>2016</v>
      </c>
      <c r="P295" s="204" t="s">
        <v>68</v>
      </c>
      <c r="Q295" s="125">
        <v>42430</v>
      </c>
      <c r="R295" s="139">
        <v>1172.5499999999997</v>
      </c>
      <c r="S295" s="140">
        <v>1294.9069999999995</v>
      </c>
      <c r="T295" s="120">
        <v>2467.4569999999994</v>
      </c>
      <c r="U295" s="139">
        <v>73.599999999999994</v>
      </c>
      <c r="V295" s="140"/>
      <c r="W295" s="120"/>
      <c r="X295" s="128"/>
    </row>
    <row r="296" spans="15:24">
      <c r="O296" s="119">
        <v>2016</v>
      </c>
      <c r="P296" s="204" t="s">
        <v>69</v>
      </c>
      <c r="Q296" s="125">
        <v>42461</v>
      </c>
      <c r="R296" s="139">
        <v>1182.5499999999997</v>
      </c>
      <c r="S296" s="140">
        <v>1297.9069999999995</v>
      </c>
      <c r="T296" s="120">
        <v>2480.4569999999994</v>
      </c>
      <c r="U296" s="139">
        <v>73.599999999999994</v>
      </c>
      <c r="V296" s="140"/>
      <c r="W296" s="120"/>
      <c r="X296" s="128"/>
    </row>
    <row r="297" spans="15:24">
      <c r="O297" s="119">
        <v>2016</v>
      </c>
      <c r="P297" s="204" t="s">
        <v>70</v>
      </c>
      <c r="Q297" s="125">
        <v>42491</v>
      </c>
      <c r="R297" s="139">
        <v>1182.5499999999997</v>
      </c>
      <c r="S297" s="140">
        <v>1297.9069999999995</v>
      </c>
      <c r="T297" s="120">
        <v>2480.4569999999994</v>
      </c>
      <c r="U297" s="139">
        <v>73.599999999999994</v>
      </c>
      <c r="V297" s="140"/>
      <c r="W297" s="120"/>
      <c r="X297" s="128"/>
    </row>
    <row r="298" spans="15:24">
      <c r="O298" s="119">
        <v>2016</v>
      </c>
      <c r="P298" s="204" t="s">
        <v>71</v>
      </c>
      <c r="Q298" s="125">
        <v>42522</v>
      </c>
      <c r="R298" s="139">
        <v>1193.2499999999998</v>
      </c>
      <c r="S298" s="140">
        <v>1297.9069999999995</v>
      </c>
      <c r="T298" s="120">
        <v>2491.1569999999992</v>
      </c>
      <c r="U298" s="139">
        <v>73.599999999999994</v>
      </c>
      <c r="V298" s="140"/>
      <c r="W298" s="120"/>
      <c r="X298" s="128"/>
    </row>
    <row r="299" spans="15:24">
      <c r="O299" s="119">
        <v>2016</v>
      </c>
      <c r="P299" s="204" t="s">
        <v>72</v>
      </c>
      <c r="Q299" s="125">
        <v>42552</v>
      </c>
      <c r="R299" s="139">
        <v>1193.2499999999998</v>
      </c>
      <c r="S299" s="140">
        <v>1297.9069999999995</v>
      </c>
      <c r="T299" s="120">
        <v>2491.1569999999992</v>
      </c>
      <c r="U299" s="139">
        <v>73.599999999999994</v>
      </c>
      <c r="V299" s="140"/>
      <c r="W299" s="120"/>
      <c r="X299" s="128"/>
    </row>
    <row r="300" spans="15:24">
      <c r="O300" s="119">
        <v>2016</v>
      </c>
      <c r="P300" s="204" t="s">
        <v>73</v>
      </c>
      <c r="Q300" s="125">
        <v>42583</v>
      </c>
      <c r="R300" s="139">
        <v>1193.2499999999998</v>
      </c>
      <c r="S300" s="140">
        <v>1333.1069999999995</v>
      </c>
      <c r="T300" s="120">
        <v>2526.3569999999991</v>
      </c>
      <c r="U300" s="139">
        <v>73.599999999999994</v>
      </c>
      <c r="V300" s="140"/>
      <c r="W300" s="120"/>
      <c r="X300" s="128"/>
    </row>
    <row r="301" spans="15:24">
      <c r="O301" s="119">
        <v>2016</v>
      </c>
      <c r="P301" s="204" t="s">
        <v>74</v>
      </c>
      <c r="Q301" s="125">
        <v>42614</v>
      </c>
      <c r="R301" s="139">
        <v>1198.2499999999998</v>
      </c>
      <c r="S301" s="140">
        <v>1350.2059999999994</v>
      </c>
      <c r="T301" s="120">
        <v>2548.4559999999992</v>
      </c>
      <c r="U301" s="139">
        <v>73.599999999999994</v>
      </c>
      <c r="V301" s="140"/>
      <c r="W301" s="120"/>
      <c r="X301" s="128"/>
    </row>
    <row r="302" spans="15:24">
      <c r="O302" s="119">
        <v>2016</v>
      </c>
      <c r="P302" s="204" t="s">
        <v>75</v>
      </c>
      <c r="Q302" s="125">
        <v>42644</v>
      </c>
      <c r="R302" s="139">
        <v>1228.2499999999998</v>
      </c>
      <c r="S302" s="140">
        <v>1392.5659999999993</v>
      </c>
      <c r="T302" s="120">
        <v>2620.8159999999989</v>
      </c>
      <c r="U302" s="139">
        <v>73.599999999999994</v>
      </c>
      <c r="V302" s="140"/>
      <c r="W302" s="120"/>
      <c r="X302" s="128"/>
    </row>
    <row r="303" spans="15:24">
      <c r="O303" s="119">
        <v>2016</v>
      </c>
      <c r="P303" s="204" t="s">
        <v>76</v>
      </c>
      <c r="Q303" s="125">
        <v>42675</v>
      </c>
      <c r="R303" s="139">
        <v>1265.6499999999999</v>
      </c>
      <c r="S303" s="140">
        <v>1393.8659999999993</v>
      </c>
      <c r="T303" s="120">
        <v>2659.5159999999992</v>
      </c>
      <c r="U303" s="139">
        <v>73.599999999999994</v>
      </c>
      <c r="V303" s="140"/>
      <c r="W303" s="120"/>
      <c r="X303" s="128"/>
    </row>
    <row r="304" spans="15:24">
      <c r="O304" s="119">
        <v>2016</v>
      </c>
      <c r="P304" s="204" t="s">
        <v>77</v>
      </c>
      <c r="Q304" s="125">
        <v>42705</v>
      </c>
      <c r="R304" s="139">
        <v>1371.2499999999998</v>
      </c>
      <c r="S304" s="140">
        <v>1423.8559999999993</v>
      </c>
      <c r="T304" s="120">
        <v>2795.1059999999989</v>
      </c>
      <c r="U304" s="139">
        <v>73.599999999999994</v>
      </c>
      <c r="V304" s="140"/>
      <c r="W304" s="120"/>
      <c r="X304" s="128"/>
    </row>
    <row r="305" spans="15:24">
      <c r="O305" s="119">
        <v>2017</v>
      </c>
      <c r="P305" s="204" t="s">
        <v>66</v>
      </c>
      <c r="Q305" s="125">
        <v>42736</v>
      </c>
      <c r="R305" s="139">
        <v>1371.2499999999998</v>
      </c>
      <c r="S305" s="140">
        <v>1428.4559999999992</v>
      </c>
      <c r="T305" s="120">
        <v>2799.7059999999992</v>
      </c>
      <c r="U305" s="139">
        <v>73.599999999999994</v>
      </c>
      <c r="V305" s="140"/>
      <c r="W305" s="120"/>
      <c r="X305" s="128"/>
    </row>
    <row r="306" spans="15:24">
      <c r="O306" s="119">
        <v>2017</v>
      </c>
      <c r="P306" s="204" t="s">
        <v>67</v>
      </c>
      <c r="Q306" s="125">
        <v>42767</v>
      </c>
      <c r="R306" s="139">
        <v>1416.2499999999998</v>
      </c>
      <c r="S306" s="140">
        <v>1428.9549999999992</v>
      </c>
      <c r="T306" s="120">
        <v>2845.204999999999</v>
      </c>
      <c r="U306" s="139">
        <v>73.599999999999994</v>
      </c>
      <c r="V306" s="140"/>
      <c r="W306" s="120"/>
      <c r="X306" s="128"/>
    </row>
    <row r="307" spans="15:24">
      <c r="O307" s="119">
        <v>2017</v>
      </c>
      <c r="P307" s="204" t="s">
        <v>68</v>
      </c>
      <c r="Q307" s="125">
        <v>42795</v>
      </c>
      <c r="R307" s="139">
        <v>1416.2499999999998</v>
      </c>
      <c r="S307" s="140">
        <v>1443.7539999999992</v>
      </c>
      <c r="T307" s="120">
        <v>2860.003999999999</v>
      </c>
      <c r="U307" s="139">
        <v>73.599999999999994</v>
      </c>
      <c r="V307" s="140"/>
      <c r="W307" s="120"/>
      <c r="X307" s="128"/>
    </row>
    <row r="308" spans="15:24">
      <c r="O308" s="119">
        <v>2017</v>
      </c>
      <c r="P308" s="204" t="s">
        <v>69</v>
      </c>
      <c r="Q308" s="125">
        <v>42826</v>
      </c>
      <c r="R308" s="139">
        <v>1421.2499999999998</v>
      </c>
      <c r="S308" s="140">
        <v>1443.9039999999993</v>
      </c>
      <c r="T308" s="120">
        <v>2865.1539999999991</v>
      </c>
      <c r="U308" s="139">
        <v>73.599999999999994</v>
      </c>
      <c r="V308" s="140"/>
      <c r="W308" s="120"/>
      <c r="X308" s="128"/>
    </row>
    <row r="309" spans="15:24">
      <c r="O309" s="119">
        <v>2017</v>
      </c>
      <c r="P309" s="204" t="s">
        <v>70</v>
      </c>
      <c r="Q309" s="125">
        <v>42856</v>
      </c>
      <c r="R309" s="139">
        <v>1469.2499999999998</v>
      </c>
      <c r="S309" s="140">
        <v>1457.7039999999993</v>
      </c>
      <c r="T309" s="120">
        <v>2926.9539999999988</v>
      </c>
      <c r="U309" s="139">
        <v>73.599999999999994</v>
      </c>
      <c r="V309" s="140"/>
      <c r="W309" s="120"/>
      <c r="X309" s="128"/>
    </row>
    <row r="310" spans="15:24">
      <c r="O310" s="119">
        <v>2017</v>
      </c>
      <c r="P310" s="204" t="s">
        <v>71</v>
      </c>
      <c r="Q310" s="125">
        <v>42887</v>
      </c>
      <c r="R310" s="139">
        <v>1505.4999999999998</v>
      </c>
      <c r="S310" s="140">
        <v>1512.7839999999992</v>
      </c>
      <c r="T310" s="120">
        <v>3018.2839999999987</v>
      </c>
      <c r="U310" s="139">
        <v>73.599999999999994</v>
      </c>
      <c r="V310" s="140"/>
      <c r="W310" s="120"/>
      <c r="X310" s="128"/>
    </row>
    <row r="311" spans="15:24">
      <c r="O311" s="119">
        <v>2017</v>
      </c>
      <c r="P311" s="204" t="s">
        <v>72</v>
      </c>
      <c r="Q311" s="125">
        <v>42917</v>
      </c>
      <c r="R311" s="139">
        <v>1529.4999999999998</v>
      </c>
      <c r="S311" s="140">
        <v>1536.1839999999993</v>
      </c>
      <c r="T311" s="120">
        <v>3065.6839999999993</v>
      </c>
      <c r="U311" s="139">
        <v>73.599999999999994</v>
      </c>
      <c r="V311" s="140"/>
      <c r="W311" s="120"/>
      <c r="X311" s="128"/>
    </row>
    <row r="312" spans="15:24">
      <c r="O312" s="119">
        <v>2017</v>
      </c>
      <c r="P312" s="204" t="s">
        <v>73</v>
      </c>
      <c r="Q312" s="125">
        <v>42948</v>
      </c>
      <c r="R312" s="139">
        <v>1541.4999999999998</v>
      </c>
      <c r="S312" s="140">
        <v>1543.9039999999993</v>
      </c>
      <c r="T312" s="120">
        <v>3085.4039999999991</v>
      </c>
      <c r="U312" s="139">
        <v>121.1</v>
      </c>
      <c r="V312" s="140"/>
      <c r="W312" s="120"/>
      <c r="X312" s="128"/>
    </row>
    <row r="313" spans="15:24">
      <c r="O313" s="119">
        <v>2017</v>
      </c>
      <c r="P313" s="204" t="s">
        <v>74</v>
      </c>
      <c r="Q313" s="125">
        <v>42979</v>
      </c>
      <c r="R313" s="139">
        <v>1541.4999999999998</v>
      </c>
      <c r="S313" s="140">
        <v>1555.4039999999993</v>
      </c>
      <c r="T313" s="120">
        <v>3096.9039999999991</v>
      </c>
      <c r="U313" s="139">
        <v>121.1</v>
      </c>
      <c r="V313" s="140"/>
      <c r="W313" s="120"/>
      <c r="X313" s="128"/>
    </row>
    <row r="314" spans="15:24">
      <c r="O314" s="119">
        <v>2017</v>
      </c>
      <c r="P314" s="204" t="s">
        <v>75</v>
      </c>
      <c r="Q314" s="125">
        <v>43009</v>
      </c>
      <c r="R314" s="139">
        <v>1541.4999999999998</v>
      </c>
      <c r="S314" s="140">
        <v>1568.9819999999993</v>
      </c>
      <c r="T314" s="120">
        <v>3110.4819999999991</v>
      </c>
      <c r="U314" s="139">
        <v>121.1</v>
      </c>
      <c r="V314" s="140"/>
      <c r="W314" s="120"/>
      <c r="X314" s="128"/>
    </row>
    <row r="315" spans="15:24">
      <c r="O315" s="119">
        <v>2017</v>
      </c>
      <c r="P315" s="204" t="s">
        <v>76</v>
      </c>
      <c r="Q315" s="125">
        <v>43040</v>
      </c>
      <c r="R315" s="139">
        <v>1541.4999999999998</v>
      </c>
      <c r="S315" s="140">
        <v>1630.6069999999993</v>
      </c>
      <c r="T315" s="120">
        <v>3172.1069999999991</v>
      </c>
      <c r="U315" s="139">
        <v>121.1</v>
      </c>
      <c r="V315" s="140"/>
      <c r="W315" s="120"/>
      <c r="X315" s="128"/>
    </row>
    <row r="316" spans="15:24">
      <c r="O316" s="119">
        <v>2017</v>
      </c>
      <c r="P316" s="204" t="s">
        <v>77</v>
      </c>
      <c r="Q316" s="125">
        <v>43070</v>
      </c>
      <c r="R316" s="139">
        <v>1591.4999999999998</v>
      </c>
      <c r="S316" s="140">
        <v>1711.2739999999992</v>
      </c>
      <c r="T316" s="120">
        <v>3302.773999999999</v>
      </c>
      <c r="U316" s="139">
        <v>121.1</v>
      </c>
      <c r="V316" s="140"/>
      <c r="W316" s="120"/>
      <c r="X316" s="128"/>
    </row>
    <row r="317" spans="15:24">
      <c r="O317" s="119">
        <v>2018</v>
      </c>
      <c r="P317" s="204" t="s">
        <v>66</v>
      </c>
      <c r="Q317" s="125">
        <v>43101</v>
      </c>
      <c r="R317" s="139">
        <v>1591.4999999999998</v>
      </c>
      <c r="S317" s="140">
        <v>1743.0239999999992</v>
      </c>
      <c r="T317" s="120">
        <v>3334.523999999999</v>
      </c>
      <c r="U317" s="139">
        <v>121.1</v>
      </c>
      <c r="V317" s="140"/>
      <c r="W317" s="120"/>
      <c r="X317" s="128"/>
    </row>
    <row r="318" spans="15:24">
      <c r="O318" s="119">
        <v>2018</v>
      </c>
      <c r="P318" s="204" t="s">
        <v>67</v>
      </c>
      <c r="Q318" s="125">
        <v>43132</v>
      </c>
      <c r="R318" s="139">
        <v>1591.4999999999998</v>
      </c>
      <c r="S318" s="140">
        <v>1785.0139999999992</v>
      </c>
      <c r="T318" s="120">
        <v>3376.5139999999992</v>
      </c>
      <c r="U318" s="139">
        <v>121.1</v>
      </c>
      <c r="V318" s="140"/>
      <c r="W318" s="120"/>
      <c r="X318" s="128"/>
    </row>
    <row r="319" spans="15:24">
      <c r="O319" s="119">
        <v>2018</v>
      </c>
      <c r="P319" s="204" t="s">
        <v>68</v>
      </c>
      <c r="Q319" s="125">
        <v>43160</v>
      </c>
      <c r="R319" s="139">
        <v>1631.1</v>
      </c>
      <c r="S319" s="140">
        <v>1785.0139999999992</v>
      </c>
      <c r="T319" s="120">
        <v>3416.1139999999991</v>
      </c>
      <c r="U319" s="139">
        <v>121.1</v>
      </c>
      <c r="V319" s="140"/>
      <c r="W319" s="120"/>
      <c r="X319" s="128"/>
    </row>
    <row r="320" spans="15:24">
      <c r="O320" s="119">
        <v>2018</v>
      </c>
      <c r="P320" s="204" t="s">
        <v>69</v>
      </c>
      <c r="Q320" s="125">
        <v>43191</v>
      </c>
      <c r="R320" s="139">
        <v>1631.1</v>
      </c>
      <c r="S320" s="140">
        <v>1797.5639999999992</v>
      </c>
      <c r="T320" s="120">
        <v>3428.6639999999989</v>
      </c>
      <c r="U320" s="139">
        <v>121.1</v>
      </c>
      <c r="V320" s="140"/>
      <c r="W320" s="120"/>
      <c r="X320" s="128"/>
    </row>
    <row r="321" spans="15:24">
      <c r="O321" s="119">
        <v>2018</v>
      </c>
      <c r="P321" s="204" t="s">
        <v>70</v>
      </c>
      <c r="Q321" s="125">
        <v>43221</v>
      </c>
      <c r="R321" s="139">
        <v>1631.1</v>
      </c>
      <c r="S321" s="140">
        <v>1797.5639999999992</v>
      </c>
      <c r="T321" s="120">
        <v>3428.6639999999989</v>
      </c>
      <c r="U321" s="139">
        <v>121.1</v>
      </c>
      <c r="V321" s="140"/>
      <c r="W321" s="120"/>
      <c r="X321" s="128"/>
    </row>
    <row r="322" spans="15:24">
      <c r="O322" s="119">
        <v>2018</v>
      </c>
      <c r="P322" s="204" t="s">
        <v>71</v>
      </c>
      <c r="Q322" s="125">
        <v>43252</v>
      </c>
      <c r="R322" s="139">
        <v>1636.1</v>
      </c>
      <c r="S322" s="140">
        <v>1810.7439999999992</v>
      </c>
      <c r="T322" s="120">
        <v>3446.8439999999991</v>
      </c>
      <c r="U322" s="139">
        <v>121.1</v>
      </c>
      <c r="V322" s="140"/>
      <c r="W322" s="120"/>
      <c r="X322" s="128"/>
    </row>
    <row r="323" spans="15:24">
      <c r="O323" s="119">
        <v>2018</v>
      </c>
      <c r="P323" s="204" t="s">
        <v>72</v>
      </c>
      <c r="Q323" s="125">
        <v>43282</v>
      </c>
      <c r="R323" s="139">
        <v>1641.1</v>
      </c>
      <c r="S323" s="140">
        <v>1815.1939999999993</v>
      </c>
      <c r="T323" s="120">
        <v>3456.293999999999</v>
      </c>
      <c r="U323" s="139">
        <v>121.1</v>
      </c>
      <c r="V323" s="140"/>
      <c r="W323" s="120"/>
      <c r="X323" s="128"/>
    </row>
    <row r="324" spans="15:24">
      <c r="O324" s="119">
        <v>2018</v>
      </c>
      <c r="P324" s="204" t="s">
        <v>73</v>
      </c>
      <c r="Q324" s="125">
        <v>43313</v>
      </c>
      <c r="R324" s="139">
        <v>1679.8999999999999</v>
      </c>
      <c r="S324" s="140">
        <v>1815.1939999999993</v>
      </c>
      <c r="T324" s="120">
        <v>3495.0939999999991</v>
      </c>
      <c r="U324" s="139">
        <v>121.1</v>
      </c>
      <c r="V324" s="140"/>
      <c r="W324" s="120"/>
      <c r="X324" s="128"/>
    </row>
    <row r="325" spans="15:24">
      <c r="O325" s="119">
        <v>2018</v>
      </c>
      <c r="P325" s="204" t="s">
        <v>74</v>
      </c>
      <c r="Q325" s="125">
        <v>43344</v>
      </c>
      <c r="R325" s="139">
        <v>1691.9499999999998</v>
      </c>
      <c r="S325" s="140">
        <v>1825.1929999999993</v>
      </c>
      <c r="T325" s="120">
        <v>3517.1429999999991</v>
      </c>
      <c r="U325" s="139">
        <v>121.1</v>
      </c>
      <c r="V325" s="140"/>
      <c r="W325" s="120"/>
      <c r="X325" s="128"/>
    </row>
    <row r="326" spans="15:24">
      <c r="O326" s="119">
        <v>2018</v>
      </c>
      <c r="P326" s="204" t="s">
        <v>75</v>
      </c>
      <c r="Q326" s="125">
        <v>43374</v>
      </c>
      <c r="R326" s="139">
        <v>1754.4499999999998</v>
      </c>
      <c r="S326" s="140">
        <v>1849.6929999999993</v>
      </c>
      <c r="T326" s="120">
        <v>3604.1429999999991</v>
      </c>
      <c r="U326" s="139">
        <v>121.1</v>
      </c>
      <c r="V326" s="140"/>
      <c r="W326" s="120"/>
      <c r="X326" s="128"/>
    </row>
    <row r="327" spans="15:24">
      <c r="O327" s="143">
        <v>2018</v>
      </c>
      <c r="P327" s="205" t="s">
        <v>76</v>
      </c>
      <c r="Q327" s="144">
        <v>43405</v>
      </c>
      <c r="R327" s="145">
        <v>1759.4499999999998</v>
      </c>
      <c r="S327" s="146">
        <v>1849.6929999999993</v>
      </c>
      <c r="T327" s="147">
        <v>3609.1429999999991</v>
      </c>
      <c r="U327" s="145">
        <v>121.1</v>
      </c>
      <c r="V327" s="146"/>
      <c r="W327" s="147"/>
      <c r="X327" s="148"/>
    </row>
    <row r="328" spans="15:24">
      <c r="O328" s="143">
        <v>2018</v>
      </c>
      <c r="P328" s="205" t="s">
        <v>77</v>
      </c>
      <c r="Q328" s="144">
        <v>43435</v>
      </c>
      <c r="R328" s="145">
        <v>1774.4499999999998</v>
      </c>
      <c r="S328" s="146">
        <v>1893.0879999999993</v>
      </c>
      <c r="T328" s="147">
        <v>3667.5379999999991</v>
      </c>
      <c r="U328" s="145">
        <v>121.1</v>
      </c>
      <c r="V328" s="146"/>
      <c r="W328" s="147"/>
      <c r="X328" s="148"/>
    </row>
    <row r="329" spans="15:24">
      <c r="O329" s="143">
        <v>2019</v>
      </c>
      <c r="P329" s="205" t="s">
        <v>66</v>
      </c>
      <c r="Q329" s="144">
        <v>43466</v>
      </c>
      <c r="R329" s="145">
        <v>1789.6499999999999</v>
      </c>
      <c r="S329" s="146">
        <v>1893.5879999999993</v>
      </c>
      <c r="T329" s="147">
        <v>3683.2379999999994</v>
      </c>
      <c r="U329" s="145">
        <v>121.1</v>
      </c>
      <c r="V329" s="146"/>
      <c r="W329" s="147"/>
      <c r="X329" s="148"/>
    </row>
    <row r="330" spans="15:24">
      <c r="O330" s="143">
        <v>2019</v>
      </c>
      <c r="P330" s="205" t="s">
        <v>67</v>
      </c>
      <c r="Q330" s="144">
        <v>43497</v>
      </c>
      <c r="R330" s="145">
        <v>1789.6499999999999</v>
      </c>
      <c r="S330" s="146">
        <v>1893.5879999999993</v>
      </c>
      <c r="T330" s="147">
        <v>3683.2379999999994</v>
      </c>
      <c r="U330" s="145">
        <v>121.1</v>
      </c>
      <c r="V330" s="146"/>
      <c r="W330" s="147"/>
      <c r="X330" s="148"/>
    </row>
    <row r="331" spans="15:24">
      <c r="O331" s="143">
        <v>2019</v>
      </c>
      <c r="P331" s="205" t="s">
        <v>68</v>
      </c>
      <c r="Q331" s="144">
        <v>43525</v>
      </c>
      <c r="R331" s="145">
        <v>1789.6499999999999</v>
      </c>
      <c r="S331" s="146">
        <v>1911.5879999999993</v>
      </c>
      <c r="T331" s="147">
        <v>3701.2379999999994</v>
      </c>
      <c r="U331" s="145">
        <v>121.1</v>
      </c>
      <c r="V331" s="146"/>
      <c r="W331" s="147"/>
      <c r="X331" s="148"/>
    </row>
    <row r="332" spans="15:24">
      <c r="O332" s="143">
        <v>2019</v>
      </c>
      <c r="P332" s="205" t="s">
        <v>69</v>
      </c>
      <c r="Q332" s="144">
        <v>43556</v>
      </c>
      <c r="R332" s="145">
        <v>1789.6499999999999</v>
      </c>
      <c r="S332" s="146">
        <v>1914.2259999999992</v>
      </c>
      <c r="T332" s="147">
        <v>3703.8759999999993</v>
      </c>
      <c r="U332" s="145">
        <v>121.1</v>
      </c>
      <c r="V332" s="146"/>
      <c r="W332" s="147"/>
      <c r="X332" s="148"/>
    </row>
    <row r="333" spans="15:24">
      <c r="O333" s="143">
        <v>2019</v>
      </c>
      <c r="P333" s="205" t="s">
        <v>70</v>
      </c>
      <c r="Q333" s="144">
        <v>43586</v>
      </c>
      <c r="R333" s="145">
        <v>1789.6499999999999</v>
      </c>
      <c r="S333" s="146">
        <v>1940.6759999999992</v>
      </c>
      <c r="T333" s="147">
        <v>3730.3259999999991</v>
      </c>
      <c r="U333" s="145">
        <v>121.1</v>
      </c>
      <c r="V333" s="146"/>
      <c r="W333" s="147"/>
      <c r="X333" s="148"/>
    </row>
    <row r="334" spans="15:24">
      <c r="O334" s="143">
        <v>2019</v>
      </c>
      <c r="P334" s="205" t="s">
        <v>71</v>
      </c>
      <c r="Q334" s="144">
        <v>43617</v>
      </c>
      <c r="R334" s="145">
        <v>1794.6499999999999</v>
      </c>
      <c r="S334" s="146">
        <v>1944.1749999999993</v>
      </c>
      <c r="T334" s="147">
        <v>3738.8249999999989</v>
      </c>
      <c r="U334" s="145">
        <v>121.1</v>
      </c>
      <c r="V334" s="146"/>
      <c r="W334" s="147"/>
      <c r="X334" s="148"/>
    </row>
    <row r="335" spans="15:24">
      <c r="O335" s="143">
        <v>2019</v>
      </c>
      <c r="P335" s="205" t="s">
        <v>72</v>
      </c>
      <c r="Q335" s="144">
        <v>43647</v>
      </c>
      <c r="R335" s="145">
        <v>1794.6499999999999</v>
      </c>
      <c r="S335" s="146">
        <v>1944.1749999999993</v>
      </c>
      <c r="T335" s="147">
        <v>3738.8249999999989</v>
      </c>
      <c r="U335" s="145">
        <v>121.1</v>
      </c>
      <c r="V335" s="146"/>
      <c r="W335" s="147"/>
      <c r="X335" s="148"/>
    </row>
    <row r="336" spans="15:24">
      <c r="O336" s="143">
        <v>2019</v>
      </c>
      <c r="P336" s="205" t="s">
        <v>73</v>
      </c>
      <c r="Q336" s="144">
        <v>43678</v>
      </c>
      <c r="R336" s="145">
        <v>1814.6499999999999</v>
      </c>
      <c r="S336" s="146">
        <v>1962.1349999999993</v>
      </c>
      <c r="T336" s="147">
        <v>3776.7849999999989</v>
      </c>
      <c r="U336" s="145">
        <v>121.1</v>
      </c>
      <c r="V336" s="146"/>
      <c r="W336" s="147"/>
      <c r="X336" s="148"/>
    </row>
    <row r="337" spans="15:24">
      <c r="O337" s="143">
        <v>2019</v>
      </c>
      <c r="P337" s="205" t="s">
        <v>74</v>
      </c>
      <c r="Q337" s="144">
        <v>43709</v>
      </c>
      <c r="R337" s="145">
        <v>1878.6499999999999</v>
      </c>
      <c r="S337" s="146">
        <v>2023.1149999999993</v>
      </c>
      <c r="T337" s="147">
        <v>3901.7649999999994</v>
      </c>
      <c r="U337" s="145">
        <v>121.1</v>
      </c>
      <c r="V337" s="146"/>
      <c r="W337" s="147"/>
      <c r="X337" s="148"/>
    </row>
    <row r="338" spans="15:24">
      <c r="O338" s="143">
        <v>2019</v>
      </c>
      <c r="P338" s="205" t="s">
        <v>75</v>
      </c>
      <c r="Q338" s="144">
        <v>43739</v>
      </c>
      <c r="R338" s="145">
        <v>1882.4499999999998</v>
      </c>
      <c r="S338" s="146">
        <v>2079.1539999999995</v>
      </c>
      <c r="T338" s="147">
        <v>3961.6039999999994</v>
      </c>
      <c r="U338" s="145">
        <v>121.1</v>
      </c>
      <c r="V338" s="146"/>
      <c r="W338" s="147"/>
      <c r="X338" s="148"/>
    </row>
    <row r="339" spans="15:24">
      <c r="O339" s="143">
        <v>2019</v>
      </c>
      <c r="P339" s="205" t="s">
        <v>76</v>
      </c>
      <c r="Q339" s="144">
        <v>43770</v>
      </c>
      <c r="R339" s="145">
        <v>1887.4499999999998</v>
      </c>
      <c r="S339" s="146">
        <v>2124.6539999999995</v>
      </c>
      <c r="T339" s="147">
        <v>4012.1039999999994</v>
      </c>
      <c r="U339" s="145">
        <v>121.1</v>
      </c>
      <c r="V339" s="146"/>
      <c r="W339" s="147"/>
      <c r="X339" s="148"/>
    </row>
    <row r="340" spans="15:24">
      <c r="O340" s="143">
        <v>2019</v>
      </c>
      <c r="P340" s="205" t="s">
        <v>77</v>
      </c>
      <c r="Q340" s="144">
        <v>43800</v>
      </c>
      <c r="R340" s="145">
        <v>1932.4499999999998</v>
      </c>
      <c r="S340" s="146">
        <v>2180.8429999999994</v>
      </c>
      <c r="T340" s="147">
        <v>4113.2929999999997</v>
      </c>
      <c r="U340" s="145">
        <v>121.1</v>
      </c>
      <c r="V340" s="146"/>
      <c r="W340" s="147"/>
      <c r="X340" s="148"/>
    </row>
    <row r="341" spans="15:24">
      <c r="O341" s="143">
        <v>2020</v>
      </c>
      <c r="P341" s="205" t="s">
        <v>66</v>
      </c>
      <c r="Q341" s="144">
        <v>43831</v>
      </c>
      <c r="R341" s="145">
        <v>1962.4499999999998</v>
      </c>
      <c r="S341" s="146">
        <v>2187.3419999999992</v>
      </c>
      <c r="T341" s="147">
        <v>4149.7919999999995</v>
      </c>
      <c r="U341" s="145">
        <v>121.1</v>
      </c>
      <c r="V341" s="146"/>
      <c r="W341" s="147"/>
      <c r="X341" s="148"/>
    </row>
    <row r="342" spans="15:24">
      <c r="O342" s="143">
        <v>2020</v>
      </c>
      <c r="P342" s="205" t="s">
        <v>67</v>
      </c>
      <c r="Q342" s="144">
        <v>43862</v>
      </c>
      <c r="R342" s="145">
        <v>1999.9499999999998</v>
      </c>
      <c r="S342" s="146">
        <v>2187.3419999999992</v>
      </c>
      <c r="T342" s="147">
        <v>4187.2919999999995</v>
      </c>
      <c r="U342" s="145">
        <v>121.1</v>
      </c>
      <c r="V342" s="146"/>
      <c r="W342" s="147"/>
      <c r="X342" s="148"/>
    </row>
    <row r="343" spans="15:24">
      <c r="O343" s="143">
        <v>2020</v>
      </c>
      <c r="P343" s="205" t="s">
        <v>68</v>
      </c>
      <c r="Q343" s="144">
        <v>43891</v>
      </c>
      <c r="R343" s="145">
        <v>1999.9499999999998</v>
      </c>
      <c r="S343" s="146">
        <v>2213.4909999999991</v>
      </c>
      <c r="T343" s="147">
        <v>4213.4409999999989</v>
      </c>
      <c r="U343" s="145">
        <v>121.1</v>
      </c>
      <c r="V343" s="146"/>
      <c r="W343" s="147"/>
      <c r="X343" s="148"/>
    </row>
    <row r="344" spans="15:24">
      <c r="O344" s="143">
        <v>2020</v>
      </c>
      <c r="P344" s="205" t="s">
        <v>69</v>
      </c>
      <c r="Q344" s="144">
        <v>43922</v>
      </c>
      <c r="R344" s="145">
        <v>2019.7499999999998</v>
      </c>
      <c r="S344" s="146">
        <v>2227.2909999999993</v>
      </c>
      <c r="T344" s="147">
        <v>4247.0409999999993</v>
      </c>
      <c r="U344" s="145">
        <v>121.1</v>
      </c>
      <c r="V344" s="146"/>
      <c r="W344" s="147"/>
      <c r="X344" s="148"/>
    </row>
    <row r="345" spans="15:24">
      <c r="O345" s="143">
        <v>2020</v>
      </c>
      <c r="P345" s="205" t="s">
        <v>70</v>
      </c>
      <c r="Q345" s="144">
        <v>43952</v>
      </c>
      <c r="R345" s="145">
        <v>2019.7499999999998</v>
      </c>
      <c r="S345" s="146">
        <v>2227.2909999999993</v>
      </c>
      <c r="T345" s="147">
        <v>4247.0409999999993</v>
      </c>
      <c r="U345" s="145">
        <v>121.1</v>
      </c>
      <c r="V345" s="146"/>
      <c r="W345" s="147"/>
      <c r="X345" s="148"/>
    </row>
    <row r="346" spans="15:24">
      <c r="O346" s="143">
        <v>2020</v>
      </c>
      <c r="P346" s="205" t="s">
        <v>71</v>
      </c>
      <c r="Q346" s="144">
        <v>43983</v>
      </c>
      <c r="R346" s="145">
        <v>2019.7499999999998</v>
      </c>
      <c r="S346" s="146">
        <v>2227.2909999999993</v>
      </c>
      <c r="T346" s="147">
        <v>4247.0409999999993</v>
      </c>
      <c r="U346" s="145">
        <v>121.1</v>
      </c>
      <c r="V346" s="146"/>
      <c r="W346" s="147"/>
      <c r="X346" s="148"/>
    </row>
    <row r="347" spans="15:24">
      <c r="O347" s="143">
        <v>2020</v>
      </c>
      <c r="P347" s="205" t="s">
        <v>72</v>
      </c>
      <c r="Q347" s="144">
        <v>44013</v>
      </c>
      <c r="R347" s="145">
        <v>2019.7499999999998</v>
      </c>
      <c r="S347" s="146">
        <v>2227.2909999999993</v>
      </c>
      <c r="T347" s="147">
        <v>4247.0409999999993</v>
      </c>
      <c r="U347" s="145">
        <v>121.1</v>
      </c>
      <c r="V347" s="146"/>
      <c r="W347" s="147"/>
      <c r="X347" s="148"/>
    </row>
    <row r="348" spans="15:24">
      <c r="O348" s="143">
        <v>2020</v>
      </c>
      <c r="P348" s="205" t="s">
        <v>73</v>
      </c>
      <c r="Q348" s="144">
        <v>44044</v>
      </c>
      <c r="R348" s="145">
        <v>2019.7499999999998</v>
      </c>
      <c r="S348" s="146">
        <v>2227.2909999999993</v>
      </c>
      <c r="T348" s="147">
        <v>4247.0409999999993</v>
      </c>
      <c r="U348" s="145">
        <v>121.1</v>
      </c>
      <c r="V348" s="146"/>
      <c r="W348" s="147"/>
      <c r="X348" s="148"/>
    </row>
    <row r="349" spans="15:24">
      <c r="O349" s="143">
        <v>2020</v>
      </c>
      <c r="P349" s="205" t="s">
        <v>74</v>
      </c>
      <c r="Q349" s="144">
        <v>44075</v>
      </c>
      <c r="R349" s="145">
        <v>2019.7499999999998</v>
      </c>
      <c r="S349" s="146">
        <v>2227.2909999999993</v>
      </c>
      <c r="T349" s="147">
        <v>4247.0409999999993</v>
      </c>
      <c r="U349" s="145">
        <v>121.1</v>
      </c>
      <c r="V349" s="146"/>
      <c r="W349" s="147"/>
      <c r="X349" s="148"/>
    </row>
    <row r="350" spans="15:24">
      <c r="O350" s="143">
        <v>2020</v>
      </c>
      <c r="P350" s="205" t="s">
        <v>75</v>
      </c>
      <c r="Q350" s="144">
        <v>44105</v>
      </c>
      <c r="R350" s="145">
        <v>2019.7499999999998</v>
      </c>
      <c r="S350" s="146">
        <v>2258.6409999999992</v>
      </c>
      <c r="T350" s="147">
        <v>4278.3909999999987</v>
      </c>
      <c r="U350" s="145">
        <v>121.1</v>
      </c>
      <c r="V350" s="146"/>
      <c r="W350" s="147"/>
      <c r="X350" s="148"/>
    </row>
    <row r="351" spans="15:24">
      <c r="O351" s="143">
        <v>2020</v>
      </c>
      <c r="P351" s="205" t="s">
        <v>76</v>
      </c>
      <c r="Q351" s="144">
        <v>44136</v>
      </c>
      <c r="R351" s="145">
        <v>2019.7499999999998</v>
      </c>
      <c r="S351" s="146">
        <v>2258.6409999999992</v>
      </c>
      <c r="T351" s="147">
        <v>4278.3909999999987</v>
      </c>
      <c r="U351" s="145">
        <v>121.1</v>
      </c>
      <c r="V351" s="146"/>
      <c r="W351" s="147"/>
      <c r="X351" s="148"/>
    </row>
    <row r="352" spans="15:24">
      <c r="O352" s="143">
        <v>2020</v>
      </c>
      <c r="P352" s="205" t="s">
        <v>77</v>
      </c>
      <c r="Q352" s="144">
        <v>44166</v>
      </c>
      <c r="R352" s="145">
        <v>2064.75</v>
      </c>
      <c r="S352" s="146">
        <v>2258.6409999999992</v>
      </c>
      <c r="T352" s="147">
        <v>4323.3909999999996</v>
      </c>
      <c r="U352" s="145">
        <v>121.1</v>
      </c>
      <c r="V352" s="146"/>
      <c r="W352" s="147"/>
      <c r="X352" s="148"/>
    </row>
    <row r="353" spans="15:24">
      <c r="O353" s="143">
        <v>2021</v>
      </c>
      <c r="P353" s="205" t="s">
        <v>66</v>
      </c>
      <c r="Q353" s="144">
        <v>44197</v>
      </c>
      <c r="R353" s="145">
        <v>2074.0499999999997</v>
      </c>
      <c r="S353" s="146">
        <v>2258.6409999999992</v>
      </c>
      <c r="T353" s="147">
        <v>4332.6909999999989</v>
      </c>
      <c r="U353" s="145">
        <v>121.1</v>
      </c>
      <c r="V353" s="146"/>
      <c r="W353" s="147"/>
      <c r="X353" s="148"/>
    </row>
    <row r="354" spans="15:24">
      <c r="O354" s="143">
        <v>2021</v>
      </c>
      <c r="P354" s="205" t="s">
        <v>67</v>
      </c>
      <c r="Q354" s="144">
        <v>44228</v>
      </c>
      <c r="R354" s="145">
        <v>2074.0499999999997</v>
      </c>
      <c r="S354" s="146">
        <v>2258.6409999999992</v>
      </c>
      <c r="T354" s="147">
        <v>4332.6909999999989</v>
      </c>
      <c r="U354" s="145">
        <v>121.1</v>
      </c>
      <c r="V354" s="146"/>
      <c r="W354" s="147"/>
      <c r="X354" s="148"/>
    </row>
    <row r="355" spans="15:24">
      <c r="O355" s="143">
        <v>2021</v>
      </c>
      <c r="P355" s="205" t="s">
        <v>68</v>
      </c>
      <c r="Q355" s="144">
        <v>44256</v>
      </c>
      <c r="R355" s="145">
        <v>2074.0499999999997</v>
      </c>
      <c r="S355" s="146">
        <v>2258.6409999999992</v>
      </c>
      <c r="T355" s="147">
        <v>4332.6909999999989</v>
      </c>
      <c r="U355" s="145">
        <v>121.1</v>
      </c>
      <c r="V355" s="146"/>
      <c r="W355" s="147"/>
      <c r="X355" s="148"/>
    </row>
    <row r="356" spans="15:24">
      <c r="O356" s="143">
        <v>2021</v>
      </c>
      <c r="P356" s="205" t="s">
        <v>69</v>
      </c>
      <c r="Q356" s="144">
        <v>44287</v>
      </c>
      <c r="R356" s="145">
        <v>2074.0499999999997</v>
      </c>
      <c r="S356" s="146">
        <v>2258.7609999999991</v>
      </c>
      <c r="T356" s="147">
        <v>4332.8109999999988</v>
      </c>
      <c r="U356" s="145">
        <v>121.1</v>
      </c>
      <c r="V356" s="146"/>
      <c r="W356" s="147"/>
      <c r="X356" s="148"/>
    </row>
    <row r="357" spans="15:24">
      <c r="O357" s="143">
        <v>2021</v>
      </c>
      <c r="P357" s="205" t="s">
        <v>70</v>
      </c>
      <c r="Q357" s="144">
        <v>44317</v>
      </c>
      <c r="R357" s="145">
        <v>2074.0499999999997</v>
      </c>
      <c r="S357" s="146">
        <v>2258.7609999999991</v>
      </c>
      <c r="T357" s="147">
        <v>4332.8109999999988</v>
      </c>
      <c r="U357" s="145">
        <v>121.1</v>
      </c>
      <c r="V357" s="146"/>
      <c r="W357" s="147"/>
      <c r="X357" s="148"/>
    </row>
    <row r="358" spans="15:24">
      <c r="O358" s="143">
        <v>2021</v>
      </c>
      <c r="P358" s="205" t="s">
        <v>71</v>
      </c>
      <c r="Q358" s="144">
        <v>44348</v>
      </c>
      <c r="R358" s="145">
        <v>2074.0499999999997</v>
      </c>
      <c r="S358" s="146">
        <v>2258.7609999999991</v>
      </c>
      <c r="T358" s="147">
        <v>4332.8109999999988</v>
      </c>
      <c r="U358" s="145">
        <v>121.1</v>
      </c>
      <c r="V358" s="146"/>
      <c r="W358" s="147"/>
      <c r="X358" s="148"/>
    </row>
    <row r="359" spans="15:24">
      <c r="O359" s="143">
        <v>2021</v>
      </c>
      <c r="P359" s="205" t="s">
        <v>72</v>
      </c>
      <c r="Q359" s="144">
        <v>44378</v>
      </c>
      <c r="R359" s="145">
        <v>2074.0499999999997</v>
      </c>
      <c r="S359" s="146">
        <v>2258.7609999999991</v>
      </c>
      <c r="T359" s="147">
        <v>4332.8109999999988</v>
      </c>
      <c r="U359" s="145">
        <v>121.1</v>
      </c>
      <c r="V359" s="146"/>
      <c r="W359" s="147"/>
      <c r="X359" s="148"/>
    </row>
    <row r="360" spans="15:24">
      <c r="O360" s="143">
        <v>2021</v>
      </c>
      <c r="P360" s="205" t="s">
        <v>73</v>
      </c>
      <c r="Q360" s="144">
        <v>44409</v>
      </c>
      <c r="R360" s="145">
        <v>2074.0499999999997</v>
      </c>
      <c r="S360" s="146">
        <v>2258.7609999999991</v>
      </c>
      <c r="T360" s="147">
        <v>4332.8109999999988</v>
      </c>
      <c r="U360" s="145">
        <v>121.1</v>
      </c>
      <c r="V360" s="146"/>
      <c r="W360" s="147"/>
      <c r="X360" s="148"/>
    </row>
    <row r="361" spans="15:24">
      <c r="O361" s="143">
        <v>2021</v>
      </c>
      <c r="P361" s="205" t="s">
        <v>74</v>
      </c>
      <c r="Q361" s="144">
        <v>44440</v>
      </c>
      <c r="R361" s="145">
        <v>2074.0499999999997</v>
      </c>
      <c r="S361" s="146">
        <v>2258.7609999999991</v>
      </c>
      <c r="T361" s="147">
        <v>4332.8109999999988</v>
      </c>
      <c r="U361" s="145">
        <v>121.1</v>
      </c>
      <c r="V361" s="146"/>
      <c r="W361" s="147"/>
      <c r="X361" s="148"/>
    </row>
    <row r="362" spans="15:24">
      <c r="O362" s="143">
        <v>2021</v>
      </c>
      <c r="P362" s="205" t="s">
        <v>75</v>
      </c>
      <c r="Q362" s="144">
        <v>44470</v>
      </c>
      <c r="R362" s="145">
        <v>2074.0499999999997</v>
      </c>
      <c r="S362" s="146">
        <v>2258.7609999999991</v>
      </c>
      <c r="T362" s="147">
        <v>4332.8109999999988</v>
      </c>
      <c r="U362" s="145">
        <v>121.1</v>
      </c>
      <c r="V362" s="146"/>
      <c r="W362" s="147"/>
      <c r="X362" s="148"/>
    </row>
    <row r="363" spans="15:24">
      <c r="O363" s="143">
        <v>2021</v>
      </c>
      <c r="P363" s="205" t="s">
        <v>76</v>
      </c>
      <c r="Q363" s="144">
        <v>44501</v>
      </c>
      <c r="R363" s="145">
        <v>2074.0499999999997</v>
      </c>
      <c r="S363" s="146">
        <v>2258.7609999999991</v>
      </c>
      <c r="T363" s="147">
        <v>4332.8109999999988</v>
      </c>
      <c r="U363" s="145">
        <v>121.1</v>
      </c>
      <c r="V363" s="146"/>
      <c r="W363" s="147"/>
      <c r="X363" s="148"/>
    </row>
    <row r="364" spans="15:24">
      <c r="O364" s="143">
        <v>2021</v>
      </c>
      <c r="P364" s="205" t="s">
        <v>77</v>
      </c>
      <c r="Q364" s="144">
        <v>44531</v>
      </c>
      <c r="R364" s="145">
        <v>2074.0499999999997</v>
      </c>
      <c r="S364" s="146">
        <v>2258.7609999999991</v>
      </c>
      <c r="T364" s="147">
        <v>4332.8109999999988</v>
      </c>
      <c r="U364" s="145">
        <v>121.1</v>
      </c>
      <c r="V364" s="146"/>
      <c r="W364" s="147"/>
      <c r="X364" s="148"/>
    </row>
    <row r="365" spans="15:24">
      <c r="O365" s="143">
        <v>2022</v>
      </c>
      <c r="P365" s="205" t="s">
        <v>66</v>
      </c>
      <c r="Q365" s="144">
        <v>44562</v>
      </c>
      <c r="R365" s="145">
        <v>2074.0499999999997</v>
      </c>
      <c r="S365" s="146">
        <v>2258.7609999999991</v>
      </c>
      <c r="T365" s="147">
        <v>4332.8109999999988</v>
      </c>
      <c r="U365" s="145">
        <v>121.1</v>
      </c>
      <c r="V365" s="146"/>
      <c r="W365" s="147"/>
      <c r="X365" s="148"/>
    </row>
    <row r="366" spans="15:24">
      <c r="O366" s="143">
        <v>2022</v>
      </c>
      <c r="P366" s="205" t="s">
        <v>67</v>
      </c>
      <c r="Q366" s="144">
        <v>44593</v>
      </c>
      <c r="R366" s="145">
        <v>2074.0499999999997</v>
      </c>
      <c r="S366" s="146">
        <v>2269.6909999999989</v>
      </c>
      <c r="T366" s="147">
        <v>4343.7409999999982</v>
      </c>
      <c r="U366" s="145">
        <v>121.1</v>
      </c>
      <c r="V366" s="146"/>
      <c r="W366" s="147"/>
      <c r="X366" s="148"/>
    </row>
    <row r="367" spans="15:24">
      <c r="O367" s="143">
        <v>2022</v>
      </c>
      <c r="P367" s="205" t="s">
        <v>68</v>
      </c>
      <c r="Q367" s="144">
        <v>44621</v>
      </c>
      <c r="R367" s="145">
        <v>2074.0499999999997</v>
      </c>
      <c r="S367" s="146">
        <v>2269.6909999999989</v>
      </c>
      <c r="T367" s="147">
        <v>4343.7409999999982</v>
      </c>
      <c r="U367" s="145">
        <v>121.1</v>
      </c>
      <c r="V367" s="146"/>
      <c r="W367" s="147"/>
      <c r="X367" s="148"/>
    </row>
    <row r="368" spans="15:24">
      <c r="O368" s="143">
        <v>2022</v>
      </c>
      <c r="P368" s="205" t="s">
        <v>69</v>
      </c>
      <c r="Q368" s="144">
        <v>44652</v>
      </c>
      <c r="R368" s="145">
        <v>2074.0499999999997</v>
      </c>
      <c r="S368" s="146">
        <v>2270.1909999999989</v>
      </c>
      <c r="T368" s="147">
        <v>4344.2409999999982</v>
      </c>
      <c r="U368" s="145">
        <v>121.1</v>
      </c>
      <c r="V368" s="146"/>
      <c r="W368" s="147"/>
      <c r="X368" s="148"/>
    </row>
    <row r="369" spans="15:24">
      <c r="O369" s="143">
        <v>2022</v>
      </c>
      <c r="P369" s="205" t="s">
        <v>70</v>
      </c>
      <c r="Q369" s="144">
        <v>44682</v>
      </c>
      <c r="R369" s="145">
        <v>2074.0499999999997</v>
      </c>
      <c r="S369" s="146">
        <v>2270.1909999999989</v>
      </c>
      <c r="T369" s="147">
        <v>4344.2409999999982</v>
      </c>
      <c r="U369" s="145">
        <v>121.1</v>
      </c>
      <c r="V369" s="146"/>
      <c r="W369" s="147"/>
      <c r="X369" s="148"/>
    </row>
    <row r="370" spans="15:24">
      <c r="O370" s="143">
        <v>2022</v>
      </c>
      <c r="P370" s="205" t="s">
        <v>71</v>
      </c>
      <c r="Q370" s="144">
        <v>44713</v>
      </c>
      <c r="R370" s="145">
        <v>2074.0499999999997</v>
      </c>
      <c r="S370" s="146">
        <v>2270.1909999999989</v>
      </c>
      <c r="T370" s="147">
        <v>4344.2409999999982</v>
      </c>
      <c r="U370" s="145">
        <v>121.1</v>
      </c>
      <c r="V370" s="146"/>
      <c r="W370" s="147"/>
      <c r="X370" s="148"/>
    </row>
    <row r="371" spans="15:24">
      <c r="O371" s="143">
        <v>2022</v>
      </c>
      <c r="P371" s="205" t="s">
        <v>72</v>
      </c>
      <c r="Q371" s="144">
        <v>44743</v>
      </c>
      <c r="R371" s="145">
        <v>2074.0499999999997</v>
      </c>
      <c r="S371" s="146">
        <v>2293.2509999999988</v>
      </c>
      <c r="T371" s="147">
        <v>4367.3009999999986</v>
      </c>
      <c r="U371" s="145">
        <v>121.1</v>
      </c>
      <c r="V371" s="146"/>
      <c r="W371" s="147"/>
      <c r="X371" s="148"/>
    </row>
    <row r="372" spans="15:24">
      <c r="O372" s="143">
        <v>2022</v>
      </c>
      <c r="P372" s="205" t="s">
        <v>73</v>
      </c>
      <c r="Q372" s="144">
        <v>44774</v>
      </c>
      <c r="R372" s="145">
        <v>2074.0499999999997</v>
      </c>
      <c r="S372" s="146">
        <v>2293.2509999999988</v>
      </c>
      <c r="T372" s="147">
        <v>4367.3009999999986</v>
      </c>
      <c r="U372" s="145">
        <v>121.1</v>
      </c>
      <c r="V372" s="146"/>
      <c r="W372" s="147"/>
      <c r="X372" s="148"/>
    </row>
    <row r="373" spans="15:24">
      <c r="O373" s="143">
        <v>2022</v>
      </c>
      <c r="P373" s="205" t="s">
        <v>74</v>
      </c>
      <c r="Q373" s="144">
        <v>44805</v>
      </c>
      <c r="R373" s="145">
        <v>2104.0499999999997</v>
      </c>
      <c r="S373" s="146">
        <v>2293.2509999999988</v>
      </c>
      <c r="T373" s="147">
        <v>4397.3009999999986</v>
      </c>
      <c r="U373" s="145">
        <v>121.1</v>
      </c>
      <c r="V373" s="146"/>
      <c r="W373" s="147"/>
      <c r="X373" s="148"/>
    </row>
    <row r="374" spans="15:24">
      <c r="O374" s="143">
        <v>2022</v>
      </c>
      <c r="P374" s="205" t="s">
        <v>75</v>
      </c>
      <c r="Q374" s="144">
        <v>44835</v>
      </c>
      <c r="R374" s="145">
        <v>2134.0499999999997</v>
      </c>
      <c r="S374" s="146">
        <v>2293.2509999999988</v>
      </c>
      <c r="T374" s="147">
        <v>4427.3009999999986</v>
      </c>
      <c r="U374" s="145">
        <v>121.1</v>
      </c>
      <c r="V374" s="146"/>
      <c r="W374" s="147"/>
      <c r="X374" s="148"/>
    </row>
    <row r="375" spans="15:24">
      <c r="O375" s="143">
        <v>2022</v>
      </c>
      <c r="P375" s="205" t="s">
        <v>76</v>
      </c>
      <c r="Q375" s="144">
        <v>44866</v>
      </c>
      <c r="R375" s="145">
        <v>2174.6499999999996</v>
      </c>
      <c r="S375" s="146">
        <v>2293.2509999999988</v>
      </c>
      <c r="T375" s="147">
        <v>4467.900999999998</v>
      </c>
      <c r="U375" s="145">
        <v>121.1</v>
      </c>
      <c r="V375" s="146"/>
      <c r="W375" s="147"/>
      <c r="X375" s="148"/>
    </row>
    <row r="376" spans="15:24">
      <c r="O376" s="143">
        <v>2022</v>
      </c>
      <c r="P376" s="205" t="s">
        <v>77</v>
      </c>
      <c r="Q376" s="144">
        <v>44896</v>
      </c>
      <c r="R376" s="145">
        <v>2234.6499999999996</v>
      </c>
      <c r="S376" s="146">
        <v>2293.2509999999988</v>
      </c>
      <c r="T376" s="147">
        <v>4527.900999999998</v>
      </c>
      <c r="U376" s="145">
        <v>121.1</v>
      </c>
      <c r="V376" s="146"/>
      <c r="W376" s="147"/>
      <c r="X376" s="148"/>
    </row>
    <row r="377" spans="15:24">
      <c r="O377" s="143">
        <v>2023</v>
      </c>
      <c r="P377" s="205" t="s">
        <v>66</v>
      </c>
      <c r="Q377" s="144">
        <v>44927</v>
      </c>
      <c r="R377" s="145">
        <v>2263.6499999999996</v>
      </c>
      <c r="S377" s="146">
        <v>2293.2509999999988</v>
      </c>
      <c r="T377" s="147">
        <v>4556.900999999998</v>
      </c>
      <c r="U377" s="145">
        <v>121.1</v>
      </c>
      <c r="V377" s="146"/>
      <c r="W377" s="147"/>
      <c r="X377" s="148"/>
    </row>
    <row r="378" spans="15:24">
      <c r="O378" s="143">
        <v>2023</v>
      </c>
      <c r="P378" s="205" t="s">
        <v>67</v>
      </c>
      <c r="Q378" s="144">
        <v>44958</v>
      </c>
      <c r="R378" s="145">
        <v>2277.4499999999998</v>
      </c>
      <c r="S378" s="146">
        <v>2293.2509999999988</v>
      </c>
      <c r="T378" s="147">
        <v>4570.7009999999991</v>
      </c>
      <c r="U378" s="145">
        <v>121.1</v>
      </c>
      <c r="V378" s="146"/>
      <c r="W378" s="147"/>
      <c r="X378" s="148"/>
    </row>
    <row r="379" spans="15:24">
      <c r="O379" s="143">
        <v>2023</v>
      </c>
      <c r="P379" s="205" t="s">
        <v>68</v>
      </c>
      <c r="Q379" s="144">
        <v>44986</v>
      </c>
      <c r="R379" s="145">
        <v>2277.4499999999998</v>
      </c>
      <c r="S379" s="146">
        <v>2293.2509999999988</v>
      </c>
      <c r="T379" s="147">
        <v>4570.7009999999991</v>
      </c>
      <c r="U379" s="145">
        <v>121.1</v>
      </c>
      <c r="V379" s="146"/>
      <c r="W379" s="147"/>
      <c r="X379" s="148"/>
    </row>
    <row r="380" spans="15:24">
      <c r="O380" s="143">
        <v>2023</v>
      </c>
      <c r="P380" s="205" t="s">
        <v>69</v>
      </c>
      <c r="Q380" s="144">
        <v>45017</v>
      </c>
      <c r="R380" s="145">
        <v>2295.4499999999998</v>
      </c>
      <c r="S380" s="146">
        <v>2293.2509999999988</v>
      </c>
      <c r="T380" s="147">
        <v>4588.7009999999991</v>
      </c>
      <c r="U380" s="145">
        <v>121.1</v>
      </c>
      <c r="V380" s="146"/>
      <c r="W380" s="147"/>
      <c r="X380" s="148"/>
    </row>
    <row r="381" spans="15:24">
      <c r="O381" s="143">
        <v>2023</v>
      </c>
      <c r="P381" s="205" t="s">
        <v>70</v>
      </c>
      <c r="Q381" s="144">
        <v>45047</v>
      </c>
      <c r="R381" s="145">
        <v>2295.4499999999998</v>
      </c>
      <c r="S381" s="146">
        <v>2293.2509999999988</v>
      </c>
      <c r="T381" s="147">
        <v>4588.7009999999991</v>
      </c>
      <c r="U381" s="145">
        <v>121.1</v>
      </c>
      <c r="V381" s="146"/>
      <c r="W381" s="147"/>
      <c r="X381" s="148"/>
    </row>
    <row r="382" spans="15:24">
      <c r="O382" s="143">
        <v>2023</v>
      </c>
      <c r="P382" s="205" t="s">
        <v>71</v>
      </c>
      <c r="Q382" s="144">
        <v>45078</v>
      </c>
      <c r="R382" s="145">
        <v>2345.6499999999996</v>
      </c>
      <c r="S382" s="146">
        <v>2293.2509999999988</v>
      </c>
      <c r="T382" s="147">
        <v>4638.900999999998</v>
      </c>
      <c r="U382" s="145">
        <v>121.1</v>
      </c>
      <c r="V382" s="146"/>
      <c r="W382" s="147"/>
      <c r="X382" s="148"/>
    </row>
    <row r="383" spans="15:24">
      <c r="O383" s="143">
        <v>2023</v>
      </c>
      <c r="P383" s="205" t="s">
        <v>72</v>
      </c>
      <c r="Q383" s="144">
        <v>45108</v>
      </c>
      <c r="R383" s="145">
        <v>2369.4499999999998</v>
      </c>
      <c r="S383" s="146">
        <v>2296.8509999999987</v>
      </c>
      <c r="T383" s="147">
        <v>4666.3009999999986</v>
      </c>
      <c r="U383" s="145">
        <v>121.1</v>
      </c>
      <c r="V383" s="146"/>
      <c r="W383" s="147"/>
      <c r="X383" s="148"/>
    </row>
    <row r="384" spans="15:24">
      <c r="O384" s="143">
        <v>2023</v>
      </c>
      <c r="P384" s="205" t="s">
        <v>73</v>
      </c>
      <c r="Q384" s="144">
        <v>45139</v>
      </c>
      <c r="R384" s="145">
        <v>2403.8499999999995</v>
      </c>
      <c r="S384" s="146">
        <v>2296.8509999999987</v>
      </c>
      <c r="T384" s="147">
        <v>4700.7009999999982</v>
      </c>
      <c r="U384" s="145">
        <v>121.1</v>
      </c>
      <c r="V384" s="146"/>
      <c r="W384" s="147"/>
      <c r="X384" s="148"/>
    </row>
    <row r="385" spans="15:24">
      <c r="O385" s="143">
        <v>2023</v>
      </c>
      <c r="P385" s="205" t="s">
        <v>74</v>
      </c>
      <c r="Q385" s="144">
        <v>45170</v>
      </c>
      <c r="R385" s="145">
        <v>2416.7499999999995</v>
      </c>
      <c r="S385" s="146">
        <v>2296.8509999999987</v>
      </c>
      <c r="T385" s="147">
        <v>4713.6009999999987</v>
      </c>
      <c r="U385" s="145">
        <v>121.1</v>
      </c>
      <c r="V385" s="146"/>
      <c r="W385" s="147"/>
      <c r="X385" s="148"/>
    </row>
    <row r="386" spans="15:24">
      <c r="O386" s="143">
        <v>2023</v>
      </c>
      <c r="P386" s="205" t="s">
        <v>75</v>
      </c>
      <c r="Q386" s="144">
        <v>45200</v>
      </c>
      <c r="R386" s="145">
        <v>2416.7499999999995</v>
      </c>
      <c r="S386" s="146">
        <v>2296.8509999999987</v>
      </c>
      <c r="T386" s="147">
        <v>4713.6009999999987</v>
      </c>
      <c r="U386" s="145">
        <v>121.1</v>
      </c>
      <c r="V386" s="146"/>
      <c r="W386" s="147"/>
      <c r="X386" s="148"/>
    </row>
    <row r="387" spans="15:24">
      <c r="O387" s="143">
        <v>2023</v>
      </c>
      <c r="P387" s="205" t="s">
        <v>76</v>
      </c>
      <c r="Q387" s="144">
        <v>45231</v>
      </c>
      <c r="R387" s="145">
        <v>2416.7499999999995</v>
      </c>
      <c r="S387" s="146">
        <v>2296.8509999999987</v>
      </c>
      <c r="T387" s="147">
        <v>4713.6009999999987</v>
      </c>
      <c r="U387" s="145">
        <v>121.1</v>
      </c>
      <c r="V387" s="146"/>
      <c r="W387" s="147"/>
      <c r="X387" s="148"/>
    </row>
    <row r="388" spans="15:24">
      <c r="O388" s="143">
        <v>2023</v>
      </c>
      <c r="P388" s="205" t="s">
        <v>77</v>
      </c>
      <c r="Q388" s="144">
        <v>45261</v>
      </c>
      <c r="R388" s="145">
        <v>2416.7499999999995</v>
      </c>
      <c r="S388" s="146">
        <v>2314.6409999999987</v>
      </c>
      <c r="T388" s="147">
        <v>4731.3909999999978</v>
      </c>
      <c r="U388" s="145">
        <v>121.1</v>
      </c>
      <c r="V388" s="146"/>
      <c r="W388" s="147"/>
      <c r="X388" s="148"/>
    </row>
    <row r="389" spans="15:24">
      <c r="O389" s="143">
        <v>2024</v>
      </c>
      <c r="P389" s="205" t="s">
        <v>66</v>
      </c>
      <c r="Q389" s="144">
        <v>45292</v>
      </c>
      <c r="R389" s="145">
        <v>2416.7499999999995</v>
      </c>
      <c r="S389" s="146">
        <v>2314.6409999999987</v>
      </c>
      <c r="T389" s="147">
        <v>4731.3909999999978</v>
      </c>
      <c r="U389" s="145">
        <v>121.1</v>
      </c>
      <c r="V389" s="146"/>
      <c r="W389" s="147"/>
      <c r="X389" s="148"/>
    </row>
    <row r="390" spans="15:24">
      <c r="O390" s="143">
        <v>2024</v>
      </c>
      <c r="P390" s="205" t="s">
        <v>67</v>
      </c>
      <c r="Q390" s="144">
        <v>45323</v>
      </c>
      <c r="R390" s="145">
        <v>2431.7499999999995</v>
      </c>
      <c r="S390" s="146">
        <v>2315.5409999999988</v>
      </c>
      <c r="T390" s="147">
        <v>4747.2909999999983</v>
      </c>
      <c r="U390" s="145">
        <v>121.1</v>
      </c>
      <c r="V390" s="146"/>
      <c r="W390" s="147"/>
      <c r="X390" s="148"/>
    </row>
    <row r="391" spans="15:24">
      <c r="O391" s="143">
        <v>2024</v>
      </c>
      <c r="P391" s="205" t="s">
        <v>68</v>
      </c>
      <c r="Q391" s="144">
        <v>45352</v>
      </c>
      <c r="R391" s="145">
        <v>2453.3499999999995</v>
      </c>
      <c r="S391" s="146">
        <v>2315.5409999999988</v>
      </c>
      <c r="T391" s="147">
        <v>4768.8909999999978</v>
      </c>
      <c r="U391" s="145">
        <v>121.1</v>
      </c>
      <c r="V391" s="146"/>
      <c r="W391" s="147"/>
      <c r="X391" s="148"/>
    </row>
    <row r="392" spans="15:24">
      <c r="O392" s="143">
        <v>2024</v>
      </c>
      <c r="P392" s="205" t="s">
        <v>69</v>
      </c>
      <c r="Q392" s="144">
        <v>45383</v>
      </c>
      <c r="R392" s="145">
        <v>2453.3499999999995</v>
      </c>
      <c r="S392" s="146">
        <v>2315.5409999999988</v>
      </c>
      <c r="T392" s="147">
        <v>4768.8909999999978</v>
      </c>
      <c r="U392" s="145">
        <v>121.1</v>
      </c>
      <c r="V392" s="146"/>
      <c r="W392" s="147"/>
      <c r="X392" s="148"/>
    </row>
    <row r="393" spans="15:24">
      <c r="O393" s="143">
        <v>2024</v>
      </c>
      <c r="P393" s="205" t="s">
        <v>70</v>
      </c>
      <c r="Q393" s="144">
        <v>45413</v>
      </c>
      <c r="R393" s="145">
        <v>2453.3499999999995</v>
      </c>
      <c r="S393" s="146">
        <v>2315.5409999999988</v>
      </c>
      <c r="T393" s="147">
        <v>4768.8909999999978</v>
      </c>
      <c r="U393" s="145">
        <v>121.1</v>
      </c>
      <c r="V393" s="146"/>
      <c r="W393" s="147"/>
      <c r="X393" s="148"/>
    </row>
    <row r="394" spans="15:24">
      <c r="O394" s="143">
        <v>2024</v>
      </c>
      <c r="P394" s="205" t="s">
        <v>71</v>
      </c>
      <c r="Q394" s="144">
        <v>45444</v>
      </c>
      <c r="R394" s="145">
        <v>2494.35</v>
      </c>
      <c r="S394" s="146">
        <v>2315.5409999999988</v>
      </c>
      <c r="T394" s="147">
        <v>4809.8909999999987</v>
      </c>
      <c r="U394" s="145">
        <v>121.1</v>
      </c>
      <c r="V394" s="146"/>
      <c r="W394" s="147"/>
      <c r="X394" s="148"/>
    </row>
    <row r="395" spans="15:24">
      <c r="O395" s="143">
        <v>2024</v>
      </c>
      <c r="P395" s="205" t="s">
        <v>72</v>
      </c>
      <c r="Q395" s="144">
        <v>45474</v>
      </c>
      <c r="R395" s="145">
        <v>2494.35</v>
      </c>
      <c r="S395" s="146">
        <v>2315.5409999999988</v>
      </c>
      <c r="T395" s="147">
        <v>4809.8909999999987</v>
      </c>
      <c r="U395" s="145">
        <v>121.1</v>
      </c>
      <c r="V395" s="146"/>
      <c r="W395" s="147"/>
      <c r="X395" s="148"/>
    </row>
    <row r="396" spans="15:24">
      <c r="O396" s="143">
        <v>2024</v>
      </c>
      <c r="P396" s="205" t="s">
        <v>73</v>
      </c>
      <c r="Q396" s="144">
        <v>45505</v>
      </c>
      <c r="R396" s="145">
        <v>2522.5499999999997</v>
      </c>
      <c r="S396" s="146">
        <v>2315.5409999999988</v>
      </c>
      <c r="T396" s="147">
        <v>4838.0909999999985</v>
      </c>
      <c r="U396" s="145">
        <v>121.1</v>
      </c>
      <c r="V396" s="146"/>
      <c r="W396" s="147"/>
      <c r="X396" s="148"/>
    </row>
    <row r="397" spans="15:24">
      <c r="O397" s="143">
        <v>2024</v>
      </c>
      <c r="P397" s="205" t="s">
        <v>74</v>
      </c>
      <c r="Q397" s="144">
        <v>45536</v>
      </c>
      <c r="R397" s="145">
        <v>2537.0499999999997</v>
      </c>
      <c r="S397" s="146">
        <v>2315.5409999999988</v>
      </c>
      <c r="T397" s="147">
        <v>4852.5909999999985</v>
      </c>
      <c r="U397" s="145">
        <v>121.1</v>
      </c>
      <c r="V397" s="146"/>
      <c r="W397" s="147"/>
      <c r="X397" s="148"/>
    </row>
    <row r="398" spans="15:24">
      <c r="O398" s="143">
        <v>2024</v>
      </c>
      <c r="P398" s="205" t="s">
        <v>75</v>
      </c>
      <c r="Q398" s="144">
        <v>45566</v>
      </c>
      <c r="R398" s="145">
        <v>2618.5499999999997</v>
      </c>
      <c r="S398" s="146">
        <v>2315.5409999999988</v>
      </c>
      <c r="T398" s="147">
        <v>4934.0909999999985</v>
      </c>
      <c r="U398" s="145">
        <v>121.1</v>
      </c>
      <c r="V398" s="146"/>
      <c r="W398" s="147"/>
      <c r="X398" s="148"/>
    </row>
    <row r="399" spans="15:24">
      <c r="O399" s="143">
        <v>2024</v>
      </c>
      <c r="P399" s="205" t="s">
        <v>76</v>
      </c>
      <c r="Q399" s="144">
        <v>45597</v>
      </c>
      <c r="R399" s="145">
        <v>2618.5499999999997</v>
      </c>
      <c r="S399" s="146">
        <v>2315.5409999999988</v>
      </c>
      <c r="T399" s="147">
        <v>4934.0909999999985</v>
      </c>
      <c r="U399" s="145">
        <v>121.1</v>
      </c>
      <c r="V399" s="146"/>
      <c r="W399" s="147"/>
      <c r="X399" s="148"/>
    </row>
    <row r="400" spans="15:24">
      <c r="O400" s="143">
        <v>2024</v>
      </c>
      <c r="P400" s="205" t="s">
        <v>77</v>
      </c>
      <c r="Q400" s="144">
        <v>45627</v>
      </c>
      <c r="R400" s="145">
        <v>2618.5499999999997</v>
      </c>
      <c r="S400" s="146">
        <v>2315.5409999999988</v>
      </c>
      <c r="T400" s="147">
        <v>4934.0909999999985</v>
      </c>
      <c r="U400" s="145">
        <v>121.1</v>
      </c>
      <c r="V400" s="146">
        <v>1265.8599999999997</v>
      </c>
      <c r="W400" s="147">
        <v>1386.96</v>
      </c>
      <c r="X400" s="148">
        <v>6321.0509999999986</v>
      </c>
    </row>
    <row r="401" spans="15:24">
      <c r="O401" s="143">
        <v>2025</v>
      </c>
      <c r="P401" s="205" t="s">
        <v>66</v>
      </c>
      <c r="Q401" s="144">
        <v>45658</v>
      </c>
      <c r="R401" s="145">
        <v>2656.35</v>
      </c>
      <c r="S401" s="146"/>
      <c r="T401" s="147"/>
      <c r="U401" s="145"/>
      <c r="V401" s="146"/>
      <c r="W401" s="147"/>
      <c r="X401" s="148"/>
    </row>
    <row r="402" spans="15:24">
      <c r="O402" s="143">
        <v>2025</v>
      </c>
      <c r="P402" s="205" t="s">
        <v>67</v>
      </c>
      <c r="Q402" s="144">
        <v>45689</v>
      </c>
      <c r="R402" s="145">
        <v>2713.95</v>
      </c>
      <c r="S402" s="146"/>
      <c r="T402" s="147"/>
      <c r="U402" s="145"/>
      <c r="V402" s="146"/>
      <c r="W402" s="147"/>
      <c r="X402" s="148"/>
    </row>
    <row r="403" spans="15:24">
      <c r="O403" s="143">
        <v>2025</v>
      </c>
      <c r="P403" s="205" t="s">
        <v>68</v>
      </c>
      <c r="Q403" s="144">
        <v>45717</v>
      </c>
      <c r="R403" s="145">
        <v>2713.95</v>
      </c>
      <c r="S403" s="146"/>
      <c r="T403" s="147"/>
      <c r="U403" s="145"/>
      <c r="V403" s="146"/>
      <c r="W403" s="147"/>
      <c r="X403" s="148"/>
    </row>
    <row r="404" spans="15:24">
      <c r="O404" s="143">
        <v>2025</v>
      </c>
      <c r="P404" s="205" t="s">
        <v>69</v>
      </c>
      <c r="Q404" s="144">
        <v>45748</v>
      </c>
      <c r="R404" s="145">
        <v>2713.95</v>
      </c>
      <c r="S404" s="146"/>
      <c r="T404" s="147"/>
      <c r="U404" s="145"/>
      <c r="V404" s="146"/>
      <c r="W404" s="147"/>
      <c r="X404" s="148"/>
    </row>
    <row r="405" spans="15:24">
      <c r="O405" s="143"/>
      <c r="P405" s="205"/>
      <c r="Q405" s="144"/>
      <c r="R405" s="145"/>
      <c r="S405" s="146"/>
      <c r="T405" s="147"/>
      <c r="U405" s="145"/>
      <c r="V405" s="146"/>
      <c r="W405" s="147"/>
      <c r="X405" s="148"/>
    </row>
    <row r="406" spans="15:24" ht="15" thickBot="1">
      <c r="O406" s="121"/>
      <c r="P406" s="206"/>
      <c r="Q406" s="126"/>
      <c r="R406" s="141"/>
      <c r="S406" s="142"/>
      <c r="T406" s="122"/>
      <c r="U406" s="141"/>
      <c r="V406" s="142"/>
      <c r="W406" s="122"/>
      <c r="X406" s="129"/>
    </row>
    <row r="407" spans="15:24" ht="15" thickTop="1"/>
  </sheetData>
  <mergeCells count="7">
    <mergeCell ref="C3:E3"/>
    <mergeCell ref="F3:H3"/>
    <mergeCell ref="I3:K3"/>
    <mergeCell ref="R2:X2"/>
    <mergeCell ref="C2:K2"/>
    <mergeCell ref="R3:T3"/>
    <mergeCell ref="U3:W3"/>
  </mergeCells>
  <phoneticPr fontId="7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17D1-F5A6-4638-ACBC-EF88C850F51C}">
  <sheetPr codeName="Sheet7"/>
  <dimension ref="A1:Y74"/>
  <sheetViews>
    <sheetView workbookViewId="0">
      <selection sqref="A1:L1"/>
    </sheetView>
  </sheetViews>
  <sheetFormatPr defaultRowHeight="14.5"/>
  <cols>
    <col min="1" max="1" width="23.453125" bestFit="1" customWidth="1"/>
    <col min="2" max="2" width="16.54296875" bestFit="1" customWidth="1"/>
    <col min="3" max="3" width="11.26953125" bestFit="1" customWidth="1"/>
    <col min="4" max="4" width="6.7265625" bestFit="1" customWidth="1"/>
    <col min="5" max="5" width="11.1796875" bestFit="1" customWidth="1"/>
    <col min="6" max="6" width="14.1796875" bestFit="1" customWidth="1"/>
    <col min="7" max="7" width="20" customWidth="1"/>
    <col min="8" max="8" width="13.81640625" bestFit="1" customWidth="1"/>
    <col min="9" max="9" width="14.54296875" bestFit="1" customWidth="1"/>
    <col min="10" max="10" width="17.1796875" bestFit="1" customWidth="1"/>
    <col min="11" max="11" width="17.1796875" customWidth="1"/>
    <col min="12" max="12" width="17.54296875" bestFit="1" customWidth="1"/>
    <col min="14" max="14" width="38.1796875" customWidth="1"/>
    <col min="15" max="15" width="16.54296875" bestFit="1" customWidth="1"/>
    <col min="16" max="16" width="8.453125" bestFit="1" customWidth="1"/>
    <col min="17" max="17" width="6.7265625" bestFit="1" customWidth="1"/>
    <col min="18" max="18" width="11.1796875" bestFit="1" customWidth="1"/>
    <col min="19" max="19" width="14.1796875" bestFit="1" customWidth="1"/>
    <col min="20" max="20" width="18.81640625" bestFit="1" customWidth="1"/>
    <col min="21" max="21" width="14.1796875" bestFit="1" customWidth="1"/>
    <col min="22" max="22" width="14.54296875" bestFit="1" customWidth="1"/>
    <col min="23" max="23" width="17.1796875" bestFit="1" customWidth="1"/>
    <col min="24" max="24" width="17.1796875" customWidth="1"/>
    <col min="25" max="25" width="17.54296875" bestFit="1" customWidth="1"/>
  </cols>
  <sheetData>
    <row r="1" spans="1:25" ht="28.5">
      <c r="A1" s="518" t="s">
        <v>1493</v>
      </c>
      <c r="B1" s="518"/>
      <c r="C1" s="518"/>
      <c r="D1" s="518"/>
      <c r="E1" s="518"/>
      <c r="F1" s="518"/>
      <c r="G1" s="518"/>
      <c r="H1" s="518"/>
      <c r="I1" s="518"/>
      <c r="J1" s="518"/>
      <c r="K1" s="518"/>
      <c r="L1" s="518"/>
      <c r="N1" s="518" t="s">
        <v>1492</v>
      </c>
      <c r="O1" s="518"/>
      <c r="P1" s="518"/>
      <c r="Q1" s="518"/>
      <c r="R1" s="518"/>
      <c r="S1" s="518"/>
      <c r="T1" s="518"/>
      <c r="U1" s="518"/>
      <c r="V1" s="518"/>
      <c r="W1" s="518"/>
      <c r="X1" s="518"/>
      <c r="Y1" s="518"/>
    </row>
    <row r="2" spans="1:25" ht="15" thickBot="1">
      <c r="A2" s="519" t="s">
        <v>1706</v>
      </c>
      <c r="B2" s="519"/>
      <c r="C2" s="519"/>
      <c r="D2" s="519"/>
      <c r="E2" s="519"/>
      <c r="F2" s="519"/>
      <c r="G2" s="519"/>
      <c r="H2" s="519"/>
      <c r="I2" s="519"/>
      <c r="J2" s="519"/>
      <c r="K2" s="519"/>
      <c r="L2" s="519"/>
      <c r="N2" s="520" t="s">
        <v>1706</v>
      </c>
      <c r="O2" s="520"/>
      <c r="P2" s="520"/>
      <c r="Q2" s="520"/>
      <c r="R2" s="520"/>
      <c r="S2" s="520"/>
      <c r="T2" s="520"/>
      <c r="U2" s="520"/>
      <c r="V2" s="520"/>
      <c r="W2" s="520"/>
      <c r="X2" s="520"/>
      <c r="Y2" s="520"/>
    </row>
    <row r="3" spans="1:25" ht="47" thickBot="1">
      <c r="A3" s="168" t="s">
        <v>722</v>
      </c>
      <c r="B3" s="169" t="s">
        <v>723</v>
      </c>
      <c r="C3" s="169" t="s">
        <v>229</v>
      </c>
      <c r="D3" s="169" t="s">
        <v>724</v>
      </c>
      <c r="E3" s="169" t="s">
        <v>233</v>
      </c>
      <c r="F3" s="169" t="s">
        <v>725</v>
      </c>
      <c r="G3" s="169" t="s">
        <v>893</v>
      </c>
      <c r="H3" s="169" t="s">
        <v>726</v>
      </c>
      <c r="I3" s="169" t="s">
        <v>894</v>
      </c>
      <c r="J3" s="169" t="s">
        <v>727</v>
      </c>
      <c r="K3" s="376" t="s">
        <v>728</v>
      </c>
      <c r="L3" s="170" t="s">
        <v>1697</v>
      </c>
      <c r="N3" s="168" t="s">
        <v>722</v>
      </c>
      <c r="O3" s="169" t="s">
        <v>723</v>
      </c>
      <c r="P3" s="169" t="s">
        <v>229</v>
      </c>
      <c r="Q3" s="169" t="s">
        <v>724</v>
      </c>
      <c r="R3" s="169" t="s">
        <v>233</v>
      </c>
      <c r="S3" s="169" t="s">
        <v>725</v>
      </c>
      <c r="T3" s="169" t="s">
        <v>893</v>
      </c>
      <c r="U3" s="169" t="s">
        <v>726</v>
      </c>
      <c r="V3" s="169" t="s">
        <v>894</v>
      </c>
      <c r="W3" s="169" t="s">
        <v>727</v>
      </c>
      <c r="X3" s="376" t="s">
        <v>728</v>
      </c>
      <c r="Y3" s="170" t="s">
        <v>1697</v>
      </c>
    </row>
    <row r="4" spans="1:25">
      <c r="A4" s="171" t="s">
        <v>729</v>
      </c>
      <c r="B4" s="172">
        <v>26</v>
      </c>
      <c r="C4" s="172">
        <v>26</v>
      </c>
      <c r="D4" s="172">
        <v>26</v>
      </c>
      <c r="E4" s="173" t="s">
        <v>247</v>
      </c>
      <c r="F4" s="174">
        <v>37715</v>
      </c>
      <c r="G4" s="174" t="s">
        <v>1569</v>
      </c>
      <c r="H4" s="173" t="s">
        <v>730</v>
      </c>
      <c r="I4" s="173">
        <v>33</v>
      </c>
      <c r="J4" s="172" t="s">
        <v>30</v>
      </c>
      <c r="K4" s="377" t="s">
        <v>731</v>
      </c>
      <c r="L4" s="175" t="s">
        <v>1698</v>
      </c>
      <c r="N4" s="171" t="s">
        <v>1597</v>
      </c>
      <c r="O4" s="172">
        <v>16.920000000000002</v>
      </c>
      <c r="P4" s="172">
        <v>16.920000000000002</v>
      </c>
      <c r="Q4" s="172">
        <v>9.9499999999999993</v>
      </c>
      <c r="R4" s="173" t="s">
        <v>247</v>
      </c>
      <c r="S4" s="174">
        <v>42793</v>
      </c>
      <c r="T4" s="174" t="s">
        <v>1599</v>
      </c>
      <c r="U4" s="173" t="s">
        <v>730</v>
      </c>
      <c r="V4" s="173">
        <v>33</v>
      </c>
      <c r="W4" s="172" t="s">
        <v>1601</v>
      </c>
      <c r="X4" s="377" t="s">
        <v>105</v>
      </c>
      <c r="Y4" s="175" t="s">
        <v>1698</v>
      </c>
    </row>
    <row r="5" spans="1:25">
      <c r="A5" s="176" t="s">
        <v>732</v>
      </c>
      <c r="B5" s="177">
        <v>11.7</v>
      </c>
      <c r="C5" s="177">
        <v>11.7</v>
      </c>
      <c r="D5" s="177">
        <v>11.7</v>
      </c>
      <c r="E5" s="178" t="s">
        <v>247</v>
      </c>
      <c r="F5" s="179">
        <v>39352</v>
      </c>
      <c r="G5" s="179" t="s">
        <v>1569</v>
      </c>
      <c r="H5" s="178" t="s">
        <v>730</v>
      </c>
      <c r="I5" s="178">
        <v>33</v>
      </c>
      <c r="J5" s="177" t="s">
        <v>30</v>
      </c>
      <c r="K5" s="378" t="s">
        <v>105</v>
      </c>
      <c r="L5" s="180" t="s">
        <v>1698</v>
      </c>
      <c r="N5" s="176" t="s">
        <v>1488</v>
      </c>
      <c r="O5" s="177">
        <v>4.99</v>
      </c>
      <c r="P5" s="177">
        <v>0.61699999999999999</v>
      </c>
      <c r="Q5" s="177" t="s">
        <v>218</v>
      </c>
      <c r="R5" s="178" t="s">
        <v>247</v>
      </c>
      <c r="S5" s="179">
        <v>42767</v>
      </c>
      <c r="T5" s="179" t="s">
        <v>1600</v>
      </c>
      <c r="U5" s="178" t="s">
        <v>730</v>
      </c>
      <c r="V5" s="178">
        <v>33</v>
      </c>
      <c r="W5" s="177" t="s">
        <v>1601</v>
      </c>
      <c r="X5" s="378" t="s">
        <v>731</v>
      </c>
      <c r="Y5" s="180" t="s">
        <v>1699</v>
      </c>
    </row>
    <row r="6" spans="1:25">
      <c r="A6" s="181" t="s">
        <v>733</v>
      </c>
      <c r="B6" s="178">
        <v>14.1</v>
      </c>
      <c r="C6" s="178">
        <v>14.1</v>
      </c>
      <c r="D6" s="178">
        <v>0</v>
      </c>
      <c r="E6" s="178" t="s">
        <v>247</v>
      </c>
      <c r="F6" s="182">
        <v>42774</v>
      </c>
      <c r="G6" s="182" t="s">
        <v>1570</v>
      </c>
      <c r="H6" s="178" t="s">
        <v>730</v>
      </c>
      <c r="I6" s="178">
        <v>33</v>
      </c>
      <c r="J6" s="178" t="s">
        <v>30</v>
      </c>
      <c r="K6" s="379" t="s">
        <v>105</v>
      </c>
      <c r="L6" s="183" t="s">
        <v>1698</v>
      </c>
      <c r="N6" s="181" t="s">
        <v>1598</v>
      </c>
      <c r="O6" s="178">
        <v>7.1059999999999999</v>
      </c>
      <c r="P6" s="178">
        <v>6</v>
      </c>
      <c r="Q6" s="178" t="s">
        <v>218</v>
      </c>
      <c r="R6" s="178" t="s">
        <v>247</v>
      </c>
      <c r="S6" s="182">
        <v>43182</v>
      </c>
      <c r="T6" s="182" t="s">
        <v>1577</v>
      </c>
      <c r="U6" s="178" t="s">
        <v>730</v>
      </c>
      <c r="V6" s="178">
        <v>33</v>
      </c>
      <c r="W6" s="178" t="s">
        <v>1601</v>
      </c>
      <c r="X6" s="379" t="s">
        <v>105</v>
      </c>
      <c r="Y6" s="183" t="s">
        <v>1698</v>
      </c>
    </row>
    <row r="7" spans="1:25">
      <c r="A7" s="181" t="s">
        <v>734</v>
      </c>
      <c r="B7" s="178">
        <v>21.15</v>
      </c>
      <c r="C7" s="178">
        <v>18</v>
      </c>
      <c r="D7" s="178">
        <v>0</v>
      </c>
      <c r="E7" s="178" t="s">
        <v>247</v>
      </c>
      <c r="F7" s="182">
        <v>42832</v>
      </c>
      <c r="G7" s="182" t="s">
        <v>1571</v>
      </c>
      <c r="H7" s="178" t="s">
        <v>730</v>
      </c>
      <c r="I7" s="178">
        <v>33</v>
      </c>
      <c r="J7" s="178" t="s">
        <v>30</v>
      </c>
      <c r="K7" s="379" t="s">
        <v>105</v>
      </c>
      <c r="L7" s="183" t="s">
        <v>1698</v>
      </c>
      <c r="N7" s="181" t="s">
        <v>1602</v>
      </c>
      <c r="O7" s="178">
        <v>35.712000000000003</v>
      </c>
      <c r="P7" s="178">
        <v>29.81</v>
      </c>
      <c r="Q7" s="178">
        <v>0</v>
      </c>
      <c r="R7" s="178" t="s">
        <v>247</v>
      </c>
      <c r="S7" s="182">
        <v>42809</v>
      </c>
      <c r="T7" s="182" t="s">
        <v>1571</v>
      </c>
      <c r="U7" s="178" t="s">
        <v>730</v>
      </c>
      <c r="V7" s="178">
        <v>33</v>
      </c>
      <c r="W7" s="178" t="s">
        <v>1601</v>
      </c>
      <c r="X7" s="379" t="s">
        <v>105</v>
      </c>
      <c r="Y7" s="183" t="s">
        <v>1698</v>
      </c>
    </row>
    <row r="8" spans="1:25">
      <c r="A8" s="181" t="s">
        <v>1593</v>
      </c>
      <c r="B8" s="178">
        <v>16.100000000000001</v>
      </c>
      <c r="C8" s="178">
        <v>16.100000000000001</v>
      </c>
      <c r="D8" s="178" t="s">
        <v>218</v>
      </c>
      <c r="E8" s="178" t="s">
        <v>247</v>
      </c>
      <c r="F8" s="182">
        <v>43954</v>
      </c>
      <c r="G8" s="182" t="s">
        <v>1572</v>
      </c>
      <c r="H8" s="178" t="s">
        <v>730</v>
      </c>
      <c r="I8" s="178">
        <v>33</v>
      </c>
      <c r="J8" s="178" t="s">
        <v>1573</v>
      </c>
      <c r="K8" s="379" t="s">
        <v>105</v>
      </c>
      <c r="L8" s="183" t="s">
        <v>1698</v>
      </c>
      <c r="N8" s="176" t="s">
        <v>1489</v>
      </c>
      <c r="O8" s="177">
        <v>4.9950000000000001</v>
      </c>
      <c r="P8" s="178">
        <v>4.9950000000000001</v>
      </c>
      <c r="Q8" s="177" t="s">
        <v>218</v>
      </c>
      <c r="R8" s="178" t="s">
        <v>247</v>
      </c>
      <c r="S8" s="179">
        <v>43166</v>
      </c>
      <c r="T8" s="179" t="s">
        <v>1603</v>
      </c>
      <c r="U8" s="178" t="s">
        <v>730</v>
      </c>
      <c r="V8" s="178">
        <v>33</v>
      </c>
      <c r="W8" s="177" t="s">
        <v>1601</v>
      </c>
      <c r="X8" s="378" t="s">
        <v>731</v>
      </c>
      <c r="Y8" s="180" t="s">
        <v>1699</v>
      </c>
    </row>
    <row r="9" spans="1:25">
      <c r="A9" s="176" t="s">
        <v>1574</v>
      </c>
      <c r="B9" s="177">
        <v>5</v>
      </c>
      <c r="C9" s="178">
        <v>4.2585100000000002</v>
      </c>
      <c r="D9" s="177">
        <v>5</v>
      </c>
      <c r="E9" s="178" t="s">
        <v>247</v>
      </c>
      <c r="F9" s="179">
        <v>34973</v>
      </c>
      <c r="G9" s="179" t="s">
        <v>1575</v>
      </c>
      <c r="H9" s="178" t="s">
        <v>730</v>
      </c>
      <c r="I9" s="178">
        <v>33</v>
      </c>
      <c r="J9" s="177" t="s">
        <v>30</v>
      </c>
      <c r="K9" s="378" t="s">
        <v>731</v>
      </c>
      <c r="L9" s="180" t="s">
        <v>1698</v>
      </c>
      <c r="N9" s="181" t="s">
        <v>1604</v>
      </c>
      <c r="O9" s="178">
        <v>5.3639999999999999</v>
      </c>
      <c r="P9" s="178">
        <v>5.2089999999999996</v>
      </c>
      <c r="Q9" s="178">
        <v>0</v>
      </c>
      <c r="R9" s="178" t="s">
        <v>247</v>
      </c>
      <c r="S9" s="182">
        <v>43056</v>
      </c>
      <c r="T9" s="182" t="s">
        <v>1571</v>
      </c>
      <c r="U9" s="178" t="s">
        <v>730</v>
      </c>
      <c r="V9" s="178">
        <v>33</v>
      </c>
      <c r="W9" s="178" t="s">
        <v>1601</v>
      </c>
      <c r="X9" s="379" t="s">
        <v>105</v>
      </c>
      <c r="Y9" s="183" t="s">
        <v>1698</v>
      </c>
    </row>
    <row r="10" spans="1:25">
      <c r="A10" s="181" t="s">
        <v>735</v>
      </c>
      <c r="B10" s="178">
        <v>9</v>
      </c>
      <c r="C10" s="178">
        <v>9</v>
      </c>
      <c r="D10" s="178">
        <v>9</v>
      </c>
      <c r="E10" s="178" t="s">
        <v>247</v>
      </c>
      <c r="F10" s="182">
        <v>39560</v>
      </c>
      <c r="G10" s="182" t="s">
        <v>1575</v>
      </c>
      <c r="H10" s="178" t="s">
        <v>730</v>
      </c>
      <c r="I10" s="178">
        <v>33</v>
      </c>
      <c r="J10" s="178" t="s">
        <v>30</v>
      </c>
      <c r="K10" s="379" t="s">
        <v>105</v>
      </c>
      <c r="L10" s="183" t="s">
        <v>1698</v>
      </c>
      <c r="N10" s="181" t="s">
        <v>1605</v>
      </c>
      <c r="O10" s="178">
        <v>6.4</v>
      </c>
      <c r="P10" s="178">
        <v>5.6</v>
      </c>
      <c r="Q10" s="178" t="s">
        <v>218</v>
      </c>
      <c r="R10" s="178" t="s">
        <v>247</v>
      </c>
      <c r="S10" s="182">
        <v>43160</v>
      </c>
      <c r="T10" s="182" t="s">
        <v>1606</v>
      </c>
      <c r="U10" s="178" t="s">
        <v>730</v>
      </c>
      <c r="V10" s="178">
        <v>33</v>
      </c>
      <c r="W10" s="178" t="s">
        <v>1601</v>
      </c>
      <c r="X10" s="379" t="s">
        <v>105</v>
      </c>
      <c r="Y10" s="183" t="s">
        <v>1698</v>
      </c>
    </row>
    <row r="11" spans="1:25">
      <c r="A11" s="181" t="s">
        <v>736</v>
      </c>
      <c r="B11" s="178">
        <v>9</v>
      </c>
      <c r="C11" s="178">
        <v>9</v>
      </c>
      <c r="D11" s="178">
        <v>9</v>
      </c>
      <c r="E11" s="178" t="s">
        <v>247</v>
      </c>
      <c r="F11" s="182">
        <v>39185</v>
      </c>
      <c r="G11" s="182" t="s">
        <v>1576</v>
      </c>
      <c r="H11" s="178" t="s">
        <v>730</v>
      </c>
      <c r="I11" s="178">
        <v>33</v>
      </c>
      <c r="J11" s="178" t="s">
        <v>30</v>
      </c>
      <c r="K11" s="379" t="s">
        <v>105</v>
      </c>
      <c r="L11" s="183" t="s">
        <v>1698</v>
      </c>
      <c r="N11" s="181" t="s">
        <v>1607</v>
      </c>
      <c r="O11" s="178">
        <v>9</v>
      </c>
      <c r="P11" s="178">
        <v>8.5</v>
      </c>
      <c r="Q11" s="178">
        <v>8.5</v>
      </c>
      <c r="R11" s="178" t="s">
        <v>247</v>
      </c>
      <c r="S11" s="182">
        <v>43147</v>
      </c>
      <c r="T11" s="182" t="s">
        <v>1608</v>
      </c>
      <c r="U11" s="178" t="s">
        <v>730</v>
      </c>
      <c r="V11" s="178">
        <v>33</v>
      </c>
      <c r="W11" s="178" t="s">
        <v>1601</v>
      </c>
      <c r="X11" s="379" t="s">
        <v>105</v>
      </c>
      <c r="Y11" s="183" t="s">
        <v>1698</v>
      </c>
    </row>
    <row r="12" spans="1:25">
      <c r="A12" s="181" t="s">
        <v>737</v>
      </c>
      <c r="B12" s="178">
        <v>4.9800000000000004</v>
      </c>
      <c r="C12" s="178">
        <v>4.9800000000000004</v>
      </c>
      <c r="D12" s="178" t="s">
        <v>218</v>
      </c>
      <c r="E12" s="178" t="s">
        <v>247</v>
      </c>
      <c r="F12" s="182">
        <v>42633</v>
      </c>
      <c r="G12" s="182" t="s">
        <v>1577</v>
      </c>
      <c r="H12" s="178" t="s">
        <v>730</v>
      </c>
      <c r="I12" s="178">
        <v>33</v>
      </c>
      <c r="J12" s="178" t="s">
        <v>30</v>
      </c>
      <c r="K12" s="379" t="s">
        <v>731</v>
      </c>
      <c r="L12" s="183" t="s">
        <v>1699</v>
      </c>
      <c r="N12" s="181" t="s">
        <v>1609</v>
      </c>
      <c r="O12" s="178">
        <v>25.2</v>
      </c>
      <c r="P12" s="178">
        <v>21</v>
      </c>
      <c r="Q12" s="178">
        <v>21</v>
      </c>
      <c r="R12" s="178" t="s">
        <v>247</v>
      </c>
      <c r="S12" s="182">
        <v>42797</v>
      </c>
      <c r="T12" s="182" t="s">
        <v>1599</v>
      </c>
      <c r="U12" s="178" t="s">
        <v>730</v>
      </c>
      <c r="V12" s="178">
        <v>33</v>
      </c>
      <c r="W12" s="178" t="s">
        <v>1601</v>
      </c>
      <c r="X12" s="379" t="s">
        <v>105</v>
      </c>
      <c r="Y12" s="183" t="s">
        <v>1698</v>
      </c>
    </row>
    <row r="13" spans="1:25">
      <c r="A13" s="181" t="s">
        <v>738</v>
      </c>
      <c r="B13" s="178">
        <v>2.2999999999999998</v>
      </c>
      <c r="C13" s="178">
        <v>0</v>
      </c>
      <c r="D13" s="178" t="s">
        <v>218</v>
      </c>
      <c r="E13" s="178" t="s">
        <v>247</v>
      </c>
      <c r="F13" s="182">
        <v>40724</v>
      </c>
      <c r="G13" s="182" t="s">
        <v>1578</v>
      </c>
      <c r="H13" s="178" t="s">
        <v>730</v>
      </c>
      <c r="I13" s="178">
        <v>33</v>
      </c>
      <c r="J13" s="178" t="s">
        <v>30</v>
      </c>
      <c r="K13" s="379" t="s">
        <v>731</v>
      </c>
      <c r="L13" s="183" t="s">
        <v>1699</v>
      </c>
      <c r="N13" s="181" t="s">
        <v>1610</v>
      </c>
      <c r="O13" s="178">
        <v>22.8</v>
      </c>
      <c r="P13" s="178">
        <v>20.43</v>
      </c>
      <c r="Q13" s="178">
        <v>22.44</v>
      </c>
      <c r="R13" s="178" t="s">
        <v>247</v>
      </c>
      <c r="S13" s="182">
        <v>43131</v>
      </c>
      <c r="T13" s="182" t="s">
        <v>1599</v>
      </c>
      <c r="U13" s="178" t="s">
        <v>730</v>
      </c>
      <c r="V13" s="178">
        <v>33</v>
      </c>
      <c r="W13" s="178" t="s">
        <v>1601</v>
      </c>
      <c r="X13" s="379" t="s">
        <v>105</v>
      </c>
      <c r="Y13" s="183" t="s">
        <v>1698</v>
      </c>
    </row>
    <row r="14" spans="1:25">
      <c r="A14" s="181" t="s">
        <v>739</v>
      </c>
      <c r="B14" s="178">
        <v>45</v>
      </c>
      <c r="C14" s="178">
        <v>45</v>
      </c>
      <c r="D14" s="178">
        <v>0</v>
      </c>
      <c r="E14" s="178" t="s">
        <v>247</v>
      </c>
      <c r="F14" s="182">
        <v>42976</v>
      </c>
      <c r="G14" s="182" t="s">
        <v>1579</v>
      </c>
      <c r="H14" s="178" t="s">
        <v>740</v>
      </c>
      <c r="I14" s="178">
        <v>110</v>
      </c>
      <c r="J14" s="178" t="s">
        <v>30</v>
      </c>
      <c r="K14" s="379" t="s">
        <v>105</v>
      </c>
      <c r="L14" s="183" t="s">
        <v>1698</v>
      </c>
      <c r="N14" s="176" t="s">
        <v>1611</v>
      </c>
      <c r="O14" s="177">
        <v>6.27</v>
      </c>
      <c r="P14" s="178">
        <v>6.27</v>
      </c>
      <c r="Q14" s="177">
        <v>7.62</v>
      </c>
      <c r="R14" s="178" t="s">
        <v>247</v>
      </c>
      <c r="S14" s="179">
        <v>42793</v>
      </c>
      <c r="T14" s="179" t="s">
        <v>1603</v>
      </c>
      <c r="U14" s="178" t="s">
        <v>730</v>
      </c>
      <c r="V14" s="178">
        <v>33</v>
      </c>
      <c r="W14" s="177" t="s">
        <v>1601</v>
      </c>
      <c r="X14" s="378" t="s">
        <v>105</v>
      </c>
      <c r="Y14" s="180" t="s">
        <v>1698</v>
      </c>
    </row>
    <row r="15" spans="1:25" ht="15" thickBot="1">
      <c r="A15" s="176" t="s">
        <v>739</v>
      </c>
      <c r="B15" s="177">
        <v>2.5</v>
      </c>
      <c r="C15" s="178">
        <v>2.5</v>
      </c>
      <c r="D15" s="177">
        <v>0</v>
      </c>
      <c r="E15" s="178" t="s">
        <v>247</v>
      </c>
      <c r="F15" s="179">
        <v>42976</v>
      </c>
      <c r="G15" s="179" t="s">
        <v>1579</v>
      </c>
      <c r="H15" s="178" t="s">
        <v>740</v>
      </c>
      <c r="I15" s="178">
        <v>110</v>
      </c>
      <c r="J15" s="177" t="s">
        <v>30</v>
      </c>
      <c r="K15" s="378" t="s">
        <v>105</v>
      </c>
      <c r="L15" s="180" t="s">
        <v>1698</v>
      </c>
      <c r="N15" s="189" t="s">
        <v>1491</v>
      </c>
      <c r="O15" s="190">
        <v>39.220500000000008</v>
      </c>
      <c r="P15" s="190">
        <v>32.099000000000004</v>
      </c>
      <c r="Q15" s="190"/>
      <c r="R15" s="190" t="s">
        <v>247</v>
      </c>
      <c r="S15" s="191"/>
      <c r="T15" s="191"/>
      <c r="U15" s="190" t="s">
        <v>730</v>
      </c>
      <c r="V15" s="190"/>
      <c r="W15" s="190" t="s">
        <v>862</v>
      </c>
      <c r="X15" s="381" t="s">
        <v>731</v>
      </c>
      <c r="Y15" s="192" t="s">
        <v>1703</v>
      </c>
    </row>
    <row r="16" spans="1:25">
      <c r="A16" s="181" t="s">
        <v>741</v>
      </c>
      <c r="B16" s="178">
        <v>16.899999999999999</v>
      </c>
      <c r="C16" s="178">
        <v>16.899999999999999</v>
      </c>
      <c r="D16" s="178">
        <v>16.899999999999999</v>
      </c>
      <c r="E16" s="178" t="s">
        <v>247</v>
      </c>
      <c r="F16" s="182">
        <v>38733</v>
      </c>
      <c r="G16" s="182" t="s">
        <v>1580</v>
      </c>
      <c r="H16" s="178" t="s">
        <v>730</v>
      </c>
      <c r="I16" s="178">
        <v>33</v>
      </c>
      <c r="J16" s="178" t="s">
        <v>30</v>
      </c>
      <c r="K16" s="379" t="s">
        <v>105</v>
      </c>
      <c r="L16" s="183" t="s">
        <v>1698</v>
      </c>
      <c r="N16" s="319" t="s">
        <v>34</v>
      </c>
      <c r="O16" s="320">
        <f>SUM(O4:O15)</f>
        <v>183.97750000000005</v>
      </c>
      <c r="P16" s="320">
        <f>SUM(P4:P15)</f>
        <v>157.44999999999999</v>
      </c>
    </row>
    <row r="17" spans="1:12">
      <c r="A17" s="176" t="s">
        <v>742</v>
      </c>
      <c r="B17" s="177">
        <v>13.8</v>
      </c>
      <c r="C17" s="178">
        <v>13.8</v>
      </c>
      <c r="D17" s="177">
        <v>13.8</v>
      </c>
      <c r="E17" s="178" t="s">
        <v>247</v>
      </c>
      <c r="F17" s="179">
        <v>41353</v>
      </c>
      <c r="G17" s="179" t="s">
        <v>1578</v>
      </c>
      <c r="H17" s="178" t="s">
        <v>730</v>
      </c>
      <c r="I17" s="178">
        <v>33</v>
      </c>
      <c r="J17" s="177" t="s">
        <v>30</v>
      </c>
      <c r="K17" s="378" t="s">
        <v>105</v>
      </c>
      <c r="L17" s="180" t="s">
        <v>1698</v>
      </c>
    </row>
    <row r="18" spans="1:12">
      <c r="A18" s="176" t="s">
        <v>743</v>
      </c>
      <c r="B18" s="177">
        <v>24.7</v>
      </c>
      <c r="C18" s="177">
        <v>20.7</v>
      </c>
      <c r="D18" s="177">
        <v>20.7</v>
      </c>
      <c r="E18" s="178" t="s">
        <v>247</v>
      </c>
      <c r="F18" s="179">
        <v>41255</v>
      </c>
      <c r="G18" s="179" t="s">
        <v>1581</v>
      </c>
      <c r="H18" s="178" t="s">
        <v>730</v>
      </c>
      <c r="I18" s="178">
        <v>33</v>
      </c>
      <c r="J18" s="177" t="s">
        <v>30</v>
      </c>
      <c r="K18" s="378" t="s">
        <v>105</v>
      </c>
      <c r="L18" s="180" t="s">
        <v>1698</v>
      </c>
    </row>
    <row r="19" spans="1:12">
      <c r="A19" s="176" t="s">
        <v>744</v>
      </c>
      <c r="B19" s="177">
        <v>25</v>
      </c>
      <c r="C19" s="177">
        <v>25</v>
      </c>
      <c r="D19" s="177">
        <v>4.125</v>
      </c>
      <c r="E19" s="178" t="s">
        <v>247</v>
      </c>
      <c r="F19" s="179">
        <v>43282</v>
      </c>
      <c r="G19" s="179" t="s">
        <v>1582</v>
      </c>
      <c r="H19" s="178" t="s">
        <v>730</v>
      </c>
      <c r="I19" s="178">
        <v>33</v>
      </c>
      <c r="J19" s="177" t="s">
        <v>30</v>
      </c>
      <c r="K19" s="378" t="s">
        <v>105</v>
      </c>
      <c r="L19" s="180" t="s">
        <v>1698</v>
      </c>
    </row>
    <row r="20" spans="1:12">
      <c r="A20" s="181" t="s">
        <v>745</v>
      </c>
      <c r="B20" s="178">
        <v>18.399999999999999</v>
      </c>
      <c r="C20" s="178">
        <v>18.399999999999999</v>
      </c>
      <c r="D20" s="178">
        <v>18.399999999999999</v>
      </c>
      <c r="E20" s="178" t="s">
        <v>247</v>
      </c>
      <c r="F20" s="182">
        <v>41004</v>
      </c>
      <c r="G20" s="182" t="s">
        <v>1583</v>
      </c>
      <c r="H20" s="178" t="s">
        <v>730</v>
      </c>
      <c r="I20" s="178">
        <v>33</v>
      </c>
      <c r="J20" s="178" t="s">
        <v>30</v>
      </c>
      <c r="K20" s="379" t="s">
        <v>105</v>
      </c>
      <c r="L20" s="183" t="s">
        <v>1698</v>
      </c>
    </row>
    <row r="21" spans="1:12">
      <c r="A21" s="181" t="s">
        <v>746</v>
      </c>
      <c r="B21" s="178">
        <v>9.1999999999999993</v>
      </c>
      <c r="C21" s="178">
        <v>9.1999999999999993</v>
      </c>
      <c r="D21" s="178">
        <v>0</v>
      </c>
      <c r="E21" s="178" t="s">
        <v>247</v>
      </c>
      <c r="F21" s="182">
        <v>42530</v>
      </c>
      <c r="G21" s="182" t="s">
        <v>1584</v>
      </c>
      <c r="H21" s="178" t="s">
        <v>730</v>
      </c>
      <c r="I21" s="178">
        <v>33</v>
      </c>
      <c r="J21" s="178" t="s">
        <v>30</v>
      </c>
      <c r="K21" s="379" t="s">
        <v>105</v>
      </c>
      <c r="L21" s="183" t="s">
        <v>1698</v>
      </c>
    </row>
    <row r="22" spans="1:12">
      <c r="A22" s="176" t="s">
        <v>747</v>
      </c>
      <c r="B22" s="177">
        <v>5</v>
      </c>
      <c r="C22" s="177">
        <v>5</v>
      </c>
      <c r="D22" s="177">
        <v>5</v>
      </c>
      <c r="E22" s="178" t="s">
        <v>247</v>
      </c>
      <c r="F22" s="179">
        <v>34688</v>
      </c>
      <c r="G22" s="179" t="s">
        <v>1577</v>
      </c>
      <c r="H22" s="178" t="s">
        <v>730</v>
      </c>
      <c r="I22" s="178">
        <v>33</v>
      </c>
      <c r="J22" s="177" t="s">
        <v>30</v>
      </c>
      <c r="K22" s="378" t="s">
        <v>731</v>
      </c>
      <c r="L22" s="180" t="s">
        <v>1698</v>
      </c>
    </row>
    <row r="23" spans="1:12">
      <c r="A23" s="181" t="s">
        <v>748</v>
      </c>
      <c r="B23" s="178">
        <v>38.4</v>
      </c>
      <c r="C23" s="178">
        <v>36</v>
      </c>
      <c r="D23" s="178">
        <v>0</v>
      </c>
      <c r="E23" s="178" t="s">
        <v>247</v>
      </c>
      <c r="F23" s="182">
        <v>43282</v>
      </c>
      <c r="G23" s="182" t="s">
        <v>1582</v>
      </c>
      <c r="H23" s="178" t="s">
        <v>730</v>
      </c>
      <c r="I23" s="178">
        <v>33</v>
      </c>
      <c r="J23" s="178" t="s">
        <v>30</v>
      </c>
      <c r="K23" s="379" t="s">
        <v>105</v>
      </c>
      <c r="L23" s="183" t="s">
        <v>1698</v>
      </c>
    </row>
    <row r="24" spans="1:12">
      <c r="A24" s="181" t="s">
        <v>895</v>
      </c>
      <c r="B24" s="178">
        <v>23.5</v>
      </c>
      <c r="C24" s="178">
        <v>23.5</v>
      </c>
      <c r="D24" s="178">
        <v>0</v>
      </c>
      <c r="E24" s="178" t="s">
        <v>247</v>
      </c>
      <c r="F24" s="182">
        <v>44317</v>
      </c>
      <c r="G24" s="182" t="s">
        <v>1585</v>
      </c>
      <c r="H24" s="178" t="s">
        <v>730</v>
      </c>
      <c r="I24" s="178">
        <v>33</v>
      </c>
      <c r="J24" s="178" t="s">
        <v>30</v>
      </c>
      <c r="K24" s="379" t="s">
        <v>105</v>
      </c>
      <c r="L24" s="183" t="s">
        <v>1698</v>
      </c>
    </row>
    <row r="25" spans="1:12">
      <c r="A25" s="181" t="s">
        <v>749</v>
      </c>
      <c r="B25" s="178">
        <v>13.8</v>
      </c>
      <c r="C25" s="178">
        <v>13.8</v>
      </c>
      <c r="D25" s="178">
        <v>0</v>
      </c>
      <c r="E25" s="178" t="s">
        <v>247</v>
      </c>
      <c r="F25" s="182">
        <v>42719</v>
      </c>
      <c r="G25" s="182" t="s">
        <v>1586</v>
      </c>
      <c r="H25" s="178" t="s">
        <v>730</v>
      </c>
      <c r="I25" s="178">
        <v>33</v>
      </c>
      <c r="J25" s="178" t="s">
        <v>30</v>
      </c>
      <c r="K25" s="379" t="s">
        <v>105</v>
      </c>
      <c r="L25" s="183" t="s">
        <v>1698</v>
      </c>
    </row>
    <row r="26" spans="1:12">
      <c r="A26" s="176" t="s">
        <v>750</v>
      </c>
      <c r="B26" s="184">
        <v>32.200000000000003</v>
      </c>
      <c r="C26" s="184">
        <v>32.200000000000003</v>
      </c>
      <c r="D26" s="178">
        <v>32.200000000000003</v>
      </c>
      <c r="E26" s="178" t="s">
        <v>247</v>
      </c>
      <c r="F26" s="182">
        <v>41011</v>
      </c>
      <c r="G26" s="182" t="s">
        <v>1583</v>
      </c>
      <c r="H26" s="178" t="s">
        <v>730</v>
      </c>
      <c r="I26" s="178">
        <v>33</v>
      </c>
      <c r="J26" s="178" t="s">
        <v>30</v>
      </c>
      <c r="K26" s="379" t="s">
        <v>105</v>
      </c>
      <c r="L26" s="183" t="s">
        <v>1698</v>
      </c>
    </row>
    <row r="27" spans="1:12">
      <c r="A27" s="176" t="s">
        <v>751</v>
      </c>
      <c r="B27" s="177">
        <v>17.5</v>
      </c>
      <c r="C27" s="178">
        <v>18</v>
      </c>
      <c r="D27" s="177">
        <v>17.5</v>
      </c>
      <c r="E27" s="178" t="s">
        <v>247</v>
      </c>
      <c r="F27" s="179">
        <v>40423</v>
      </c>
      <c r="G27" s="179" t="s">
        <v>1587</v>
      </c>
      <c r="H27" s="178" t="s">
        <v>730</v>
      </c>
      <c r="I27" s="178">
        <v>33</v>
      </c>
      <c r="J27" s="177" t="s">
        <v>30</v>
      </c>
      <c r="K27" s="378" t="s">
        <v>105</v>
      </c>
      <c r="L27" s="180" t="s">
        <v>1698</v>
      </c>
    </row>
    <row r="28" spans="1:12">
      <c r="A28" s="181" t="s">
        <v>752</v>
      </c>
      <c r="B28" s="178">
        <v>15</v>
      </c>
      <c r="C28" s="178">
        <v>15</v>
      </c>
      <c r="D28" s="178">
        <v>0</v>
      </c>
      <c r="E28" s="178" t="s">
        <v>247</v>
      </c>
      <c r="F28" s="182">
        <v>42793</v>
      </c>
      <c r="G28" s="182" t="s">
        <v>1586</v>
      </c>
      <c r="H28" s="178" t="s">
        <v>730</v>
      </c>
      <c r="I28" s="178">
        <v>33</v>
      </c>
      <c r="J28" s="178" t="s">
        <v>30</v>
      </c>
      <c r="K28" s="379" t="s">
        <v>105</v>
      </c>
      <c r="L28" s="183" t="s">
        <v>1698</v>
      </c>
    </row>
    <row r="29" spans="1:12">
      <c r="A29" s="181" t="s">
        <v>753</v>
      </c>
      <c r="B29" s="178">
        <v>7.5</v>
      </c>
      <c r="C29" s="178">
        <v>7.5</v>
      </c>
      <c r="D29" s="178">
        <v>0</v>
      </c>
      <c r="E29" s="178" t="s">
        <v>247</v>
      </c>
      <c r="F29" s="182">
        <v>42783</v>
      </c>
      <c r="G29" s="182" t="s">
        <v>1570</v>
      </c>
      <c r="H29" s="178" t="s">
        <v>730</v>
      </c>
      <c r="I29" s="178">
        <v>33</v>
      </c>
      <c r="J29" s="178" t="s">
        <v>30</v>
      </c>
      <c r="K29" s="379" t="s">
        <v>105</v>
      </c>
      <c r="L29" s="183" t="s">
        <v>1698</v>
      </c>
    </row>
    <row r="30" spans="1:12">
      <c r="A30" s="181" t="s">
        <v>754</v>
      </c>
      <c r="B30" s="178">
        <v>12.5</v>
      </c>
      <c r="C30" s="178">
        <v>12.5</v>
      </c>
      <c r="D30" s="178">
        <v>0</v>
      </c>
      <c r="E30" s="178" t="s">
        <v>247</v>
      </c>
      <c r="F30" s="182">
        <v>42912</v>
      </c>
      <c r="G30" s="182" t="s">
        <v>1586</v>
      </c>
      <c r="H30" s="178" t="s">
        <v>730</v>
      </c>
      <c r="I30" s="178">
        <v>33</v>
      </c>
      <c r="J30" s="178" t="s">
        <v>30</v>
      </c>
      <c r="K30" s="379" t="s">
        <v>105</v>
      </c>
      <c r="L30" s="183" t="s">
        <v>1698</v>
      </c>
    </row>
    <row r="31" spans="1:12">
      <c r="A31" s="176" t="s">
        <v>755</v>
      </c>
      <c r="B31" s="177">
        <v>18</v>
      </c>
      <c r="C31" s="178">
        <v>15</v>
      </c>
      <c r="D31" s="177">
        <v>15</v>
      </c>
      <c r="E31" s="178" t="s">
        <v>247</v>
      </c>
      <c r="F31" s="179">
        <v>40756</v>
      </c>
      <c r="G31" s="179" t="s">
        <v>1588</v>
      </c>
      <c r="H31" s="178" t="s">
        <v>730</v>
      </c>
      <c r="I31" s="178">
        <v>33</v>
      </c>
      <c r="J31" s="177" t="s">
        <v>30</v>
      </c>
      <c r="K31" s="378" t="s">
        <v>105</v>
      </c>
      <c r="L31" s="180" t="s">
        <v>1698</v>
      </c>
    </row>
    <row r="32" spans="1:12">
      <c r="A32" s="181" t="s">
        <v>756</v>
      </c>
      <c r="B32" s="178">
        <v>42</v>
      </c>
      <c r="C32" s="178">
        <v>42</v>
      </c>
      <c r="D32" s="178">
        <v>0</v>
      </c>
      <c r="E32" s="178" t="s">
        <v>247</v>
      </c>
      <c r="F32" s="182">
        <v>41876</v>
      </c>
      <c r="G32" s="182" t="s">
        <v>1589</v>
      </c>
      <c r="H32" s="178" t="s">
        <v>730</v>
      </c>
      <c r="I32" s="178">
        <v>33</v>
      </c>
      <c r="J32" s="178" t="s">
        <v>30</v>
      </c>
      <c r="K32" s="379" t="s">
        <v>105</v>
      </c>
      <c r="L32" s="183" t="s">
        <v>1698</v>
      </c>
    </row>
    <row r="33" spans="1:12">
      <c r="A33" s="181" t="s">
        <v>757</v>
      </c>
      <c r="B33" s="178">
        <v>21</v>
      </c>
      <c r="C33" s="178">
        <v>21</v>
      </c>
      <c r="D33" s="178">
        <v>0</v>
      </c>
      <c r="E33" s="178" t="s">
        <v>247</v>
      </c>
      <c r="F33" s="182">
        <v>41291</v>
      </c>
      <c r="G33" s="182" t="s">
        <v>1589</v>
      </c>
      <c r="H33" s="178" t="s">
        <v>730</v>
      </c>
      <c r="I33" s="178">
        <v>33</v>
      </c>
      <c r="J33" s="178" t="s">
        <v>30</v>
      </c>
      <c r="K33" s="379" t="s">
        <v>105</v>
      </c>
      <c r="L33" s="183" t="s">
        <v>1698</v>
      </c>
    </row>
    <row r="34" spans="1:12">
      <c r="A34" s="181" t="s">
        <v>758</v>
      </c>
      <c r="B34" s="178">
        <v>15</v>
      </c>
      <c r="C34" s="178">
        <v>15</v>
      </c>
      <c r="D34" s="178">
        <v>0</v>
      </c>
      <c r="E34" s="178" t="s">
        <v>247</v>
      </c>
      <c r="F34" s="182">
        <v>42716</v>
      </c>
      <c r="G34" s="182" t="s">
        <v>1581</v>
      </c>
      <c r="H34" s="178" t="s">
        <v>730</v>
      </c>
      <c r="I34" s="178">
        <v>33</v>
      </c>
      <c r="J34" s="178" t="s">
        <v>30</v>
      </c>
      <c r="K34" s="379" t="s">
        <v>105</v>
      </c>
      <c r="L34" s="183" t="s">
        <v>1698</v>
      </c>
    </row>
    <row r="35" spans="1:12">
      <c r="A35" s="176" t="s">
        <v>759</v>
      </c>
      <c r="B35" s="184">
        <v>23</v>
      </c>
      <c r="C35" s="184">
        <v>23</v>
      </c>
      <c r="D35" s="178">
        <v>23</v>
      </c>
      <c r="E35" s="178" t="s">
        <v>247</v>
      </c>
      <c r="F35" s="182">
        <v>43147</v>
      </c>
      <c r="G35" s="182" t="s">
        <v>1577</v>
      </c>
      <c r="H35" s="178" t="s">
        <v>730</v>
      </c>
      <c r="I35" s="178">
        <v>33</v>
      </c>
      <c r="J35" s="178" t="s">
        <v>30</v>
      </c>
      <c r="K35" s="379" t="s">
        <v>105</v>
      </c>
      <c r="L35" s="183" t="s">
        <v>1698</v>
      </c>
    </row>
    <row r="36" spans="1:12">
      <c r="A36" s="181" t="s">
        <v>760</v>
      </c>
      <c r="B36" s="178">
        <v>5</v>
      </c>
      <c r="C36" s="178">
        <v>5</v>
      </c>
      <c r="D36" s="178">
        <v>5</v>
      </c>
      <c r="E36" s="178" t="s">
        <v>247</v>
      </c>
      <c r="F36" s="182">
        <v>34743</v>
      </c>
      <c r="G36" s="182" t="s">
        <v>1572</v>
      </c>
      <c r="H36" s="178" t="s">
        <v>730</v>
      </c>
      <c r="I36" s="178">
        <v>33</v>
      </c>
      <c r="J36" s="178" t="s">
        <v>30</v>
      </c>
      <c r="K36" s="379" t="s">
        <v>731</v>
      </c>
      <c r="L36" s="183" t="s">
        <v>1698</v>
      </c>
    </row>
    <row r="37" spans="1:12">
      <c r="A37" s="181" t="s">
        <v>1700</v>
      </c>
      <c r="B37" s="178">
        <v>22.5</v>
      </c>
      <c r="C37" s="178">
        <v>22.5</v>
      </c>
      <c r="D37" s="178" t="s">
        <v>218</v>
      </c>
      <c r="E37" s="178" t="s">
        <v>247</v>
      </c>
      <c r="F37" s="182">
        <v>44572</v>
      </c>
      <c r="G37" s="182" t="s">
        <v>1570</v>
      </c>
      <c r="H37" s="178" t="s">
        <v>730</v>
      </c>
      <c r="I37" s="178">
        <v>33</v>
      </c>
      <c r="J37" s="178" t="s">
        <v>30</v>
      </c>
      <c r="K37" s="379" t="s">
        <v>105</v>
      </c>
      <c r="L37" s="183" t="s">
        <v>1698</v>
      </c>
    </row>
    <row r="38" spans="1:12">
      <c r="A38" s="181" t="s">
        <v>761</v>
      </c>
      <c r="B38" s="178">
        <v>7.05</v>
      </c>
      <c r="C38" s="178">
        <v>7.05</v>
      </c>
      <c r="D38" s="178">
        <v>0</v>
      </c>
      <c r="E38" s="178" t="s">
        <v>247</v>
      </c>
      <c r="F38" s="182">
        <v>42719</v>
      </c>
      <c r="G38" s="182" t="s">
        <v>1586</v>
      </c>
      <c r="H38" s="178" t="s">
        <v>730</v>
      </c>
      <c r="I38" s="178">
        <v>33</v>
      </c>
      <c r="J38" s="178" t="s">
        <v>30</v>
      </c>
      <c r="K38" s="379" t="s">
        <v>105</v>
      </c>
      <c r="L38" s="183" t="s">
        <v>1698</v>
      </c>
    </row>
    <row r="39" spans="1:12">
      <c r="A39" s="181" t="s">
        <v>1594</v>
      </c>
      <c r="B39" s="178">
        <v>46.8</v>
      </c>
      <c r="C39" s="178">
        <v>46.8</v>
      </c>
      <c r="D39" s="178" t="s">
        <v>218</v>
      </c>
      <c r="E39" s="178" t="s">
        <v>247</v>
      </c>
      <c r="F39" s="182">
        <v>44317</v>
      </c>
      <c r="G39" s="182" t="s">
        <v>1585</v>
      </c>
      <c r="H39" s="178" t="s">
        <v>730</v>
      </c>
      <c r="I39" s="178">
        <v>33</v>
      </c>
      <c r="J39" s="178" t="s">
        <v>30</v>
      </c>
      <c r="K39" s="379" t="s">
        <v>105</v>
      </c>
      <c r="L39" s="183" t="s">
        <v>1698</v>
      </c>
    </row>
    <row r="40" spans="1:12">
      <c r="A40" s="181" t="s">
        <v>762</v>
      </c>
      <c r="B40" s="178">
        <v>15</v>
      </c>
      <c r="C40" s="178">
        <v>15</v>
      </c>
      <c r="D40" s="178">
        <v>15</v>
      </c>
      <c r="E40" s="178" t="s">
        <v>247</v>
      </c>
      <c r="F40" s="182">
        <v>39840</v>
      </c>
      <c r="G40" s="182" t="s">
        <v>1589</v>
      </c>
      <c r="H40" s="178" t="s">
        <v>730</v>
      </c>
      <c r="I40" s="178">
        <v>33</v>
      </c>
      <c r="J40" s="178" t="s">
        <v>30</v>
      </c>
      <c r="K40" s="379" t="s">
        <v>105</v>
      </c>
      <c r="L40" s="183" t="s">
        <v>1698</v>
      </c>
    </row>
    <row r="41" spans="1:12">
      <c r="A41" s="181" t="s">
        <v>763</v>
      </c>
      <c r="B41" s="178">
        <v>9.1999999999999993</v>
      </c>
      <c r="C41" s="178">
        <v>9.1999999999999993</v>
      </c>
      <c r="D41" s="178">
        <v>0</v>
      </c>
      <c r="E41" s="178" t="s">
        <v>247</v>
      </c>
      <c r="F41" s="182">
        <v>42717</v>
      </c>
      <c r="G41" s="182" t="s">
        <v>1571</v>
      </c>
      <c r="H41" s="178" t="s">
        <v>730</v>
      </c>
      <c r="I41" s="178">
        <v>33</v>
      </c>
      <c r="J41" s="178" t="s">
        <v>30</v>
      </c>
      <c r="K41" s="379" t="s">
        <v>105</v>
      </c>
      <c r="L41" s="183" t="s">
        <v>1698</v>
      </c>
    </row>
    <row r="42" spans="1:12">
      <c r="A42" s="181" t="s">
        <v>764</v>
      </c>
      <c r="B42" s="178">
        <v>15</v>
      </c>
      <c r="C42" s="178">
        <v>15</v>
      </c>
      <c r="D42" s="178">
        <v>0</v>
      </c>
      <c r="E42" s="178" t="s">
        <v>247</v>
      </c>
      <c r="F42" s="182" t="s">
        <v>1701</v>
      </c>
      <c r="G42" s="182" t="s">
        <v>1586</v>
      </c>
      <c r="H42" s="178" t="s">
        <v>730</v>
      </c>
      <c r="I42" s="178">
        <v>33</v>
      </c>
      <c r="J42" s="178" t="s">
        <v>30</v>
      </c>
      <c r="K42" s="379" t="s">
        <v>105</v>
      </c>
      <c r="L42" s="183" t="s">
        <v>1698</v>
      </c>
    </row>
    <row r="43" spans="1:12">
      <c r="A43" s="176" t="s">
        <v>765</v>
      </c>
      <c r="B43" s="177">
        <v>25</v>
      </c>
      <c r="C43" s="178">
        <v>25</v>
      </c>
      <c r="D43" s="177">
        <v>25</v>
      </c>
      <c r="E43" s="178" t="s">
        <v>247</v>
      </c>
      <c r="F43" s="179">
        <v>39840</v>
      </c>
      <c r="G43" s="179" t="s">
        <v>1589</v>
      </c>
      <c r="H43" s="178" t="s">
        <v>730</v>
      </c>
      <c r="I43" s="178">
        <v>33</v>
      </c>
      <c r="J43" s="177" t="s">
        <v>30</v>
      </c>
      <c r="K43" s="378" t="s">
        <v>105</v>
      </c>
      <c r="L43" s="180" t="s">
        <v>1698</v>
      </c>
    </row>
    <row r="44" spans="1:12">
      <c r="A44" s="181" t="s">
        <v>766</v>
      </c>
      <c r="B44" s="178">
        <v>20</v>
      </c>
      <c r="C44" s="178">
        <v>20</v>
      </c>
      <c r="D44" s="178">
        <v>20</v>
      </c>
      <c r="E44" s="178" t="s">
        <v>247</v>
      </c>
      <c r="F44" s="182">
        <v>40311</v>
      </c>
      <c r="G44" s="182" t="s">
        <v>1575</v>
      </c>
      <c r="H44" s="178" t="s">
        <v>730</v>
      </c>
      <c r="I44" s="178">
        <v>33</v>
      </c>
      <c r="J44" s="178" t="s">
        <v>30</v>
      </c>
      <c r="K44" s="379" t="s">
        <v>105</v>
      </c>
      <c r="L44" s="183" t="s">
        <v>1698</v>
      </c>
    </row>
    <row r="45" spans="1:12">
      <c r="A45" s="181" t="s">
        <v>767</v>
      </c>
      <c r="B45" s="178">
        <v>13.8</v>
      </c>
      <c r="C45" s="178">
        <v>13.8</v>
      </c>
      <c r="D45" s="178">
        <v>0</v>
      </c>
      <c r="E45" s="178" t="s">
        <v>247</v>
      </c>
      <c r="F45" s="182">
        <v>42797</v>
      </c>
      <c r="G45" s="182" t="s">
        <v>1586</v>
      </c>
      <c r="H45" s="178" t="s">
        <v>730</v>
      </c>
      <c r="I45" s="178">
        <v>33</v>
      </c>
      <c r="J45" s="178" t="s">
        <v>30</v>
      </c>
      <c r="K45" s="379" t="s">
        <v>105</v>
      </c>
      <c r="L45" s="183" t="s">
        <v>1698</v>
      </c>
    </row>
    <row r="46" spans="1:12">
      <c r="A46" s="181" t="s">
        <v>1705</v>
      </c>
      <c r="B46" s="178">
        <v>13.2</v>
      </c>
      <c r="C46" s="178">
        <v>13.2</v>
      </c>
      <c r="D46" s="178">
        <v>13.2</v>
      </c>
      <c r="E46" s="178" t="s">
        <v>247</v>
      </c>
      <c r="F46" s="182">
        <v>37712</v>
      </c>
      <c r="G46" s="182" t="s">
        <v>1575</v>
      </c>
      <c r="H46" s="178" t="s">
        <v>730</v>
      </c>
      <c r="I46" s="178">
        <v>33</v>
      </c>
      <c r="J46" s="178" t="s">
        <v>30</v>
      </c>
      <c r="K46" s="379" t="s">
        <v>731</v>
      </c>
      <c r="L46" s="183" t="s">
        <v>1698</v>
      </c>
    </row>
    <row r="47" spans="1:12">
      <c r="A47" s="181" t="s">
        <v>768</v>
      </c>
      <c r="B47" s="178">
        <v>2.2999999999999998</v>
      </c>
      <c r="C47" s="178">
        <v>2.2999999999999998</v>
      </c>
      <c r="D47" s="178" t="s">
        <v>218</v>
      </c>
      <c r="E47" s="178" t="s">
        <v>247</v>
      </c>
      <c r="F47" s="182">
        <v>42072</v>
      </c>
      <c r="G47" s="182" t="s">
        <v>1590</v>
      </c>
      <c r="H47" s="178" t="s">
        <v>730</v>
      </c>
      <c r="I47" s="178">
        <v>33</v>
      </c>
      <c r="J47" s="178" t="s">
        <v>30</v>
      </c>
      <c r="K47" s="379" t="s">
        <v>731</v>
      </c>
      <c r="L47" s="183" t="s">
        <v>1699</v>
      </c>
    </row>
    <row r="48" spans="1:12">
      <c r="A48" s="181" t="s">
        <v>769</v>
      </c>
      <c r="B48" s="178">
        <v>27.6</v>
      </c>
      <c r="C48" s="178">
        <v>27.6</v>
      </c>
      <c r="D48" s="178">
        <v>24</v>
      </c>
      <c r="E48" s="178" t="s">
        <v>247</v>
      </c>
      <c r="F48" s="182">
        <v>42717</v>
      </c>
      <c r="G48" s="182" t="s">
        <v>1571</v>
      </c>
      <c r="H48" s="178" t="s">
        <v>730</v>
      </c>
      <c r="I48" s="178">
        <v>33</v>
      </c>
      <c r="J48" s="178" t="s">
        <v>30</v>
      </c>
      <c r="K48" s="379" t="s">
        <v>105</v>
      </c>
      <c r="L48" s="183" t="s">
        <v>1698</v>
      </c>
    </row>
    <row r="49" spans="1:12">
      <c r="A49" s="181" t="s">
        <v>770</v>
      </c>
      <c r="B49" s="178">
        <v>7.8</v>
      </c>
      <c r="C49" s="178">
        <v>7.8</v>
      </c>
      <c r="D49" s="178">
        <v>7.8</v>
      </c>
      <c r="E49" s="178" t="s">
        <v>247</v>
      </c>
      <c r="F49" s="182">
        <v>39227</v>
      </c>
      <c r="G49" s="182" t="s">
        <v>1576</v>
      </c>
      <c r="H49" s="178" t="s">
        <v>730</v>
      </c>
      <c r="I49" s="178">
        <v>33</v>
      </c>
      <c r="J49" s="178" t="s">
        <v>30</v>
      </c>
      <c r="K49" s="379" t="s">
        <v>105</v>
      </c>
      <c r="L49" s="183" t="s">
        <v>1698</v>
      </c>
    </row>
    <row r="50" spans="1:12">
      <c r="A50" s="181" t="s">
        <v>771</v>
      </c>
      <c r="B50" s="178">
        <v>4.5999999999999996</v>
      </c>
      <c r="C50" s="178">
        <v>4.5999999999999996</v>
      </c>
      <c r="D50" s="178" t="s">
        <v>218</v>
      </c>
      <c r="E50" s="178" t="s">
        <v>247</v>
      </c>
      <c r="F50" s="182">
        <v>42361</v>
      </c>
      <c r="G50" s="182" t="s">
        <v>1577</v>
      </c>
      <c r="H50" s="178" t="s">
        <v>730</v>
      </c>
      <c r="I50" s="178">
        <v>33</v>
      </c>
      <c r="J50" s="178" t="s">
        <v>30</v>
      </c>
      <c r="K50" s="379" t="s">
        <v>731</v>
      </c>
      <c r="L50" s="183" t="s">
        <v>1699</v>
      </c>
    </row>
    <row r="51" spans="1:12">
      <c r="A51" s="176" t="s">
        <v>772</v>
      </c>
      <c r="B51" s="177">
        <v>15</v>
      </c>
      <c r="C51" s="178">
        <v>15</v>
      </c>
      <c r="D51" s="177">
        <v>0</v>
      </c>
      <c r="E51" s="178" t="s">
        <v>247</v>
      </c>
      <c r="F51" s="179">
        <v>41970</v>
      </c>
      <c r="G51" s="179" t="s">
        <v>1591</v>
      </c>
      <c r="H51" s="178" t="s">
        <v>730</v>
      </c>
      <c r="I51" s="178">
        <v>33</v>
      </c>
      <c r="J51" s="177" t="s">
        <v>30</v>
      </c>
      <c r="K51" s="378" t="s">
        <v>105</v>
      </c>
      <c r="L51" s="180" t="s">
        <v>1698</v>
      </c>
    </row>
    <row r="52" spans="1:12">
      <c r="A52" s="181" t="s">
        <v>773</v>
      </c>
      <c r="B52" s="178">
        <v>12</v>
      </c>
      <c r="C52" s="178">
        <v>12</v>
      </c>
      <c r="D52" s="178">
        <v>0</v>
      </c>
      <c r="E52" s="178" t="s">
        <v>247</v>
      </c>
      <c r="F52" s="182">
        <v>42348</v>
      </c>
      <c r="G52" s="182" t="s">
        <v>1592</v>
      </c>
      <c r="H52" s="178" t="s">
        <v>730</v>
      </c>
      <c r="I52" s="178">
        <v>33</v>
      </c>
      <c r="J52" s="178" t="s">
        <v>30</v>
      </c>
      <c r="K52" s="379" t="s">
        <v>105</v>
      </c>
      <c r="L52" s="183" t="s">
        <v>1698</v>
      </c>
    </row>
    <row r="53" spans="1:12">
      <c r="A53" s="181" t="s">
        <v>774</v>
      </c>
      <c r="B53" s="178">
        <v>15</v>
      </c>
      <c r="C53" s="178">
        <v>15</v>
      </c>
      <c r="D53" s="178">
        <v>0</v>
      </c>
      <c r="E53" s="178" t="s">
        <v>247</v>
      </c>
      <c r="F53" s="182">
        <v>42677</v>
      </c>
      <c r="G53" s="182" t="s">
        <v>1580</v>
      </c>
      <c r="H53" s="178" t="s">
        <v>730</v>
      </c>
      <c r="I53" s="178">
        <v>33</v>
      </c>
      <c r="J53" s="178" t="s">
        <v>30</v>
      </c>
      <c r="K53" s="379" t="s">
        <v>105</v>
      </c>
      <c r="L53" s="183" t="s">
        <v>1698</v>
      </c>
    </row>
    <row r="54" spans="1:12">
      <c r="A54" s="181" t="s">
        <v>775</v>
      </c>
      <c r="B54" s="178">
        <v>5.5</v>
      </c>
      <c r="C54" s="178">
        <v>5.5</v>
      </c>
      <c r="D54" s="178">
        <v>5.5</v>
      </c>
      <c r="E54" s="178" t="s">
        <v>247</v>
      </c>
      <c r="F54" s="182">
        <v>35499</v>
      </c>
      <c r="G54" s="182" t="s">
        <v>1576</v>
      </c>
      <c r="H54" s="178" t="s">
        <v>730</v>
      </c>
      <c r="I54" s="178">
        <v>33</v>
      </c>
      <c r="J54" s="178" t="s">
        <v>30</v>
      </c>
      <c r="K54" s="379" t="s">
        <v>731</v>
      </c>
      <c r="L54" s="183" t="s">
        <v>1698</v>
      </c>
    </row>
    <row r="55" spans="1:12">
      <c r="A55" s="176" t="s">
        <v>776</v>
      </c>
      <c r="B55" s="177">
        <v>5.0999999999999996</v>
      </c>
      <c r="C55" s="178">
        <v>5.0999999999999996</v>
      </c>
      <c r="D55" s="177">
        <v>5.0999999999999996</v>
      </c>
      <c r="E55" s="178" t="s">
        <v>247</v>
      </c>
      <c r="F55" s="179">
        <v>39666</v>
      </c>
      <c r="G55" s="179" t="s">
        <v>1576</v>
      </c>
      <c r="H55" s="178" t="s">
        <v>730</v>
      </c>
      <c r="I55" s="178">
        <v>33</v>
      </c>
      <c r="J55" s="177" t="s">
        <v>30</v>
      </c>
      <c r="K55" s="378" t="s">
        <v>105</v>
      </c>
      <c r="L55" s="180" t="s">
        <v>1698</v>
      </c>
    </row>
    <row r="56" spans="1:12">
      <c r="A56" s="181" t="s">
        <v>777</v>
      </c>
      <c r="B56" s="178">
        <v>22.3</v>
      </c>
      <c r="C56" s="178">
        <v>21.15</v>
      </c>
      <c r="D56" s="178">
        <v>21.2</v>
      </c>
      <c r="E56" s="178" t="s">
        <v>247</v>
      </c>
      <c r="F56" s="182">
        <v>43070</v>
      </c>
      <c r="G56" s="182" t="s">
        <v>1577</v>
      </c>
      <c r="H56" s="178" t="s">
        <v>730</v>
      </c>
      <c r="I56" s="178">
        <v>33</v>
      </c>
      <c r="J56" s="178" t="s">
        <v>30</v>
      </c>
      <c r="K56" s="379" t="s">
        <v>105</v>
      </c>
      <c r="L56" s="183" t="s">
        <v>1698</v>
      </c>
    </row>
    <row r="57" spans="1:12">
      <c r="A57" s="181" t="s">
        <v>778</v>
      </c>
      <c r="B57" s="178">
        <v>5</v>
      </c>
      <c r="C57" s="178">
        <v>5</v>
      </c>
      <c r="D57" s="178">
        <v>5</v>
      </c>
      <c r="E57" s="178" t="s">
        <v>247</v>
      </c>
      <c r="F57" s="182">
        <v>35025</v>
      </c>
      <c r="G57" s="182" t="s">
        <v>1589</v>
      </c>
      <c r="H57" s="178" t="s">
        <v>730</v>
      </c>
      <c r="I57" s="178">
        <v>33</v>
      </c>
      <c r="J57" s="178" t="s">
        <v>30</v>
      </c>
      <c r="K57" s="379" t="s">
        <v>731</v>
      </c>
      <c r="L57" s="183" t="s">
        <v>1698</v>
      </c>
    </row>
    <row r="58" spans="1:12">
      <c r="A58" s="181" t="s">
        <v>779</v>
      </c>
      <c r="B58" s="178">
        <v>20</v>
      </c>
      <c r="C58" s="178">
        <v>20</v>
      </c>
      <c r="D58" s="178">
        <v>20</v>
      </c>
      <c r="E58" s="178" t="s">
        <v>247</v>
      </c>
      <c r="F58" s="182">
        <v>40556</v>
      </c>
      <c r="G58" s="182" t="s">
        <v>1575</v>
      </c>
      <c r="H58" s="178" t="s">
        <v>730</v>
      </c>
      <c r="I58" s="178">
        <v>33</v>
      </c>
      <c r="J58" s="178" t="s">
        <v>30</v>
      </c>
      <c r="K58" s="379" t="s">
        <v>105</v>
      </c>
      <c r="L58" s="183" t="s">
        <v>1698</v>
      </c>
    </row>
    <row r="59" spans="1:12">
      <c r="A59" s="181" t="s">
        <v>780</v>
      </c>
      <c r="B59" s="178">
        <v>14.1</v>
      </c>
      <c r="C59" s="178">
        <v>14.1</v>
      </c>
      <c r="D59" s="178">
        <v>0</v>
      </c>
      <c r="E59" s="178" t="s">
        <v>247</v>
      </c>
      <c r="F59" s="182">
        <v>42475</v>
      </c>
      <c r="G59" s="182" t="s">
        <v>1583</v>
      </c>
      <c r="H59" s="178" t="s">
        <v>730</v>
      </c>
      <c r="I59" s="178">
        <v>33</v>
      </c>
      <c r="J59" s="178" t="s">
        <v>30</v>
      </c>
      <c r="K59" s="379" t="s">
        <v>105</v>
      </c>
      <c r="L59" s="183" t="s">
        <v>1698</v>
      </c>
    </row>
    <row r="60" spans="1:12">
      <c r="A60" s="181" t="s">
        <v>1704</v>
      </c>
      <c r="B60" s="178">
        <v>16.100000000000001</v>
      </c>
      <c r="C60" s="178">
        <v>16.100000000000001</v>
      </c>
      <c r="D60" s="178">
        <v>0</v>
      </c>
      <c r="E60" s="178" t="s">
        <v>247</v>
      </c>
      <c r="F60" s="182">
        <v>42797</v>
      </c>
      <c r="G60" s="182" t="s">
        <v>1570</v>
      </c>
      <c r="H60" s="178" t="s">
        <v>730</v>
      </c>
      <c r="I60" s="178">
        <v>33</v>
      </c>
      <c r="J60" s="178" t="s">
        <v>30</v>
      </c>
      <c r="K60" s="379" t="s">
        <v>105</v>
      </c>
      <c r="L60" s="183" t="s">
        <v>1698</v>
      </c>
    </row>
    <row r="61" spans="1:12">
      <c r="A61" s="181" t="s">
        <v>781</v>
      </c>
      <c r="B61" s="178">
        <v>30</v>
      </c>
      <c r="C61" s="178">
        <v>30</v>
      </c>
      <c r="D61" s="178">
        <v>30</v>
      </c>
      <c r="E61" s="178" t="s">
        <v>247</v>
      </c>
      <c r="F61" s="182">
        <v>39820</v>
      </c>
      <c r="G61" s="182" t="s">
        <v>1575</v>
      </c>
      <c r="H61" s="178" t="s">
        <v>730</v>
      </c>
      <c r="I61" s="178">
        <v>33</v>
      </c>
      <c r="J61" s="178" t="s">
        <v>30</v>
      </c>
      <c r="K61" s="379" t="s">
        <v>105</v>
      </c>
      <c r="L61" s="183" t="s">
        <v>1698</v>
      </c>
    </row>
    <row r="62" spans="1:12">
      <c r="A62" s="181" t="s">
        <v>782</v>
      </c>
      <c r="B62" s="178">
        <v>18.8</v>
      </c>
      <c r="C62" s="178">
        <v>18.8</v>
      </c>
      <c r="D62" s="178">
        <v>20</v>
      </c>
      <c r="E62" s="178" t="s">
        <v>247</v>
      </c>
      <c r="F62" s="182">
        <v>42774</v>
      </c>
      <c r="G62" s="182" t="s">
        <v>1570</v>
      </c>
      <c r="H62" s="178" t="s">
        <v>730</v>
      </c>
      <c r="I62" s="178">
        <v>33</v>
      </c>
      <c r="J62" s="178" t="s">
        <v>30</v>
      </c>
      <c r="K62" s="379" t="s">
        <v>105</v>
      </c>
      <c r="L62" s="183" t="s">
        <v>1698</v>
      </c>
    </row>
    <row r="63" spans="1:12">
      <c r="A63" s="181" t="s">
        <v>783</v>
      </c>
      <c r="B63" s="178">
        <v>73.599999999999994</v>
      </c>
      <c r="C63" s="178">
        <v>73.599999999999994</v>
      </c>
      <c r="D63" s="178">
        <v>27.6</v>
      </c>
      <c r="E63" s="178" t="s">
        <v>247</v>
      </c>
      <c r="F63" s="182">
        <v>40787</v>
      </c>
      <c r="G63" s="182" t="s">
        <v>1581</v>
      </c>
      <c r="H63" s="178" t="s">
        <v>740</v>
      </c>
      <c r="I63" s="178">
        <v>110</v>
      </c>
      <c r="J63" s="178" t="s">
        <v>30</v>
      </c>
      <c r="K63" s="379" t="s">
        <v>105</v>
      </c>
      <c r="L63" s="183" t="s">
        <v>1698</v>
      </c>
    </row>
    <row r="64" spans="1:12">
      <c r="A64" s="181" t="s">
        <v>1595</v>
      </c>
      <c r="B64" s="178">
        <v>54</v>
      </c>
      <c r="C64" s="178">
        <v>54</v>
      </c>
      <c r="D64" s="178">
        <v>54</v>
      </c>
      <c r="E64" s="178" t="s">
        <v>247</v>
      </c>
      <c r="F64" s="182">
        <v>39386</v>
      </c>
      <c r="G64" s="182" t="s">
        <v>1591</v>
      </c>
      <c r="H64" s="178" t="s">
        <v>730</v>
      </c>
      <c r="I64" s="178">
        <v>33</v>
      </c>
      <c r="J64" s="178" t="s">
        <v>30</v>
      </c>
      <c r="K64" s="379" t="s">
        <v>105</v>
      </c>
      <c r="L64" s="183" t="s">
        <v>1698</v>
      </c>
    </row>
    <row r="65" spans="1:12">
      <c r="A65" s="181" t="s">
        <v>784</v>
      </c>
      <c r="B65" s="178">
        <v>6.9</v>
      </c>
      <c r="C65" s="178">
        <v>6.9</v>
      </c>
      <c r="D65" s="178">
        <v>0</v>
      </c>
      <c r="E65" s="178" t="s">
        <v>247</v>
      </c>
      <c r="F65" s="182">
        <v>43282</v>
      </c>
      <c r="G65" s="182" t="s">
        <v>1582</v>
      </c>
      <c r="H65" s="178" t="s">
        <v>730</v>
      </c>
      <c r="I65" s="178">
        <v>33</v>
      </c>
      <c r="J65" s="178" t="s">
        <v>30</v>
      </c>
      <c r="K65" s="379" t="s">
        <v>105</v>
      </c>
      <c r="L65" s="183" t="s">
        <v>1698</v>
      </c>
    </row>
    <row r="66" spans="1:12">
      <c r="A66" s="185" t="s">
        <v>1702</v>
      </c>
      <c r="B66" s="186">
        <v>0.9</v>
      </c>
      <c r="C66" s="186">
        <v>0.9</v>
      </c>
      <c r="D66" s="186" t="s">
        <v>218</v>
      </c>
      <c r="E66" s="186" t="s">
        <v>247</v>
      </c>
      <c r="F66" s="187">
        <v>36161</v>
      </c>
      <c r="G66" s="187" t="s">
        <v>1577</v>
      </c>
      <c r="H66" s="186" t="s">
        <v>730</v>
      </c>
      <c r="I66" s="186">
        <v>33</v>
      </c>
      <c r="J66" s="186" t="s">
        <v>30</v>
      </c>
      <c r="K66" s="380" t="s">
        <v>731</v>
      </c>
      <c r="L66" s="188" t="s">
        <v>1703</v>
      </c>
    </row>
    <row r="67" spans="1:12">
      <c r="A67" s="185" t="s">
        <v>785</v>
      </c>
      <c r="B67" s="186">
        <v>13.5</v>
      </c>
      <c r="C67" s="186">
        <v>13.5</v>
      </c>
      <c r="D67" s="186">
        <v>13.5</v>
      </c>
      <c r="E67" s="186" t="s">
        <v>247</v>
      </c>
      <c r="F67" s="187">
        <v>37987</v>
      </c>
      <c r="G67" s="187" t="s">
        <v>1591</v>
      </c>
      <c r="H67" s="186" t="s">
        <v>730</v>
      </c>
      <c r="I67" s="186">
        <v>33</v>
      </c>
      <c r="J67" s="186" t="s">
        <v>30</v>
      </c>
      <c r="K67" s="380" t="s">
        <v>731</v>
      </c>
      <c r="L67" s="188" t="s">
        <v>1698</v>
      </c>
    </row>
    <row r="68" spans="1:12">
      <c r="A68" s="185" t="s">
        <v>786</v>
      </c>
      <c r="B68" s="186">
        <v>28.5</v>
      </c>
      <c r="C68" s="186">
        <v>28.5</v>
      </c>
      <c r="D68" s="186">
        <v>28.5</v>
      </c>
      <c r="E68" s="186" t="s">
        <v>247</v>
      </c>
      <c r="F68" s="187">
        <v>38443</v>
      </c>
      <c r="G68" s="187" t="s">
        <v>1575</v>
      </c>
      <c r="H68" s="186" t="s">
        <v>730</v>
      </c>
      <c r="I68" s="186">
        <v>33</v>
      </c>
      <c r="J68" s="186" t="s">
        <v>30</v>
      </c>
      <c r="K68" s="380" t="s">
        <v>105</v>
      </c>
      <c r="L68" s="188" t="s">
        <v>1698</v>
      </c>
    </row>
    <row r="69" spans="1:12">
      <c r="A69" s="185" t="s">
        <v>1596</v>
      </c>
      <c r="B69" s="186">
        <v>12.5</v>
      </c>
      <c r="C69" s="186">
        <v>11</v>
      </c>
      <c r="D69" s="186">
        <v>0</v>
      </c>
      <c r="E69" s="186" t="s">
        <v>247</v>
      </c>
      <c r="F69" s="187">
        <v>43282</v>
      </c>
      <c r="G69" s="187" t="s">
        <v>1570</v>
      </c>
      <c r="H69" s="186" t="s">
        <v>730</v>
      </c>
      <c r="I69" s="186">
        <v>33</v>
      </c>
      <c r="J69" s="186" t="s">
        <v>30</v>
      </c>
      <c r="K69" s="380" t="s">
        <v>105</v>
      </c>
      <c r="L69" s="188" t="s">
        <v>1698</v>
      </c>
    </row>
    <row r="70" spans="1:12">
      <c r="A70" s="185" t="s">
        <v>787</v>
      </c>
      <c r="B70" s="186">
        <v>20</v>
      </c>
      <c r="C70" s="186">
        <v>20</v>
      </c>
      <c r="D70" s="186">
        <v>10</v>
      </c>
      <c r="E70" s="186" t="s">
        <v>247</v>
      </c>
      <c r="F70" s="187">
        <v>41898</v>
      </c>
      <c r="G70" s="187" t="s">
        <v>1583</v>
      </c>
      <c r="H70" s="186" t="s">
        <v>730</v>
      </c>
      <c r="I70" s="186">
        <v>33</v>
      </c>
      <c r="J70" s="186" t="s">
        <v>30</v>
      </c>
      <c r="K70" s="380" t="s">
        <v>105</v>
      </c>
      <c r="L70" s="188" t="s">
        <v>1698</v>
      </c>
    </row>
    <row r="71" spans="1:12">
      <c r="A71" s="185" t="s">
        <v>788</v>
      </c>
      <c r="B71" s="186">
        <v>34.5</v>
      </c>
      <c r="C71" s="186">
        <v>34.5</v>
      </c>
      <c r="D71" s="186">
        <v>0</v>
      </c>
      <c r="E71" s="186" t="s">
        <v>247</v>
      </c>
      <c r="F71" s="187">
        <v>42633</v>
      </c>
      <c r="G71" s="187" t="s">
        <v>1583</v>
      </c>
      <c r="H71" s="186" t="s">
        <v>730</v>
      </c>
      <c r="I71" s="186">
        <v>33</v>
      </c>
      <c r="J71" s="186" t="s">
        <v>30</v>
      </c>
      <c r="K71" s="380" t="s">
        <v>105</v>
      </c>
      <c r="L71" s="188" t="s">
        <v>1698</v>
      </c>
    </row>
    <row r="72" spans="1:12">
      <c r="A72" s="185" t="s">
        <v>789</v>
      </c>
      <c r="B72" s="186">
        <v>10</v>
      </c>
      <c r="C72" s="186">
        <v>10</v>
      </c>
      <c r="D72" s="186">
        <v>10</v>
      </c>
      <c r="E72" s="186" t="s">
        <v>247</v>
      </c>
      <c r="F72" s="187">
        <v>39409</v>
      </c>
      <c r="G72" s="187" t="s">
        <v>1572</v>
      </c>
      <c r="H72" s="186" t="s">
        <v>730</v>
      </c>
      <c r="I72" s="186">
        <v>33</v>
      </c>
      <c r="J72" s="186" t="s">
        <v>30</v>
      </c>
      <c r="K72" s="380" t="s">
        <v>105</v>
      </c>
      <c r="L72" s="188" t="s">
        <v>1698</v>
      </c>
    </row>
    <row r="73" spans="1:12" ht="28.5" thickBot="1">
      <c r="A73" s="189" t="s">
        <v>1490</v>
      </c>
      <c r="B73" s="190">
        <v>159.58000000000001</v>
      </c>
      <c r="C73" s="190">
        <v>156.05100000000002</v>
      </c>
      <c r="D73" s="190"/>
      <c r="E73" s="190" t="s">
        <v>247</v>
      </c>
      <c r="F73" s="191"/>
      <c r="G73" s="191"/>
      <c r="H73" s="190" t="s">
        <v>730</v>
      </c>
      <c r="I73" s="190"/>
      <c r="J73" s="190" t="s">
        <v>30</v>
      </c>
      <c r="K73" s="381" t="s">
        <v>731</v>
      </c>
      <c r="L73" s="192" t="s">
        <v>1703</v>
      </c>
    </row>
    <row r="74" spans="1:12">
      <c r="A74" s="319" t="s">
        <v>34</v>
      </c>
      <c r="B74" s="320">
        <f>SUM(B4:B73)</f>
        <v>1386.96</v>
      </c>
      <c r="C74" s="320">
        <f>SUM(C4:C73)</f>
        <v>1365.6895099999999</v>
      </c>
    </row>
  </sheetData>
  <protectedRanges>
    <protectedRange sqref="A18" name="Range1_1_2_1_2" securityDescriptor="O:WDG:WDD:(A;;CC;;;S-1-5-21-484763869-602609370-725345543-8861)"/>
    <protectedRange sqref="F18:G18" name="Range1_1_2_1_1_1" securityDescriptor="O:WDG:WDD:(A;;CC;;;S-1-5-21-484763869-602609370-725345543-8861)"/>
  </protectedRanges>
  <mergeCells count="4">
    <mergeCell ref="A1:L1"/>
    <mergeCell ref="A2:L2"/>
    <mergeCell ref="N1:Y1"/>
    <mergeCell ref="N2:Y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BT274"/>
  <sheetViews>
    <sheetView workbookViewId="0">
      <selection sqref="A1:O1"/>
    </sheetView>
  </sheetViews>
  <sheetFormatPr defaultRowHeight="14.5"/>
  <cols>
    <col min="1" max="1" width="3.54296875" bestFit="1" customWidth="1"/>
    <col min="2" max="2" width="6.1796875" bestFit="1" customWidth="1"/>
    <col min="3" max="3" width="8.81640625" bestFit="1" customWidth="1"/>
    <col min="4" max="4" width="5.26953125" bestFit="1" customWidth="1"/>
    <col min="5" max="5" width="7.54296875" bestFit="1" customWidth="1"/>
    <col min="6" max="6" width="15.453125" customWidth="1"/>
    <col min="7" max="7" width="3.7265625" bestFit="1" customWidth="1"/>
    <col min="8" max="8" width="6.7265625" bestFit="1" customWidth="1"/>
    <col min="9" max="9" width="10" bestFit="1" customWidth="1"/>
    <col min="10" max="10" width="9.54296875" bestFit="1" customWidth="1"/>
    <col min="11" max="11" width="11.26953125" bestFit="1" customWidth="1"/>
    <col min="12" max="12" width="34.26953125" bestFit="1" customWidth="1"/>
    <col min="13" max="13" width="11.81640625" bestFit="1" customWidth="1"/>
    <col min="14" max="14" width="3.81640625" bestFit="1" customWidth="1"/>
    <col min="15" max="15" width="3.7265625" bestFit="1" customWidth="1"/>
    <col min="17" max="17" width="12" customWidth="1"/>
    <col min="18" max="18" width="50.81640625" bestFit="1" customWidth="1"/>
    <col min="19" max="19" width="6.1796875" bestFit="1" customWidth="1"/>
    <col min="20" max="20" width="9.54296875" bestFit="1" customWidth="1"/>
    <col min="21" max="21" width="19" bestFit="1" customWidth="1"/>
    <col min="22" max="22" width="21.1796875" bestFit="1" customWidth="1"/>
    <col min="23" max="23" width="10.1796875" bestFit="1" customWidth="1"/>
    <col min="24" max="24" width="11.81640625" bestFit="1" customWidth="1"/>
    <col min="25" max="25" width="10.453125" bestFit="1" customWidth="1"/>
    <col min="26" max="26" width="12.7265625" bestFit="1" customWidth="1"/>
    <col min="27" max="27" width="10.1796875" bestFit="1" customWidth="1"/>
    <col min="29" max="29" width="10.26953125" customWidth="1"/>
    <col min="30" max="30" width="25.26953125" customWidth="1"/>
    <col min="31" max="31" width="3.7265625" bestFit="1" customWidth="1"/>
    <col min="32" max="32" width="6.54296875" bestFit="1" customWidth="1"/>
    <col min="33" max="33" width="10" bestFit="1" customWidth="1"/>
    <col min="34" max="34" width="8.7265625" bestFit="1" customWidth="1"/>
    <col min="35" max="35" width="11.26953125" bestFit="1" customWidth="1"/>
    <col min="36" max="36" width="14" bestFit="1" customWidth="1"/>
    <col min="37" max="37" width="8.7265625" bestFit="1" customWidth="1"/>
    <col min="38" max="38" width="13.1796875" bestFit="1" customWidth="1"/>
    <col min="40" max="40" width="12.26953125" customWidth="1"/>
    <col min="41" max="41" width="45.54296875" bestFit="1" customWidth="1"/>
    <col min="42" max="42" width="6.54296875" customWidth="1"/>
    <col min="43" max="43" width="12.54296875" customWidth="1"/>
    <col min="44" max="44" width="21.7265625" customWidth="1"/>
    <col min="45" max="45" width="21.1796875" customWidth="1"/>
    <col min="46" max="46" width="21.81640625" customWidth="1"/>
    <col min="47" max="47" width="11.26953125" customWidth="1"/>
    <col min="48" max="48" width="28.54296875" customWidth="1"/>
    <col min="49" max="49" width="13.26953125" customWidth="1"/>
    <col min="51" max="51" width="4.26953125" customWidth="1"/>
    <col min="52" max="52" width="8.7265625" customWidth="1"/>
    <col min="53" max="53" width="6" customWidth="1"/>
    <col min="54" max="54" width="16.7265625" customWidth="1"/>
    <col min="55" max="55" width="4.453125" customWidth="1"/>
    <col min="56" max="56" width="7" customWidth="1"/>
    <col min="57" max="57" width="10.7265625" customWidth="1"/>
    <col min="58" max="58" width="9.453125" customWidth="1"/>
    <col min="59" max="59" width="12.26953125" customWidth="1"/>
    <col min="60" max="60" width="14.54296875" customWidth="1"/>
    <col min="61" max="61" width="9.54296875" customWidth="1"/>
    <col min="63" max="63" width="21.26953125" customWidth="1"/>
    <col min="64" max="64" width="45.81640625" customWidth="1"/>
    <col min="65" max="65" width="23.1796875" bestFit="1" customWidth="1"/>
    <col min="66" max="66" width="11.7265625" bestFit="1" customWidth="1"/>
    <col min="67" max="67" width="27.81640625" customWidth="1"/>
    <col min="68" max="68" width="26.81640625" bestFit="1" customWidth="1"/>
    <col min="69" max="69" width="20.453125" customWidth="1"/>
    <col min="70" max="70" width="16" customWidth="1"/>
    <col min="71" max="71" width="30" customWidth="1"/>
    <col min="72" max="72" width="15.1796875" customWidth="1"/>
  </cols>
  <sheetData>
    <row r="1" spans="1:72" ht="28.5">
      <c r="A1" s="518" t="s">
        <v>1497</v>
      </c>
      <c r="B1" s="518"/>
      <c r="C1" s="518"/>
      <c r="D1" s="518"/>
      <c r="E1" s="518"/>
      <c r="F1" s="518"/>
      <c r="G1" s="518"/>
      <c r="H1" s="518"/>
      <c r="I1" s="518"/>
      <c r="J1" s="518"/>
      <c r="K1" s="518"/>
      <c r="L1" s="518"/>
      <c r="M1" s="518"/>
      <c r="N1" s="518"/>
      <c r="O1" s="518"/>
      <c r="Q1" s="518" t="s">
        <v>1498</v>
      </c>
      <c r="R1" s="518"/>
      <c r="S1" s="518"/>
      <c r="T1" s="518"/>
      <c r="U1" s="518"/>
      <c r="V1" s="518"/>
      <c r="W1" s="518"/>
      <c r="X1" s="518"/>
      <c r="Y1" s="518"/>
      <c r="Z1" s="518"/>
      <c r="AC1" s="518" t="s">
        <v>1486</v>
      </c>
      <c r="AD1" s="518"/>
      <c r="AE1" s="518"/>
      <c r="AF1" s="518"/>
      <c r="AG1" s="518"/>
      <c r="AH1" s="518"/>
      <c r="AI1" s="518"/>
      <c r="AJ1" s="518"/>
      <c r="AK1" s="518"/>
      <c r="AL1" s="518"/>
      <c r="AN1" s="518" t="s">
        <v>1487</v>
      </c>
      <c r="AO1" s="518"/>
      <c r="AP1" s="518"/>
      <c r="AQ1" s="518"/>
      <c r="AR1" s="518"/>
      <c r="AS1" s="518"/>
      <c r="AT1" s="518"/>
      <c r="AU1" s="518"/>
      <c r="AV1" s="518"/>
      <c r="AW1" s="518"/>
      <c r="AY1" s="521" t="s">
        <v>1664</v>
      </c>
      <c r="AZ1" s="521"/>
      <c r="BA1" s="521"/>
      <c r="BB1" s="521"/>
      <c r="BC1" s="521"/>
      <c r="BD1" s="521"/>
      <c r="BE1" s="521"/>
      <c r="BF1" s="521"/>
      <c r="BG1" s="521"/>
      <c r="BH1" s="521"/>
      <c r="BI1" s="521"/>
      <c r="BK1" s="518" t="s">
        <v>1839</v>
      </c>
      <c r="BL1" s="518"/>
      <c r="BM1" s="518"/>
      <c r="BN1" s="518"/>
      <c r="BO1" s="518"/>
      <c r="BP1" s="518"/>
      <c r="BQ1" s="518"/>
      <c r="BR1" s="518"/>
      <c r="BS1" s="518"/>
      <c r="BT1" s="518"/>
    </row>
    <row r="2" spans="1:72" ht="15" thickBot="1">
      <c r="A2" s="519" t="s">
        <v>1860</v>
      </c>
      <c r="B2" s="519"/>
      <c r="C2" s="519"/>
      <c r="D2" s="519"/>
      <c r="E2" s="519"/>
      <c r="F2" s="519"/>
      <c r="G2" s="519"/>
      <c r="H2" s="519"/>
      <c r="I2" s="519"/>
      <c r="J2" s="519"/>
      <c r="K2" s="519"/>
      <c r="L2" s="519"/>
      <c r="M2" s="519"/>
      <c r="N2" s="519"/>
      <c r="O2" s="519"/>
      <c r="Q2" s="519" t="s">
        <v>1765</v>
      </c>
      <c r="R2" s="519"/>
      <c r="S2" s="519"/>
      <c r="T2" s="519"/>
      <c r="U2" s="519"/>
      <c r="V2" s="519"/>
      <c r="W2" s="519"/>
      <c r="X2" s="519"/>
      <c r="Y2" s="519"/>
      <c r="Z2" s="519"/>
      <c r="AC2" s="519" t="s">
        <v>1851</v>
      </c>
      <c r="AD2" s="519"/>
      <c r="AE2" s="519"/>
      <c r="AF2" s="519"/>
      <c r="AG2" s="519"/>
      <c r="AH2" s="519"/>
      <c r="AI2" s="519"/>
      <c r="AJ2" s="519"/>
      <c r="AK2" s="519"/>
      <c r="AL2" s="519"/>
      <c r="AN2" s="522" t="s">
        <v>1764</v>
      </c>
      <c r="AO2" s="522"/>
      <c r="AP2" s="522"/>
      <c r="AQ2" s="522"/>
      <c r="AR2" s="522"/>
      <c r="AS2" s="522"/>
      <c r="AT2" s="522"/>
      <c r="AU2" s="522"/>
      <c r="AV2" s="522"/>
      <c r="AW2" s="522"/>
      <c r="AY2" s="519" t="s">
        <v>1861</v>
      </c>
      <c r="AZ2" s="519"/>
      <c r="BA2" s="519"/>
      <c r="BB2" s="519"/>
      <c r="BC2" s="519"/>
      <c r="BD2" s="519"/>
      <c r="BE2" s="519"/>
      <c r="BF2" s="519"/>
      <c r="BG2" s="519"/>
      <c r="BH2" s="519"/>
      <c r="BI2" s="519"/>
      <c r="BK2" s="519" t="s">
        <v>1765</v>
      </c>
      <c r="BL2" s="519"/>
      <c r="BM2" s="519"/>
      <c r="BN2" s="519"/>
      <c r="BO2" s="519"/>
      <c r="BP2" s="519"/>
      <c r="BQ2" s="519"/>
      <c r="BR2" s="519"/>
      <c r="BS2" s="519"/>
      <c r="BT2" s="519"/>
    </row>
    <row r="3" spans="1:72" ht="79.5" thickBot="1">
      <c r="A3" s="149" t="s">
        <v>91</v>
      </c>
      <c r="B3" s="150" t="s">
        <v>92</v>
      </c>
      <c r="C3" s="151" t="s">
        <v>93</v>
      </c>
      <c r="D3" s="151" t="s">
        <v>94</v>
      </c>
      <c r="E3" s="151" t="s">
        <v>95</v>
      </c>
      <c r="F3" s="151" t="s">
        <v>96</v>
      </c>
      <c r="G3" s="152" t="s">
        <v>97</v>
      </c>
      <c r="H3" s="152" t="s">
        <v>98</v>
      </c>
      <c r="I3" s="151" t="s">
        <v>99</v>
      </c>
      <c r="J3" s="151" t="s">
        <v>100</v>
      </c>
      <c r="K3" s="151" t="s">
        <v>101</v>
      </c>
      <c r="L3" s="151" t="s">
        <v>102</v>
      </c>
      <c r="M3" s="153" t="s">
        <v>103</v>
      </c>
      <c r="N3" s="154" t="s">
        <v>104</v>
      </c>
      <c r="O3" s="155" t="s">
        <v>105</v>
      </c>
      <c r="Q3" s="165" t="s">
        <v>227</v>
      </c>
      <c r="R3" s="166" t="s">
        <v>228</v>
      </c>
      <c r="S3" s="166" t="s">
        <v>92</v>
      </c>
      <c r="T3" s="166" t="s">
        <v>229</v>
      </c>
      <c r="U3" s="166" t="s">
        <v>230</v>
      </c>
      <c r="V3" s="166" t="s">
        <v>826</v>
      </c>
      <c r="W3" s="166" t="s">
        <v>231</v>
      </c>
      <c r="X3" s="166" t="s">
        <v>232</v>
      </c>
      <c r="Y3" s="166" t="s">
        <v>233</v>
      </c>
      <c r="Z3" s="167" t="s">
        <v>990</v>
      </c>
      <c r="AA3" s="207" t="s">
        <v>721</v>
      </c>
      <c r="AC3" s="149" t="s">
        <v>92</v>
      </c>
      <c r="AD3" s="151" t="s">
        <v>96</v>
      </c>
      <c r="AE3" s="152" t="s">
        <v>97</v>
      </c>
      <c r="AF3" s="152" t="s">
        <v>98</v>
      </c>
      <c r="AG3" s="151" t="s">
        <v>99</v>
      </c>
      <c r="AH3" s="151" t="s">
        <v>100</v>
      </c>
      <c r="AI3" s="151" t="s">
        <v>101</v>
      </c>
      <c r="AJ3" s="151" t="s">
        <v>102</v>
      </c>
      <c r="AK3" s="334" t="s">
        <v>103</v>
      </c>
      <c r="AL3" s="321" t="s">
        <v>105</v>
      </c>
      <c r="AN3" s="165" t="s">
        <v>1101</v>
      </c>
      <c r="AO3" s="166" t="s">
        <v>1102</v>
      </c>
      <c r="AP3" s="166" t="s">
        <v>92</v>
      </c>
      <c r="AQ3" s="166" t="s">
        <v>229</v>
      </c>
      <c r="AR3" s="166" t="s">
        <v>1103</v>
      </c>
      <c r="AS3" s="166" t="s">
        <v>1104</v>
      </c>
      <c r="AT3" s="166" t="s">
        <v>232</v>
      </c>
      <c r="AU3" s="166" t="s">
        <v>233</v>
      </c>
      <c r="AV3" s="465" t="s">
        <v>990</v>
      </c>
      <c r="AW3" s="167" t="s">
        <v>826</v>
      </c>
      <c r="AY3" s="149" t="s">
        <v>91</v>
      </c>
      <c r="AZ3" s="150" t="s">
        <v>92</v>
      </c>
      <c r="BA3" s="151" t="s">
        <v>94</v>
      </c>
      <c r="BB3" s="151" t="s">
        <v>96</v>
      </c>
      <c r="BC3" s="152" t="s">
        <v>97</v>
      </c>
      <c r="BD3" s="152" t="s">
        <v>98</v>
      </c>
      <c r="BE3" s="151" t="s">
        <v>99</v>
      </c>
      <c r="BF3" s="151" t="s">
        <v>100</v>
      </c>
      <c r="BG3" s="151" t="s">
        <v>101</v>
      </c>
      <c r="BH3" s="151" t="s">
        <v>102</v>
      </c>
      <c r="BI3" s="321" t="s">
        <v>103</v>
      </c>
      <c r="BK3" s="165" t="s">
        <v>1768</v>
      </c>
      <c r="BL3" s="166" t="s">
        <v>1102</v>
      </c>
      <c r="BM3" s="166" t="s">
        <v>92</v>
      </c>
      <c r="BN3" s="166" t="s">
        <v>1769</v>
      </c>
      <c r="BO3" s="166" t="s">
        <v>1103</v>
      </c>
      <c r="BP3" s="166" t="s">
        <v>1770</v>
      </c>
      <c r="BQ3" s="166" t="s">
        <v>1771</v>
      </c>
      <c r="BR3" s="166" t="s">
        <v>233</v>
      </c>
      <c r="BS3" s="465" t="s">
        <v>1772</v>
      </c>
      <c r="BT3" s="167" t="s">
        <v>1773</v>
      </c>
    </row>
    <row r="4" spans="1:72">
      <c r="A4" s="156">
        <v>1</v>
      </c>
      <c r="B4" s="157" t="s">
        <v>30</v>
      </c>
      <c r="C4" s="158" t="s">
        <v>112</v>
      </c>
      <c r="D4" s="158" t="s">
        <v>106</v>
      </c>
      <c r="E4" s="158" t="s">
        <v>113</v>
      </c>
      <c r="F4" s="159" t="s">
        <v>114</v>
      </c>
      <c r="G4" s="158">
        <v>1</v>
      </c>
      <c r="H4" s="158" t="s">
        <v>108</v>
      </c>
      <c r="I4" s="158">
        <v>15</v>
      </c>
      <c r="J4" s="160">
        <v>15</v>
      </c>
      <c r="K4" s="163">
        <v>35612</v>
      </c>
      <c r="L4" s="161"/>
      <c r="M4" s="158" t="s">
        <v>110</v>
      </c>
      <c r="N4" s="158">
        <v>25</v>
      </c>
      <c r="O4" s="162" t="s">
        <v>115</v>
      </c>
      <c r="Q4" s="350" t="s">
        <v>657</v>
      </c>
      <c r="R4" s="351" t="s">
        <v>658</v>
      </c>
      <c r="S4" s="352" t="s">
        <v>30</v>
      </c>
      <c r="T4" s="352">
        <v>1.2</v>
      </c>
      <c r="U4" s="352" t="s">
        <v>469</v>
      </c>
      <c r="V4" s="352" t="s">
        <v>829</v>
      </c>
      <c r="W4" s="352"/>
      <c r="X4" s="352" t="s">
        <v>272</v>
      </c>
      <c r="Y4" s="352" t="s">
        <v>906</v>
      </c>
      <c r="Z4" s="260">
        <v>35765</v>
      </c>
      <c r="AC4" s="322" t="s">
        <v>862</v>
      </c>
      <c r="AD4" s="159" t="s">
        <v>1471</v>
      </c>
      <c r="AE4" s="158">
        <v>1</v>
      </c>
      <c r="AF4" s="158" t="s">
        <v>108</v>
      </c>
      <c r="AG4" s="158">
        <v>95</v>
      </c>
      <c r="AH4" s="160">
        <v>95</v>
      </c>
      <c r="AI4" s="163">
        <v>45047</v>
      </c>
      <c r="AJ4" s="161"/>
      <c r="AK4" s="335" t="s">
        <v>124</v>
      </c>
      <c r="AL4" s="162" t="s">
        <v>121</v>
      </c>
      <c r="AN4" s="460" t="s">
        <v>1408</v>
      </c>
      <c r="AO4" s="461" t="s">
        <v>1409</v>
      </c>
      <c r="AP4" s="173" t="s">
        <v>862</v>
      </c>
      <c r="AQ4" s="462">
        <v>14</v>
      </c>
      <c r="AR4" s="173" t="s">
        <v>1713</v>
      </c>
      <c r="AS4" s="173" t="s">
        <v>1410</v>
      </c>
      <c r="AT4" s="173" t="s">
        <v>606</v>
      </c>
      <c r="AU4" s="173" t="s">
        <v>906</v>
      </c>
      <c r="AV4" s="463">
        <v>44743</v>
      </c>
      <c r="AW4" s="464" t="s">
        <v>829</v>
      </c>
      <c r="AY4" s="156">
        <v>1</v>
      </c>
      <c r="AZ4" s="157" t="s">
        <v>1259</v>
      </c>
      <c r="BA4" s="158"/>
      <c r="BB4" s="159" t="s">
        <v>1010</v>
      </c>
      <c r="BC4" s="158">
        <v>1</v>
      </c>
      <c r="BD4" s="158" t="s">
        <v>108</v>
      </c>
      <c r="BE4" s="158">
        <v>121.5</v>
      </c>
      <c r="BF4" s="160">
        <v>121.5</v>
      </c>
      <c r="BG4" s="314">
        <v>36526</v>
      </c>
      <c r="BH4" s="161" t="s">
        <v>1009</v>
      </c>
      <c r="BI4" s="162" t="s">
        <v>188</v>
      </c>
      <c r="BK4" s="460" t="s">
        <v>1309</v>
      </c>
      <c r="BL4" s="461" t="s">
        <v>1310</v>
      </c>
      <c r="BM4" s="173" t="s">
        <v>1311</v>
      </c>
      <c r="BN4" s="462">
        <v>72</v>
      </c>
      <c r="BO4" s="173" t="s">
        <v>1713</v>
      </c>
      <c r="BP4" s="173" t="s">
        <v>1312</v>
      </c>
      <c r="BQ4" s="173" t="s">
        <v>606</v>
      </c>
      <c r="BR4" s="173" t="s">
        <v>906</v>
      </c>
      <c r="BS4" s="463">
        <v>42558</v>
      </c>
      <c r="BT4" s="464" t="s">
        <v>836</v>
      </c>
    </row>
    <row r="5" spans="1:72">
      <c r="A5" s="156">
        <v>2</v>
      </c>
      <c r="B5" s="157" t="s">
        <v>30</v>
      </c>
      <c r="C5" s="158" t="s">
        <v>112</v>
      </c>
      <c r="D5" s="158" t="s">
        <v>106</v>
      </c>
      <c r="E5" s="158" t="s">
        <v>116</v>
      </c>
      <c r="F5" s="159" t="s">
        <v>117</v>
      </c>
      <c r="G5" s="158">
        <v>1</v>
      </c>
      <c r="H5" s="158" t="s">
        <v>108</v>
      </c>
      <c r="I5" s="158">
        <v>23.75</v>
      </c>
      <c r="J5" s="160">
        <v>25</v>
      </c>
      <c r="K5" s="163">
        <v>37742</v>
      </c>
      <c r="L5" s="161"/>
      <c r="M5" s="158" t="s">
        <v>118</v>
      </c>
      <c r="N5" s="158">
        <v>10</v>
      </c>
      <c r="O5" s="162" t="s">
        <v>115</v>
      </c>
      <c r="Q5" s="350" t="s">
        <v>234</v>
      </c>
      <c r="R5" s="351" t="s">
        <v>235</v>
      </c>
      <c r="S5" s="352" t="s">
        <v>30</v>
      </c>
      <c r="T5" s="352">
        <v>49.08</v>
      </c>
      <c r="U5" s="352" t="s">
        <v>935</v>
      </c>
      <c r="V5" s="352" t="s">
        <v>827</v>
      </c>
      <c r="W5" s="352"/>
      <c r="X5" s="352" t="s">
        <v>236</v>
      </c>
      <c r="Y5" s="352" t="s">
        <v>906</v>
      </c>
      <c r="Z5" s="260">
        <v>42909</v>
      </c>
      <c r="AC5" s="322" t="s">
        <v>862</v>
      </c>
      <c r="AD5" s="159" t="s">
        <v>1469</v>
      </c>
      <c r="AE5" s="158">
        <v>1</v>
      </c>
      <c r="AF5" s="158" t="s">
        <v>108</v>
      </c>
      <c r="AG5" s="158">
        <v>95</v>
      </c>
      <c r="AH5" s="160">
        <v>95</v>
      </c>
      <c r="AI5" s="163">
        <v>45047</v>
      </c>
      <c r="AJ5" s="161" t="s">
        <v>1473</v>
      </c>
      <c r="AK5" s="335" t="s">
        <v>1474</v>
      </c>
      <c r="AL5" s="162" t="s">
        <v>121</v>
      </c>
      <c r="AN5" s="453" t="s">
        <v>1519</v>
      </c>
      <c r="AO5" s="330" t="s">
        <v>1520</v>
      </c>
      <c r="AP5" s="178" t="s">
        <v>862</v>
      </c>
      <c r="AQ5" s="317">
        <v>10</v>
      </c>
      <c r="AR5" s="178" t="s">
        <v>1713</v>
      </c>
      <c r="AS5" s="178" t="s">
        <v>1521</v>
      </c>
      <c r="AT5" s="178" t="s">
        <v>606</v>
      </c>
      <c r="AU5" s="178" t="s">
        <v>906</v>
      </c>
      <c r="AV5" s="182">
        <v>45058</v>
      </c>
      <c r="AW5" s="183" t="s">
        <v>829</v>
      </c>
      <c r="AY5" s="156">
        <v>2</v>
      </c>
      <c r="AZ5" s="157" t="s">
        <v>29</v>
      </c>
      <c r="BA5" s="158" t="s">
        <v>106</v>
      </c>
      <c r="BB5" s="159" t="s">
        <v>107</v>
      </c>
      <c r="BC5" s="158">
        <v>1</v>
      </c>
      <c r="BD5" s="158" t="s">
        <v>108</v>
      </c>
      <c r="BE5" s="158">
        <v>22</v>
      </c>
      <c r="BF5" s="160">
        <v>22</v>
      </c>
      <c r="BG5" s="314">
        <v>10594</v>
      </c>
      <c r="BH5" s="161"/>
      <c r="BI5" s="162" t="s">
        <v>109</v>
      </c>
      <c r="BK5" s="453" t="s">
        <v>1323</v>
      </c>
      <c r="BL5" s="330" t="s">
        <v>1324</v>
      </c>
      <c r="BM5" s="178" t="s">
        <v>1311</v>
      </c>
      <c r="BN5" s="317">
        <v>17</v>
      </c>
      <c r="BO5" s="178" t="s">
        <v>1325</v>
      </c>
      <c r="BP5" s="178" t="s">
        <v>617</v>
      </c>
      <c r="BQ5" s="178" t="s">
        <v>606</v>
      </c>
      <c r="BR5" s="178" t="s">
        <v>906</v>
      </c>
      <c r="BS5" s="182">
        <v>40599</v>
      </c>
      <c r="BT5" s="183" t="s">
        <v>827</v>
      </c>
    </row>
    <row r="6" spans="1:72">
      <c r="A6" s="156">
        <v>3</v>
      </c>
      <c r="B6" s="157" t="s">
        <v>30</v>
      </c>
      <c r="C6" s="158" t="s">
        <v>112</v>
      </c>
      <c r="D6" s="158" t="s">
        <v>106</v>
      </c>
      <c r="E6" s="158" t="s">
        <v>119</v>
      </c>
      <c r="F6" s="159" t="s">
        <v>120</v>
      </c>
      <c r="G6" s="158">
        <v>1</v>
      </c>
      <c r="H6" s="158" t="s">
        <v>108</v>
      </c>
      <c r="I6" s="158">
        <v>70.959999999999994</v>
      </c>
      <c r="J6" s="160">
        <v>72.400000000000006</v>
      </c>
      <c r="K6" s="163">
        <v>38261</v>
      </c>
      <c r="L6" s="161"/>
      <c r="M6" s="158" t="s">
        <v>110</v>
      </c>
      <c r="N6" s="158">
        <v>38</v>
      </c>
      <c r="O6" s="162" t="s">
        <v>121</v>
      </c>
      <c r="Q6" s="350" t="s">
        <v>849</v>
      </c>
      <c r="R6" s="351" t="s">
        <v>946</v>
      </c>
      <c r="S6" s="352" t="s">
        <v>30</v>
      </c>
      <c r="T6" s="352">
        <v>42.64</v>
      </c>
      <c r="U6" s="352" t="s">
        <v>850</v>
      </c>
      <c r="V6" s="352" t="s">
        <v>827</v>
      </c>
      <c r="W6" s="352"/>
      <c r="X6" s="352" t="s">
        <v>236</v>
      </c>
      <c r="Y6" s="352" t="s">
        <v>906</v>
      </c>
      <c r="Z6" s="260">
        <v>43790</v>
      </c>
      <c r="AC6" s="346" t="s">
        <v>862</v>
      </c>
      <c r="AD6" s="347" t="s">
        <v>1470</v>
      </c>
      <c r="AE6" s="341">
        <v>1</v>
      </c>
      <c r="AF6" s="341" t="s">
        <v>108</v>
      </c>
      <c r="AG6" s="341">
        <v>119</v>
      </c>
      <c r="AH6" s="343">
        <v>119</v>
      </c>
      <c r="AI6" s="344">
        <v>45108</v>
      </c>
      <c r="AJ6" s="342" t="s">
        <v>1472</v>
      </c>
      <c r="AK6" s="348" t="s">
        <v>1474</v>
      </c>
      <c r="AL6" s="345" t="s">
        <v>121</v>
      </c>
      <c r="AN6" s="453" t="s">
        <v>1620</v>
      </c>
      <c r="AO6" s="330" t="s">
        <v>1621</v>
      </c>
      <c r="AP6" s="178" t="s">
        <v>862</v>
      </c>
      <c r="AQ6" s="317">
        <v>9</v>
      </c>
      <c r="AR6" s="178" t="s">
        <v>1713</v>
      </c>
      <c r="AS6" s="178" t="s">
        <v>1622</v>
      </c>
      <c r="AT6" s="178" t="s">
        <v>877</v>
      </c>
      <c r="AU6" s="178" t="s">
        <v>906</v>
      </c>
      <c r="AV6" s="182">
        <v>45276</v>
      </c>
      <c r="AW6" s="183" t="s">
        <v>829</v>
      </c>
      <c r="AY6" s="156">
        <v>3</v>
      </c>
      <c r="AZ6" s="157" t="s">
        <v>29</v>
      </c>
      <c r="BA6" s="158" t="s">
        <v>106</v>
      </c>
      <c r="BB6" s="159" t="s">
        <v>107</v>
      </c>
      <c r="BC6" s="158">
        <v>2</v>
      </c>
      <c r="BD6" s="158" t="s">
        <v>108</v>
      </c>
      <c r="BE6" s="158">
        <v>22</v>
      </c>
      <c r="BF6" s="160">
        <v>22</v>
      </c>
      <c r="BG6" s="314">
        <v>10594</v>
      </c>
      <c r="BH6" s="161"/>
      <c r="BI6" s="162" t="s">
        <v>109</v>
      </c>
      <c r="BK6" s="453" t="s">
        <v>1461</v>
      </c>
      <c r="BL6" s="330" t="s">
        <v>1462</v>
      </c>
      <c r="BM6" s="178" t="s">
        <v>1247</v>
      </c>
      <c r="BN6" s="317">
        <f>9.77-4.778</f>
        <v>4.992</v>
      </c>
      <c r="BO6" s="178" t="s">
        <v>1463</v>
      </c>
      <c r="BP6" s="178" t="s">
        <v>1088</v>
      </c>
      <c r="BQ6" s="178" t="s">
        <v>606</v>
      </c>
      <c r="BR6" s="178" t="s">
        <v>906</v>
      </c>
      <c r="BS6" s="182" t="s">
        <v>1109</v>
      </c>
      <c r="BT6" s="183" t="s">
        <v>827</v>
      </c>
    </row>
    <row r="7" spans="1:72">
      <c r="A7" s="156">
        <v>4</v>
      </c>
      <c r="B7" s="157" t="s">
        <v>30</v>
      </c>
      <c r="C7" s="158" t="s">
        <v>112</v>
      </c>
      <c r="D7" s="158" t="s">
        <v>106</v>
      </c>
      <c r="E7" s="158" t="s">
        <v>122</v>
      </c>
      <c r="F7" s="159" t="s">
        <v>123</v>
      </c>
      <c r="G7" s="158">
        <v>1</v>
      </c>
      <c r="H7" s="158" t="s">
        <v>108</v>
      </c>
      <c r="I7" s="158">
        <v>31.5</v>
      </c>
      <c r="J7" s="160">
        <v>31.5</v>
      </c>
      <c r="K7" s="163">
        <v>38473</v>
      </c>
      <c r="L7" s="161"/>
      <c r="M7" s="158" t="s">
        <v>124</v>
      </c>
      <c r="N7" s="158">
        <v>16</v>
      </c>
      <c r="O7" s="162" t="s">
        <v>121</v>
      </c>
      <c r="Q7" s="350" t="s">
        <v>237</v>
      </c>
      <c r="R7" s="351" t="s">
        <v>238</v>
      </c>
      <c r="S7" s="352" t="s">
        <v>30</v>
      </c>
      <c r="T7" s="352">
        <v>42.55</v>
      </c>
      <c r="U7" s="352" t="s">
        <v>979</v>
      </c>
      <c r="V7" s="352" t="s">
        <v>827</v>
      </c>
      <c r="W7" s="352"/>
      <c r="X7" s="352" t="s">
        <v>239</v>
      </c>
      <c r="Y7" s="352" t="s">
        <v>906</v>
      </c>
      <c r="Z7" s="260">
        <v>41526</v>
      </c>
      <c r="AC7" s="346" t="s">
        <v>862</v>
      </c>
      <c r="AD7" s="347" t="s">
        <v>1693</v>
      </c>
      <c r="AE7" s="341">
        <v>1</v>
      </c>
      <c r="AF7" s="341" t="s">
        <v>108</v>
      </c>
      <c r="AG7" s="341">
        <v>60</v>
      </c>
      <c r="AH7" s="343">
        <v>60</v>
      </c>
      <c r="AI7" s="344">
        <v>45261</v>
      </c>
      <c r="AJ7" s="342"/>
      <c r="AK7" s="348" t="s">
        <v>1474</v>
      </c>
      <c r="AL7" s="345" t="s">
        <v>121</v>
      </c>
      <c r="AN7" s="453" t="s">
        <v>1403</v>
      </c>
      <c r="AO7" s="330" t="s">
        <v>1404</v>
      </c>
      <c r="AP7" s="178" t="s">
        <v>862</v>
      </c>
      <c r="AQ7" s="317">
        <v>8</v>
      </c>
      <c r="AR7" s="178" t="s">
        <v>1713</v>
      </c>
      <c r="AS7" s="178" t="s">
        <v>1347</v>
      </c>
      <c r="AT7" s="178" t="s">
        <v>606</v>
      </c>
      <c r="AU7" s="178" t="s">
        <v>906</v>
      </c>
      <c r="AV7" s="182">
        <v>44676</v>
      </c>
      <c r="AW7" s="183" t="s">
        <v>828</v>
      </c>
      <c r="AY7" s="156">
        <v>4</v>
      </c>
      <c r="AZ7" s="157" t="s">
        <v>29</v>
      </c>
      <c r="BA7" s="158" t="s">
        <v>106</v>
      </c>
      <c r="BB7" s="159" t="s">
        <v>107</v>
      </c>
      <c r="BC7" s="158">
        <v>3</v>
      </c>
      <c r="BD7" s="158" t="s">
        <v>108</v>
      </c>
      <c r="BE7" s="158">
        <v>21</v>
      </c>
      <c r="BF7" s="160">
        <v>21</v>
      </c>
      <c r="BG7" s="314">
        <v>10594</v>
      </c>
      <c r="BH7" s="161"/>
      <c r="BI7" s="162" t="s">
        <v>109</v>
      </c>
      <c r="BK7" s="453" t="s">
        <v>1110</v>
      </c>
      <c r="BL7" s="330" t="s">
        <v>1111</v>
      </c>
      <c r="BM7" s="178" t="s">
        <v>1112</v>
      </c>
      <c r="BN7" s="317">
        <v>6</v>
      </c>
      <c r="BO7" s="178" t="s">
        <v>1113</v>
      </c>
      <c r="BP7" s="178" t="s">
        <v>318</v>
      </c>
      <c r="BQ7" s="178" t="s">
        <v>272</v>
      </c>
      <c r="BR7" s="178" t="s">
        <v>906</v>
      </c>
      <c r="BS7" s="182" t="s">
        <v>1109</v>
      </c>
      <c r="BT7" s="183" t="s">
        <v>827</v>
      </c>
    </row>
    <row r="8" spans="1:72">
      <c r="A8" s="156">
        <v>5</v>
      </c>
      <c r="B8" s="157" t="s">
        <v>30</v>
      </c>
      <c r="C8" s="158" t="s">
        <v>112</v>
      </c>
      <c r="D8" s="158" t="s">
        <v>106</v>
      </c>
      <c r="E8" s="158" t="s">
        <v>125</v>
      </c>
      <c r="F8" s="159" t="s">
        <v>126</v>
      </c>
      <c r="G8" s="158">
        <v>1</v>
      </c>
      <c r="H8" s="158" t="s">
        <v>108</v>
      </c>
      <c r="I8" s="158">
        <v>19.45</v>
      </c>
      <c r="J8" s="160">
        <v>19.5</v>
      </c>
      <c r="K8" s="163">
        <v>38565</v>
      </c>
      <c r="L8" s="161"/>
      <c r="M8" s="158" t="s">
        <v>109</v>
      </c>
      <c r="N8" s="158">
        <v>13</v>
      </c>
      <c r="O8" s="162" t="s">
        <v>121</v>
      </c>
      <c r="Q8" s="350" t="s">
        <v>240</v>
      </c>
      <c r="R8" s="351" t="s">
        <v>241</v>
      </c>
      <c r="S8" s="352" t="s">
        <v>30</v>
      </c>
      <c r="T8" s="352">
        <v>40.9</v>
      </c>
      <c r="U8" s="352" t="s">
        <v>242</v>
      </c>
      <c r="V8" s="352" t="s">
        <v>827</v>
      </c>
      <c r="W8" s="352"/>
      <c r="X8" s="352" t="s">
        <v>236</v>
      </c>
      <c r="Y8" s="352" t="s">
        <v>906</v>
      </c>
      <c r="Z8" s="260">
        <v>41677</v>
      </c>
      <c r="AC8" s="346" t="s">
        <v>862</v>
      </c>
      <c r="AD8" s="347" t="s">
        <v>1615</v>
      </c>
      <c r="AE8" s="341">
        <v>1</v>
      </c>
      <c r="AF8" s="341" t="s">
        <v>108</v>
      </c>
      <c r="AG8" s="341">
        <v>87</v>
      </c>
      <c r="AH8" s="343">
        <v>87</v>
      </c>
      <c r="AI8" s="344">
        <v>45505</v>
      </c>
      <c r="AJ8" s="342"/>
      <c r="AK8" s="348" t="s">
        <v>111</v>
      </c>
      <c r="AL8" s="345" t="s">
        <v>121</v>
      </c>
      <c r="AN8" s="453" t="s">
        <v>1400</v>
      </c>
      <c r="AO8" s="330" t="s">
        <v>1401</v>
      </c>
      <c r="AP8" s="178" t="s">
        <v>862</v>
      </c>
      <c r="AQ8" s="317">
        <v>7.98</v>
      </c>
      <c r="AR8" s="178" t="s">
        <v>1402</v>
      </c>
      <c r="AS8" s="178" t="s">
        <v>124</v>
      </c>
      <c r="AT8" s="178" t="s">
        <v>606</v>
      </c>
      <c r="AU8" s="178" t="s">
        <v>906</v>
      </c>
      <c r="AV8" s="182">
        <v>44793</v>
      </c>
      <c r="AW8" s="183" t="s">
        <v>829</v>
      </c>
      <c r="AY8" s="156">
        <v>5</v>
      </c>
      <c r="AZ8" s="157" t="s">
        <v>29</v>
      </c>
      <c r="BA8" s="158" t="s">
        <v>106</v>
      </c>
      <c r="BB8" s="159" t="s">
        <v>107</v>
      </c>
      <c r="BC8" s="158">
        <v>4</v>
      </c>
      <c r="BD8" s="158" t="s">
        <v>108</v>
      </c>
      <c r="BE8" s="158">
        <v>21</v>
      </c>
      <c r="BF8" s="160">
        <v>21</v>
      </c>
      <c r="BG8" s="314">
        <v>12420</v>
      </c>
      <c r="BH8" s="161"/>
      <c r="BI8" s="162" t="s">
        <v>109</v>
      </c>
      <c r="BK8" s="453" t="s">
        <v>1300</v>
      </c>
      <c r="BL8" s="330" t="s">
        <v>1301</v>
      </c>
      <c r="BM8" s="178" t="s">
        <v>1247</v>
      </c>
      <c r="BN8" s="317">
        <v>5</v>
      </c>
      <c r="BO8" s="178" t="s">
        <v>1301</v>
      </c>
      <c r="BP8" s="178" t="s">
        <v>1774</v>
      </c>
      <c r="BQ8" s="178" t="s">
        <v>272</v>
      </c>
      <c r="BR8" s="178" t="s">
        <v>906</v>
      </c>
      <c r="BS8" s="182" t="s">
        <v>1109</v>
      </c>
      <c r="BT8" s="183" t="s">
        <v>827</v>
      </c>
    </row>
    <row r="9" spans="1:72">
      <c r="A9" s="156">
        <v>6</v>
      </c>
      <c r="B9" s="157" t="s">
        <v>30</v>
      </c>
      <c r="C9" s="158" t="s">
        <v>112</v>
      </c>
      <c r="D9" s="158" t="s">
        <v>106</v>
      </c>
      <c r="E9" s="158" t="s">
        <v>127</v>
      </c>
      <c r="F9" s="159" t="s">
        <v>128</v>
      </c>
      <c r="G9" s="158">
        <v>1</v>
      </c>
      <c r="H9" s="158" t="s">
        <v>108</v>
      </c>
      <c r="I9" s="158">
        <v>59.5</v>
      </c>
      <c r="J9" s="160">
        <v>59.5</v>
      </c>
      <c r="K9" s="163">
        <v>38626</v>
      </c>
      <c r="L9" s="161" t="s">
        <v>129</v>
      </c>
      <c r="M9" s="158" t="s">
        <v>130</v>
      </c>
      <c r="N9" s="158">
        <v>70</v>
      </c>
      <c r="O9" s="162" t="s">
        <v>121</v>
      </c>
      <c r="Q9" s="350" t="s">
        <v>799</v>
      </c>
      <c r="R9" s="351" t="s">
        <v>800</v>
      </c>
      <c r="S9" s="352" t="s">
        <v>30</v>
      </c>
      <c r="T9" s="352">
        <v>40.799999999999997</v>
      </c>
      <c r="U9" s="352" t="s">
        <v>963</v>
      </c>
      <c r="V9" s="352" t="s">
        <v>827</v>
      </c>
      <c r="W9" s="352"/>
      <c r="X9" s="352" t="s">
        <v>236</v>
      </c>
      <c r="Y9" s="352" t="s">
        <v>906</v>
      </c>
      <c r="Z9" s="260">
        <v>43446</v>
      </c>
      <c r="AC9" s="346" t="s">
        <v>862</v>
      </c>
      <c r="AD9" s="347" t="s">
        <v>1665</v>
      </c>
      <c r="AE9" s="341">
        <v>1</v>
      </c>
      <c r="AF9" s="341" t="s">
        <v>108</v>
      </c>
      <c r="AG9" s="341">
        <v>50</v>
      </c>
      <c r="AH9" s="343">
        <v>50</v>
      </c>
      <c r="AI9" s="344">
        <v>45474</v>
      </c>
      <c r="AJ9" s="342"/>
      <c r="AK9" s="348" t="s">
        <v>124</v>
      </c>
      <c r="AL9" s="345" t="s">
        <v>121</v>
      </c>
      <c r="AN9" s="453" t="s">
        <v>1522</v>
      </c>
      <c r="AO9" s="330" t="s">
        <v>1523</v>
      </c>
      <c r="AP9" s="178" t="s">
        <v>862</v>
      </c>
      <c r="AQ9" s="317">
        <v>4.99</v>
      </c>
      <c r="AR9" s="178" t="s">
        <v>1524</v>
      </c>
      <c r="AS9" s="178" t="s">
        <v>1012</v>
      </c>
      <c r="AT9" s="178" t="s">
        <v>606</v>
      </c>
      <c r="AU9" s="178" t="s">
        <v>906</v>
      </c>
      <c r="AV9" s="182">
        <v>44839</v>
      </c>
      <c r="AW9" s="183" t="s">
        <v>829</v>
      </c>
      <c r="AY9" s="156">
        <v>6</v>
      </c>
      <c r="AZ9" s="157" t="s">
        <v>29</v>
      </c>
      <c r="BA9" s="158" t="s">
        <v>106</v>
      </c>
      <c r="BB9" s="159" t="s">
        <v>981</v>
      </c>
      <c r="BC9" s="158">
        <v>1</v>
      </c>
      <c r="BD9" s="158" t="s">
        <v>108</v>
      </c>
      <c r="BE9" s="158">
        <v>10</v>
      </c>
      <c r="BF9" s="160">
        <v>10</v>
      </c>
      <c r="BG9" s="314">
        <v>18264</v>
      </c>
      <c r="BH9" s="161" t="s">
        <v>982</v>
      </c>
      <c r="BI9" s="162" t="s">
        <v>110</v>
      </c>
      <c r="BK9" s="453" t="s">
        <v>1360</v>
      </c>
      <c r="BL9" s="330" t="s">
        <v>1361</v>
      </c>
      <c r="BM9" s="178" t="s">
        <v>1247</v>
      </c>
      <c r="BN9" s="317">
        <v>4.9989999999999997</v>
      </c>
      <c r="BO9" s="178" t="s">
        <v>1557</v>
      </c>
      <c r="BP9" s="178" t="s">
        <v>1362</v>
      </c>
      <c r="BQ9" s="178" t="s">
        <v>606</v>
      </c>
      <c r="BR9" s="178" t="s">
        <v>906</v>
      </c>
      <c r="BS9" s="182" t="s">
        <v>1775</v>
      </c>
      <c r="BT9" s="183" t="s">
        <v>828</v>
      </c>
    </row>
    <row r="10" spans="1:72">
      <c r="A10" s="156">
        <v>7</v>
      </c>
      <c r="B10" s="157" t="s">
        <v>30</v>
      </c>
      <c r="C10" s="158" t="s">
        <v>112</v>
      </c>
      <c r="D10" s="158" t="s">
        <v>106</v>
      </c>
      <c r="E10" s="158" t="s">
        <v>131</v>
      </c>
      <c r="F10" s="159" t="s">
        <v>132</v>
      </c>
      <c r="G10" s="158">
        <v>1</v>
      </c>
      <c r="H10" s="158" t="s">
        <v>108</v>
      </c>
      <c r="I10" s="158">
        <v>42.5</v>
      </c>
      <c r="J10" s="160">
        <v>45</v>
      </c>
      <c r="K10" s="163">
        <v>38777</v>
      </c>
      <c r="L10" s="161"/>
      <c r="M10" s="158" t="s">
        <v>133</v>
      </c>
      <c r="N10" s="158">
        <v>15</v>
      </c>
      <c r="O10" s="162" t="s">
        <v>121</v>
      </c>
      <c r="Q10" s="350" t="s">
        <v>243</v>
      </c>
      <c r="R10" s="351" t="s">
        <v>244</v>
      </c>
      <c r="S10" s="352" t="s">
        <v>30</v>
      </c>
      <c r="T10" s="352">
        <v>39.6</v>
      </c>
      <c r="U10" s="352" t="s">
        <v>151</v>
      </c>
      <c r="V10" s="352" t="s">
        <v>827</v>
      </c>
      <c r="W10" s="352"/>
      <c r="X10" s="352" t="s">
        <v>236</v>
      </c>
      <c r="Y10" s="352" t="s">
        <v>906</v>
      </c>
      <c r="Z10" s="260">
        <v>41836</v>
      </c>
      <c r="AC10" s="346" t="s">
        <v>862</v>
      </c>
      <c r="AD10" s="347" t="s">
        <v>1666</v>
      </c>
      <c r="AE10" s="341">
        <v>2</v>
      </c>
      <c r="AF10" s="341" t="s">
        <v>108</v>
      </c>
      <c r="AG10" s="341">
        <v>31.4</v>
      </c>
      <c r="AH10" s="343">
        <v>31.6</v>
      </c>
      <c r="AI10" s="344">
        <v>45413</v>
      </c>
      <c r="AJ10" s="342" t="s">
        <v>1667</v>
      </c>
      <c r="AK10" s="348" t="s">
        <v>1668</v>
      </c>
      <c r="AL10" s="345" t="s">
        <v>121</v>
      </c>
      <c r="AN10" s="453" t="s">
        <v>1714</v>
      </c>
      <c r="AO10" s="330" t="s">
        <v>1715</v>
      </c>
      <c r="AP10" s="178" t="s">
        <v>862</v>
      </c>
      <c r="AQ10" s="317">
        <v>4.95</v>
      </c>
      <c r="AR10" s="178" t="s">
        <v>1716</v>
      </c>
      <c r="AS10" s="178" t="s">
        <v>663</v>
      </c>
      <c r="AT10" s="178" t="s">
        <v>606</v>
      </c>
      <c r="AU10" s="178" t="s">
        <v>906</v>
      </c>
      <c r="AV10" s="182">
        <v>45344</v>
      </c>
      <c r="AW10" s="183" t="s">
        <v>829</v>
      </c>
      <c r="AY10" s="156">
        <v>7</v>
      </c>
      <c r="AZ10" s="157" t="s">
        <v>29</v>
      </c>
      <c r="BA10" s="158" t="s">
        <v>106</v>
      </c>
      <c r="BB10" s="159" t="s">
        <v>981</v>
      </c>
      <c r="BC10" s="158">
        <v>2</v>
      </c>
      <c r="BD10" s="158" t="s">
        <v>108</v>
      </c>
      <c r="BE10" s="158">
        <v>10</v>
      </c>
      <c r="BF10" s="160">
        <v>10</v>
      </c>
      <c r="BG10" s="314">
        <v>20090</v>
      </c>
      <c r="BH10" s="161" t="s">
        <v>982</v>
      </c>
      <c r="BI10" s="162" t="s">
        <v>110</v>
      </c>
      <c r="BK10" s="453" t="s">
        <v>1425</v>
      </c>
      <c r="BL10" s="330" t="s">
        <v>1426</v>
      </c>
      <c r="BM10" s="178" t="s">
        <v>1247</v>
      </c>
      <c r="BN10" s="317">
        <f>4.88-2.88</f>
        <v>2</v>
      </c>
      <c r="BO10" s="178" t="s">
        <v>1368</v>
      </c>
      <c r="BP10" s="178" t="s">
        <v>683</v>
      </c>
      <c r="BQ10" s="178" t="s">
        <v>272</v>
      </c>
      <c r="BR10" s="178" t="s">
        <v>906</v>
      </c>
      <c r="BS10" s="182" t="s">
        <v>1776</v>
      </c>
      <c r="BT10" s="183" t="s">
        <v>829</v>
      </c>
    </row>
    <row r="11" spans="1:72" ht="15" thickBot="1">
      <c r="A11" s="156">
        <v>8</v>
      </c>
      <c r="B11" s="157" t="s">
        <v>30</v>
      </c>
      <c r="C11" s="158" t="s">
        <v>112</v>
      </c>
      <c r="D11" s="158">
        <v>1</v>
      </c>
      <c r="E11" s="158" t="s">
        <v>134</v>
      </c>
      <c r="F11" s="159" t="s">
        <v>135</v>
      </c>
      <c r="G11" s="158">
        <v>1</v>
      </c>
      <c r="H11" s="158" t="s">
        <v>108</v>
      </c>
      <c r="I11" s="158">
        <v>29.8</v>
      </c>
      <c r="J11" s="160">
        <v>32.450000000000003</v>
      </c>
      <c r="K11" s="163">
        <v>39264</v>
      </c>
      <c r="L11" s="161" t="s">
        <v>136</v>
      </c>
      <c r="M11" s="158" t="s">
        <v>133</v>
      </c>
      <c r="N11" s="158">
        <v>23</v>
      </c>
      <c r="O11" s="162" t="s">
        <v>121</v>
      </c>
      <c r="Q11" s="350" t="s">
        <v>855</v>
      </c>
      <c r="R11" s="351" t="s">
        <v>940</v>
      </c>
      <c r="S11" s="352" t="s">
        <v>30</v>
      </c>
      <c r="T11" s="352">
        <v>36.979999999999997</v>
      </c>
      <c r="U11" s="352" t="s">
        <v>938</v>
      </c>
      <c r="V11" s="352" t="s">
        <v>827</v>
      </c>
      <c r="W11" s="352"/>
      <c r="X11" s="352" t="s">
        <v>236</v>
      </c>
      <c r="Y11" s="352" t="s">
        <v>906</v>
      </c>
      <c r="Z11" s="260">
        <v>43711</v>
      </c>
      <c r="AC11" s="323" t="s">
        <v>862</v>
      </c>
      <c r="AD11" s="325" t="s">
        <v>1694</v>
      </c>
      <c r="AE11" s="324">
        <v>2</v>
      </c>
      <c r="AF11" s="324" t="s">
        <v>108</v>
      </c>
      <c r="AG11" s="324">
        <v>70</v>
      </c>
      <c r="AH11" s="326">
        <v>70</v>
      </c>
      <c r="AI11" s="327">
        <v>45627</v>
      </c>
      <c r="AJ11" s="328"/>
      <c r="AK11" s="336" t="s">
        <v>1672</v>
      </c>
      <c r="AL11" s="329" t="s">
        <v>121</v>
      </c>
      <c r="AN11" s="453" t="s">
        <v>1525</v>
      </c>
      <c r="AO11" s="330" t="s">
        <v>1526</v>
      </c>
      <c r="AP11" s="178" t="s">
        <v>862</v>
      </c>
      <c r="AQ11" s="317">
        <v>4.95</v>
      </c>
      <c r="AR11" s="178" t="s">
        <v>1527</v>
      </c>
      <c r="AS11" s="178" t="s">
        <v>124</v>
      </c>
      <c r="AT11" s="178" t="s">
        <v>877</v>
      </c>
      <c r="AU11" s="178" t="s">
        <v>906</v>
      </c>
      <c r="AV11" s="182">
        <v>44872</v>
      </c>
      <c r="AW11" s="183" t="s">
        <v>827</v>
      </c>
      <c r="AY11" s="156">
        <v>8</v>
      </c>
      <c r="AZ11" s="157" t="s">
        <v>29</v>
      </c>
      <c r="BA11" s="158" t="s">
        <v>106</v>
      </c>
      <c r="BB11" s="159" t="s">
        <v>981</v>
      </c>
      <c r="BC11" s="158">
        <v>3</v>
      </c>
      <c r="BD11" s="158" t="s">
        <v>108</v>
      </c>
      <c r="BE11" s="158">
        <v>22.5</v>
      </c>
      <c r="BF11" s="160">
        <v>22.5</v>
      </c>
      <c r="BG11" s="314">
        <v>18629</v>
      </c>
      <c r="BH11" s="161" t="s">
        <v>983</v>
      </c>
      <c r="BI11" s="162" t="s">
        <v>110</v>
      </c>
      <c r="BK11" s="453" t="s">
        <v>1170</v>
      </c>
      <c r="BL11" s="330" t="s">
        <v>1171</v>
      </c>
      <c r="BM11" s="178" t="s">
        <v>29</v>
      </c>
      <c r="BN11" s="317">
        <v>4.3</v>
      </c>
      <c r="BO11" s="178" t="s">
        <v>1171</v>
      </c>
      <c r="BP11" s="178" t="s">
        <v>905</v>
      </c>
      <c r="BQ11" s="178" t="s">
        <v>272</v>
      </c>
      <c r="BR11" s="178" t="s">
        <v>906</v>
      </c>
      <c r="BS11" s="182" t="s">
        <v>1777</v>
      </c>
      <c r="BT11" s="183" t="s">
        <v>827</v>
      </c>
    </row>
    <row r="12" spans="1:72">
      <c r="A12" s="156">
        <v>9</v>
      </c>
      <c r="B12" s="157" t="s">
        <v>30</v>
      </c>
      <c r="C12" s="158" t="s">
        <v>112</v>
      </c>
      <c r="D12" s="158">
        <v>2</v>
      </c>
      <c r="E12" s="158" t="s">
        <v>137</v>
      </c>
      <c r="F12" s="159" t="s">
        <v>123</v>
      </c>
      <c r="G12" s="158">
        <v>2</v>
      </c>
      <c r="H12" s="158" t="s">
        <v>108</v>
      </c>
      <c r="I12" s="158">
        <v>10.5</v>
      </c>
      <c r="J12" s="160">
        <v>10.5</v>
      </c>
      <c r="K12" s="163">
        <v>39295</v>
      </c>
      <c r="L12" s="161"/>
      <c r="M12" s="158" t="s">
        <v>124</v>
      </c>
      <c r="N12" s="158">
        <v>5</v>
      </c>
      <c r="O12" s="162" t="s">
        <v>121</v>
      </c>
      <c r="Q12" s="350" t="s">
        <v>245</v>
      </c>
      <c r="R12" s="351" t="s">
        <v>246</v>
      </c>
      <c r="S12" s="352" t="s">
        <v>30</v>
      </c>
      <c r="T12" s="352">
        <v>36.9</v>
      </c>
      <c r="U12" s="352" t="s">
        <v>936</v>
      </c>
      <c r="V12" s="352" t="s">
        <v>827</v>
      </c>
      <c r="W12" s="352"/>
      <c r="X12" s="352" t="s">
        <v>239</v>
      </c>
      <c r="Y12" s="352" t="s">
        <v>906</v>
      </c>
      <c r="Z12" s="260">
        <v>41338</v>
      </c>
      <c r="AF12" s="319" t="s">
        <v>34</v>
      </c>
      <c r="AG12" s="320">
        <f>SUM(AG4:AG11)</f>
        <v>607.4</v>
      </c>
      <c r="AH12" s="320">
        <f>SUM(AH4:AH11)</f>
        <v>607.6</v>
      </c>
      <c r="AN12" s="453" t="s">
        <v>1548</v>
      </c>
      <c r="AO12" s="330" t="s">
        <v>1549</v>
      </c>
      <c r="AP12" s="178" t="s">
        <v>862</v>
      </c>
      <c r="AQ12" s="317">
        <v>4</v>
      </c>
      <c r="AR12" s="178" t="s">
        <v>1713</v>
      </c>
      <c r="AS12" s="178" t="s">
        <v>1550</v>
      </c>
      <c r="AT12" s="178" t="s">
        <v>877</v>
      </c>
      <c r="AU12" s="178" t="s">
        <v>906</v>
      </c>
      <c r="AV12" s="182">
        <v>45175</v>
      </c>
      <c r="AW12" s="183" t="s">
        <v>829</v>
      </c>
      <c r="AY12" s="156">
        <v>9</v>
      </c>
      <c r="AZ12" s="157" t="s">
        <v>29</v>
      </c>
      <c r="BA12" s="158" t="s">
        <v>106</v>
      </c>
      <c r="BB12" s="159" t="s">
        <v>981</v>
      </c>
      <c r="BC12" s="158">
        <v>4</v>
      </c>
      <c r="BD12" s="158" t="s">
        <v>108</v>
      </c>
      <c r="BE12" s="158">
        <v>22.5</v>
      </c>
      <c r="BF12" s="160">
        <v>22.5</v>
      </c>
      <c r="BG12" s="314">
        <v>18994</v>
      </c>
      <c r="BH12" s="161" t="s">
        <v>983</v>
      </c>
      <c r="BI12" s="162" t="s">
        <v>110</v>
      </c>
      <c r="BK12" s="453" t="s">
        <v>1389</v>
      </c>
      <c r="BL12" s="330" t="s">
        <v>1390</v>
      </c>
      <c r="BM12" s="178" t="s">
        <v>1112</v>
      </c>
      <c r="BN12" s="317">
        <v>4</v>
      </c>
      <c r="BO12" s="178" t="s">
        <v>1713</v>
      </c>
      <c r="BP12" s="178" t="s">
        <v>1778</v>
      </c>
      <c r="BQ12" s="178" t="s">
        <v>606</v>
      </c>
      <c r="BR12" s="178" t="s">
        <v>906</v>
      </c>
      <c r="BS12" s="182" t="s">
        <v>1779</v>
      </c>
      <c r="BT12" s="183" t="s">
        <v>828</v>
      </c>
    </row>
    <row r="13" spans="1:72">
      <c r="A13" s="156">
        <v>10</v>
      </c>
      <c r="B13" s="157" t="s">
        <v>30</v>
      </c>
      <c r="C13" s="158" t="s">
        <v>112</v>
      </c>
      <c r="D13" s="158" t="s">
        <v>106</v>
      </c>
      <c r="E13" s="158" t="s">
        <v>138</v>
      </c>
      <c r="F13" s="159" t="s">
        <v>139</v>
      </c>
      <c r="G13" s="158">
        <v>1</v>
      </c>
      <c r="H13" s="158" t="s">
        <v>108</v>
      </c>
      <c r="I13" s="158">
        <v>24.8</v>
      </c>
      <c r="J13" s="160">
        <v>25.5</v>
      </c>
      <c r="K13" s="163">
        <v>39539</v>
      </c>
      <c r="L13" s="161"/>
      <c r="M13" s="158" t="s">
        <v>140</v>
      </c>
      <c r="N13" s="158">
        <v>17</v>
      </c>
      <c r="O13" s="162" t="s">
        <v>121</v>
      </c>
      <c r="Q13" s="350" t="s">
        <v>251</v>
      </c>
      <c r="R13" s="351" t="s">
        <v>252</v>
      </c>
      <c r="S13" s="352" t="s">
        <v>30</v>
      </c>
      <c r="T13" s="352">
        <v>35.450000000000003</v>
      </c>
      <c r="U13" s="352" t="s">
        <v>213</v>
      </c>
      <c r="V13" s="352" t="s">
        <v>827</v>
      </c>
      <c r="W13" s="352"/>
      <c r="X13" s="352" t="s">
        <v>239</v>
      </c>
      <c r="Y13" s="352" t="s">
        <v>906</v>
      </c>
      <c r="Z13" s="260">
        <v>43081</v>
      </c>
      <c r="AN13" s="453" t="s">
        <v>1528</v>
      </c>
      <c r="AO13" s="330" t="s">
        <v>1529</v>
      </c>
      <c r="AP13" s="178" t="s">
        <v>862</v>
      </c>
      <c r="AQ13" s="317">
        <v>4</v>
      </c>
      <c r="AR13" s="178" t="s">
        <v>1713</v>
      </c>
      <c r="AS13" s="178" t="s">
        <v>280</v>
      </c>
      <c r="AT13" s="178" t="s">
        <v>606</v>
      </c>
      <c r="AU13" s="178" t="s">
        <v>906</v>
      </c>
      <c r="AV13" s="182">
        <v>44917</v>
      </c>
      <c r="AW13" s="183" t="s">
        <v>827</v>
      </c>
      <c r="AY13" s="156">
        <v>10</v>
      </c>
      <c r="AZ13" s="157" t="s">
        <v>29</v>
      </c>
      <c r="BA13" s="158" t="s">
        <v>106</v>
      </c>
      <c r="BB13" s="159" t="s">
        <v>984</v>
      </c>
      <c r="BC13" s="158">
        <v>1</v>
      </c>
      <c r="BD13" s="158" t="s">
        <v>108</v>
      </c>
      <c r="BE13" s="158">
        <v>15</v>
      </c>
      <c r="BF13" s="160">
        <v>15</v>
      </c>
      <c r="BG13" s="314">
        <v>18994</v>
      </c>
      <c r="BH13" s="161" t="s">
        <v>985</v>
      </c>
      <c r="BI13" s="162" t="s">
        <v>111</v>
      </c>
      <c r="BK13" s="453" t="s">
        <v>1415</v>
      </c>
      <c r="BL13" s="330" t="s">
        <v>1416</v>
      </c>
      <c r="BM13" s="178" t="s">
        <v>1112</v>
      </c>
      <c r="BN13" s="317">
        <v>3.9</v>
      </c>
      <c r="BO13" s="178" t="s">
        <v>1417</v>
      </c>
      <c r="BP13" s="178" t="s">
        <v>372</v>
      </c>
      <c r="BQ13" s="178" t="s">
        <v>606</v>
      </c>
      <c r="BR13" s="178" t="s">
        <v>906</v>
      </c>
      <c r="BS13" s="182" t="s">
        <v>1780</v>
      </c>
      <c r="BT13" s="183" t="s">
        <v>829</v>
      </c>
    </row>
    <row r="14" spans="1:72">
      <c r="A14" s="156">
        <v>11</v>
      </c>
      <c r="B14" s="157" t="s">
        <v>30</v>
      </c>
      <c r="C14" s="158" t="s">
        <v>112</v>
      </c>
      <c r="D14" s="158">
        <v>1</v>
      </c>
      <c r="E14" s="158" t="s">
        <v>141</v>
      </c>
      <c r="F14" s="159" t="s">
        <v>142</v>
      </c>
      <c r="G14" s="158">
        <v>1</v>
      </c>
      <c r="H14" s="158" t="s">
        <v>108</v>
      </c>
      <c r="I14" s="158">
        <v>37.799999999999997</v>
      </c>
      <c r="J14" s="160">
        <v>40</v>
      </c>
      <c r="K14" s="163">
        <v>39600</v>
      </c>
      <c r="L14" s="161" t="s">
        <v>143</v>
      </c>
      <c r="M14" s="158" t="s">
        <v>133</v>
      </c>
      <c r="N14" s="158">
        <v>20</v>
      </c>
      <c r="O14" s="162" t="s">
        <v>121</v>
      </c>
      <c r="Q14" s="350" t="s">
        <v>248</v>
      </c>
      <c r="R14" s="351" t="s">
        <v>249</v>
      </c>
      <c r="S14" s="352" t="s">
        <v>30</v>
      </c>
      <c r="T14" s="352">
        <v>35.200000000000003</v>
      </c>
      <c r="U14" s="352" t="s">
        <v>250</v>
      </c>
      <c r="V14" s="352" t="s">
        <v>827</v>
      </c>
      <c r="W14" s="352"/>
      <c r="X14" s="352" t="s">
        <v>236</v>
      </c>
      <c r="Y14" s="352" t="s">
        <v>906</v>
      </c>
      <c r="Z14" s="260">
        <v>42586</v>
      </c>
      <c r="AC14" s="208" t="s">
        <v>1676</v>
      </c>
      <c r="AN14" s="453" t="s">
        <v>1398</v>
      </c>
      <c r="AO14" s="330" t="s">
        <v>1399</v>
      </c>
      <c r="AP14" s="178" t="s">
        <v>862</v>
      </c>
      <c r="AQ14" s="317">
        <v>3.99</v>
      </c>
      <c r="AR14" s="178" t="s">
        <v>1133</v>
      </c>
      <c r="AS14" s="178" t="s">
        <v>193</v>
      </c>
      <c r="AT14" s="178" t="s">
        <v>606</v>
      </c>
      <c r="AU14" s="178" t="s">
        <v>906</v>
      </c>
      <c r="AV14" s="182">
        <v>44768</v>
      </c>
      <c r="AW14" s="183" t="s">
        <v>828</v>
      </c>
      <c r="AY14" s="156">
        <v>11</v>
      </c>
      <c r="AZ14" s="157" t="s">
        <v>29</v>
      </c>
      <c r="BA14" s="158" t="s">
        <v>106</v>
      </c>
      <c r="BB14" s="159" t="s">
        <v>984</v>
      </c>
      <c r="BC14" s="158">
        <v>2</v>
      </c>
      <c r="BD14" s="158" t="s">
        <v>108</v>
      </c>
      <c r="BE14" s="158">
        <v>4</v>
      </c>
      <c r="BF14" s="160">
        <v>4</v>
      </c>
      <c r="BG14" s="314">
        <v>18994</v>
      </c>
      <c r="BH14" s="161" t="s">
        <v>985</v>
      </c>
      <c r="BI14" s="162" t="s">
        <v>111</v>
      </c>
      <c r="BK14" s="453" t="s">
        <v>1427</v>
      </c>
      <c r="BL14" s="330" t="s">
        <v>1428</v>
      </c>
      <c r="BM14" s="178" t="s">
        <v>1247</v>
      </c>
      <c r="BN14" s="317">
        <v>3.8</v>
      </c>
      <c r="BO14" s="178" t="s">
        <v>1318</v>
      </c>
      <c r="BP14" s="178" t="s">
        <v>1781</v>
      </c>
      <c r="BQ14" s="178" t="s">
        <v>606</v>
      </c>
      <c r="BR14" s="178" t="s">
        <v>906</v>
      </c>
      <c r="BS14" s="182" t="s">
        <v>1782</v>
      </c>
      <c r="BT14" s="183" t="s">
        <v>829</v>
      </c>
    </row>
    <row r="15" spans="1:72">
      <c r="A15" s="156">
        <v>12</v>
      </c>
      <c r="B15" s="157" t="s">
        <v>30</v>
      </c>
      <c r="C15" s="158" t="s">
        <v>112</v>
      </c>
      <c r="D15" s="158">
        <v>1</v>
      </c>
      <c r="E15" s="158" t="s">
        <v>144</v>
      </c>
      <c r="F15" s="159" t="s">
        <v>145</v>
      </c>
      <c r="G15" s="158">
        <v>1</v>
      </c>
      <c r="H15" s="158" t="s">
        <v>108</v>
      </c>
      <c r="I15" s="158">
        <v>41.225000000000001</v>
      </c>
      <c r="J15" s="160">
        <v>41.4</v>
      </c>
      <c r="K15" s="163">
        <v>39600</v>
      </c>
      <c r="L15" s="161"/>
      <c r="M15" s="158" t="s">
        <v>111</v>
      </c>
      <c r="N15" s="158">
        <v>18</v>
      </c>
      <c r="O15" s="162" t="s">
        <v>121</v>
      </c>
      <c r="Q15" s="350" t="s">
        <v>253</v>
      </c>
      <c r="R15" s="351" t="s">
        <v>254</v>
      </c>
      <c r="S15" s="352" t="s">
        <v>30</v>
      </c>
      <c r="T15" s="352">
        <v>34.15</v>
      </c>
      <c r="U15" s="352" t="s">
        <v>255</v>
      </c>
      <c r="V15" s="352" t="s">
        <v>827</v>
      </c>
      <c r="W15" s="352"/>
      <c r="X15" s="352" t="s">
        <v>239</v>
      </c>
      <c r="Y15" s="352" t="s">
        <v>906</v>
      </c>
      <c r="Z15" s="260">
        <v>41066</v>
      </c>
      <c r="AC15" t="s">
        <v>1496</v>
      </c>
      <c r="AN15" s="453" t="s">
        <v>1530</v>
      </c>
      <c r="AO15" s="330" t="s">
        <v>1531</v>
      </c>
      <c r="AP15" s="178" t="s">
        <v>862</v>
      </c>
      <c r="AQ15" s="317">
        <v>3.6</v>
      </c>
      <c r="AR15" s="178" t="s">
        <v>1532</v>
      </c>
      <c r="AS15" s="178" t="s">
        <v>630</v>
      </c>
      <c r="AT15" s="178" t="s">
        <v>877</v>
      </c>
      <c r="AU15" s="178" t="s">
        <v>906</v>
      </c>
      <c r="AV15" s="182">
        <v>44909</v>
      </c>
      <c r="AW15" s="183" t="s">
        <v>828</v>
      </c>
      <c r="AY15" s="156">
        <v>12</v>
      </c>
      <c r="AZ15" s="157" t="s">
        <v>29</v>
      </c>
      <c r="BA15" s="158" t="s">
        <v>106</v>
      </c>
      <c r="BB15" s="159" t="s">
        <v>984</v>
      </c>
      <c r="BC15" s="158">
        <v>3</v>
      </c>
      <c r="BD15" s="158" t="s">
        <v>108</v>
      </c>
      <c r="BE15" s="158">
        <v>8</v>
      </c>
      <c r="BF15" s="160">
        <v>8</v>
      </c>
      <c r="BG15" s="314">
        <v>18994</v>
      </c>
      <c r="BH15" s="161" t="s">
        <v>986</v>
      </c>
      <c r="BI15" s="162" t="s">
        <v>111</v>
      </c>
      <c r="BK15" s="453" t="s">
        <v>1420</v>
      </c>
      <c r="BL15" s="330" t="s">
        <v>1421</v>
      </c>
      <c r="BM15" s="178" t="s">
        <v>1247</v>
      </c>
      <c r="BN15" s="317">
        <v>3.5249999999999999</v>
      </c>
      <c r="BO15" s="178" t="s">
        <v>1422</v>
      </c>
      <c r="BP15" s="178" t="s">
        <v>617</v>
      </c>
      <c r="BQ15" s="178" t="s">
        <v>606</v>
      </c>
      <c r="BR15" s="178" t="s">
        <v>906</v>
      </c>
      <c r="BS15" s="182">
        <v>41068</v>
      </c>
      <c r="BT15" s="183" t="s">
        <v>829</v>
      </c>
    </row>
    <row r="16" spans="1:72">
      <c r="A16" s="156">
        <v>13</v>
      </c>
      <c r="B16" s="157" t="s">
        <v>30</v>
      </c>
      <c r="C16" s="158" t="s">
        <v>112</v>
      </c>
      <c r="D16" s="158">
        <v>2</v>
      </c>
      <c r="E16" s="158" t="s">
        <v>146</v>
      </c>
      <c r="F16" s="159" t="s">
        <v>132</v>
      </c>
      <c r="G16" s="158">
        <v>2</v>
      </c>
      <c r="H16" s="158" t="s">
        <v>108</v>
      </c>
      <c r="I16" s="158">
        <v>8.5</v>
      </c>
      <c r="J16" s="160">
        <v>8.5</v>
      </c>
      <c r="K16" s="163">
        <v>39873</v>
      </c>
      <c r="L16" s="161"/>
      <c r="M16" s="158" t="s">
        <v>133</v>
      </c>
      <c r="N16" s="158">
        <v>10</v>
      </c>
      <c r="O16" s="162" t="s">
        <v>121</v>
      </c>
      <c r="Q16" s="350" t="s">
        <v>852</v>
      </c>
      <c r="R16" s="351" t="s">
        <v>971</v>
      </c>
      <c r="S16" s="352" t="s">
        <v>30</v>
      </c>
      <c r="T16" s="352">
        <v>34</v>
      </c>
      <c r="U16" s="352" t="s">
        <v>972</v>
      </c>
      <c r="V16" s="352" t="s">
        <v>827</v>
      </c>
      <c r="W16" s="352"/>
      <c r="X16" s="352" t="s">
        <v>236</v>
      </c>
      <c r="Y16" s="352" t="s">
        <v>906</v>
      </c>
      <c r="Z16" s="260">
        <v>43798</v>
      </c>
      <c r="AC16" s="243" t="s">
        <v>1677</v>
      </c>
      <c r="AN16" s="453" t="s">
        <v>1533</v>
      </c>
      <c r="AO16" s="330" t="s">
        <v>1534</v>
      </c>
      <c r="AP16" s="178" t="s">
        <v>862</v>
      </c>
      <c r="AQ16" s="317">
        <v>0.499</v>
      </c>
      <c r="AR16" s="178" t="s">
        <v>1535</v>
      </c>
      <c r="AS16" s="178" t="s">
        <v>1120</v>
      </c>
      <c r="AT16" s="178" t="s">
        <v>606</v>
      </c>
      <c r="AU16" s="178" t="s">
        <v>906</v>
      </c>
      <c r="AV16" s="182">
        <v>45177</v>
      </c>
      <c r="AW16" s="183" t="s">
        <v>835</v>
      </c>
      <c r="AY16" s="156">
        <v>13</v>
      </c>
      <c r="AZ16" s="157" t="s">
        <v>29</v>
      </c>
      <c r="BA16" s="158" t="s">
        <v>106</v>
      </c>
      <c r="BB16" s="159" t="s">
        <v>987</v>
      </c>
      <c r="BC16" s="158">
        <v>1</v>
      </c>
      <c r="BD16" s="158" t="s">
        <v>108</v>
      </c>
      <c r="BE16" s="158">
        <v>15</v>
      </c>
      <c r="BF16" s="160">
        <v>15</v>
      </c>
      <c r="BG16" s="314">
        <v>16072</v>
      </c>
      <c r="BH16" s="161" t="s">
        <v>988</v>
      </c>
      <c r="BI16" s="162" t="s">
        <v>989</v>
      </c>
      <c r="BK16" s="453" t="s">
        <v>1375</v>
      </c>
      <c r="BL16" s="330" t="s">
        <v>1376</v>
      </c>
      <c r="BM16" s="178" t="s">
        <v>1311</v>
      </c>
      <c r="BN16" s="317">
        <v>3.5</v>
      </c>
      <c r="BO16" s="178" t="s">
        <v>1325</v>
      </c>
      <c r="BP16" s="178" t="s">
        <v>617</v>
      </c>
      <c r="BQ16" s="178" t="s">
        <v>606</v>
      </c>
      <c r="BR16" s="178" t="s">
        <v>906</v>
      </c>
      <c r="BS16" s="182" t="s">
        <v>1783</v>
      </c>
      <c r="BT16" s="183" t="s">
        <v>827</v>
      </c>
    </row>
    <row r="17" spans="1:72">
      <c r="A17" s="156">
        <v>14</v>
      </c>
      <c r="B17" s="157" t="s">
        <v>30</v>
      </c>
      <c r="C17" s="158" t="s">
        <v>112</v>
      </c>
      <c r="D17" s="158">
        <v>2</v>
      </c>
      <c r="E17" s="158" t="s">
        <v>147</v>
      </c>
      <c r="F17" s="159" t="s">
        <v>139</v>
      </c>
      <c r="G17" s="158">
        <v>3</v>
      </c>
      <c r="H17" s="158" t="s">
        <v>108</v>
      </c>
      <c r="I17" s="158">
        <v>5.82</v>
      </c>
      <c r="J17" s="160">
        <v>6</v>
      </c>
      <c r="K17" s="163">
        <v>39873</v>
      </c>
      <c r="L17" s="161"/>
      <c r="M17" s="158" t="s">
        <v>140</v>
      </c>
      <c r="N17" s="158">
        <v>4</v>
      </c>
      <c r="O17" s="162" t="s">
        <v>121</v>
      </c>
      <c r="Q17" s="350" t="s">
        <v>256</v>
      </c>
      <c r="R17" s="351" t="s">
        <v>257</v>
      </c>
      <c r="S17" s="352" t="s">
        <v>30</v>
      </c>
      <c r="T17" s="352">
        <v>33.1</v>
      </c>
      <c r="U17" s="352" t="s">
        <v>933</v>
      </c>
      <c r="V17" s="352" t="s">
        <v>827</v>
      </c>
      <c r="W17" s="352"/>
      <c r="X17" s="352" t="s">
        <v>236</v>
      </c>
      <c r="Y17" s="352" t="s">
        <v>906</v>
      </c>
      <c r="Z17" s="260">
        <v>43067</v>
      </c>
      <c r="AN17" s="453" t="s">
        <v>1536</v>
      </c>
      <c r="AO17" s="330" t="s">
        <v>1537</v>
      </c>
      <c r="AP17" s="178" t="s">
        <v>862</v>
      </c>
      <c r="AQ17" s="317">
        <v>0.34</v>
      </c>
      <c r="AR17" s="178" t="s">
        <v>1532</v>
      </c>
      <c r="AS17" s="178" t="s">
        <v>630</v>
      </c>
      <c r="AT17" s="178" t="s">
        <v>1717</v>
      </c>
      <c r="AU17" s="178" t="s">
        <v>906</v>
      </c>
      <c r="AV17" s="182">
        <v>45108</v>
      </c>
      <c r="AW17" s="183" t="s">
        <v>828</v>
      </c>
      <c r="AY17" s="156">
        <v>14</v>
      </c>
      <c r="AZ17" s="157" t="s">
        <v>29</v>
      </c>
      <c r="BA17" s="158" t="s">
        <v>106</v>
      </c>
      <c r="BB17" s="159" t="s">
        <v>987</v>
      </c>
      <c r="BC17" s="158">
        <v>2</v>
      </c>
      <c r="BD17" s="158" t="s">
        <v>108</v>
      </c>
      <c r="BE17" s="158">
        <v>15</v>
      </c>
      <c r="BF17" s="160">
        <v>15</v>
      </c>
      <c r="BG17" s="314">
        <v>16072</v>
      </c>
      <c r="BH17" s="161" t="s">
        <v>988</v>
      </c>
      <c r="BI17" s="162" t="s">
        <v>989</v>
      </c>
      <c r="BK17" s="453" t="s">
        <v>1345</v>
      </c>
      <c r="BL17" s="330" t="s">
        <v>1346</v>
      </c>
      <c r="BM17" s="178" t="s">
        <v>1247</v>
      </c>
      <c r="BN17" s="317">
        <v>3.5</v>
      </c>
      <c r="BO17" s="178" t="s">
        <v>1713</v>
      </c>
      <c r="BP17" s="178" t="s">
        <v>1347</v>
      </c>
      <c r="BQ17" s="178" t="s">
        <v>606</v>
      </c>
      <c r="BR17" s="178" t="s">
        <v>906</v>
      </c>
      <c r="BS17" s="182" t="s">
        <v>1784</v>
      </c>
      <c r="BT17" s="183" t="s">
        <v>828</v>
      </c>
    </row>
    <row r="18" spans="1:72">
      <c r="A18" s="156">
        <v>15</v>
      </c>
      <c r="B18" s="157" t="s">
        <v>30</v>
      </c>
      <c r="C18" s="158" t="s">
        <v>112</v>
      </c>
      <c r="D18" s="158">
        <v>2</v>
      </c>
      <c r="E18" s="158" t="s">
        <v>148</v>
      </c>
      <c r="F18" s="159" t="s">
        <v>132</v>
      </c>
      <c r="G18" s="158">
        <v>3</v>
      </c>
      <c r="H18" s="158" t="s">
        <v>108</v>
      </c>
      <c r="I18" s="158">
        <v>30</v>
      </c>
      <c r="J18" s="160">
        <v>32.5</v>
      </c>
      <c r="K18" s="163">
        <v>39965</v>
      </c>
      <c r="L18" s="161"/>
      <c r="M18" s="158" t="s">
        <v>133</v>
      </c>
      <c r="N18" s="158">
        <v>13</v>
      </c>
      <c r="O18" s="162" t="s">
        <v>121</v>
      </c>
      <c r="Q18" s="350" t="s">
        <v>259</v>
      </c>
      <c r="R18" s="351" t="s">
        <v>260</v>
      </c>
      <c r="S18" s="352" t="s">
        <v>30</v>
      </c>
      <c r="T18" s="352">
        <v>33</v>
      </c>
      <c r="U18" s="352" t="s">
        <v>934</v>
      </c>
      <c r="V18" s="352" t="s">
        <v>827</v>
      </c>
      <c r="W18" s="352"/>
      <c r="X18" s="352" t="s">
        <v>236</v>
      </c>
      <c r="Y18" s="352" t="s">
        <v>906</v>
      </c>
      <c r="Z18" s="260">
        <v>42670</v>
      </c>
      <c r="AN18" s="453" t="s">
        <v>1538</v>
      </c>
      <c r="AO18" s="330" t="s">
        <v>1539</v>
      </c>
      <c r="AP18" s="178" t="s">
        <v>862</v>
      </c>
      <c r="AQ18" s="317">
        <v>0.3</v>
      </c>
      <c r="AR18" s="178" t="s">
        <v>1540</v>
      </c>
      <c r="AS18" s="178" t="s">
        <v>595</v>
      </c>
      <c r="AT18" s="178" t="s">
        <v>916</v>
      </c>
      <c r="AU18" s="178" t="s">
        <v>906</v>
      </c>
      <c r="AV18" s="182">
        <v>45015</v>
      </c>
      <c r="AW18" s="183" t="s">
        <v>835</v>
      </c>
      <c r="AY18" s="156">
        <v>15</v>
      </c>
      <c r="AZ18" s="157" t="s">
        <v>29</v>
      </c>
      <c r="BA18" s="158" t="s">
        <v>106</v>
      </c>
      <c r="BB18" s="159" t="s">
        <v>987</v>
      </c>
      <c r="BC18" s="158">
        <v>3</v>
      </c>
      <c r="BD18" s="158" t="s">
        <v>108</v>
      </c>
      <c r="BE18" s="158">
        <v>0.18</v>
      </c>
      <c r="BF18" s="160">
        <v>0.18</v>
      </c>
      <c r="BG18" s="314">
        <v>16072</v>
      </c>
      <c r="BH18" s="161" t="s">
        <v>988</v>
      </c>
      <c r="BI18" s="162" t="s">
        <v>989</v>
      </c>
      <c r="BK18" s="453" t="s">
        <v>1464</v>
      </c>
      <c r="BL18" s="330" t="s">
        <v>1465</v>
      </c>
      <c r="BM18" s="178" t="s">
        <v>1247</v>
      </c>
      <c r="BN18" s="317">
        <v>3.2</v>
      </c>
      <c r="BO18" s="178" t="s">
        <v>1294</v>
      </c>
      <c r="BP18" s="178" t="s">
        <v>331</v>
      </c>
      <c r="BQ18" s="178" t="s">
        <v>606</v>
      </c>
      <c r="BR18" s="178" t="s">
        <v>906</v>
      </c>
      <c r="BS18" s="182" t="s">
        <v>1785</v>
      </c>
      <c r="BT18" s="183" t="s">
        <v>829</v>
      </c>
    </row>
    <row r="19" spans="1:72" ht="15" thickBot="1">
      <c r="A19" s="156">
        <v>16</v>
      </c>
      <c r="B19" s="157" t="s">
        <v>30</v>
      </c>
      <c r="C19" s="158" t="s">
        <v>112</v>
      </c>
      <c r="D19" s="158">
        <v>2</v>
      </c>
      <c r="E19" s="158" t="s">
        <v>149</v>
      </c>
      <c r="F19" s="159" t="s">
        <v>145</v>
      </c>
      <c r="G19" s="158">
        <v>2</v>
      </c>
      <c r="H19" s="158" t="s">
        <v>108</v>
      </c>
      <c r="I19" s="158">
        <v>18</v>
      </c>
      <c r="J19" s="160">
        <v>18.399999999999999</v>
      </c>
      <c r="K19" s="163">
        <v>39995</v>
      </c>
      <c r="L19" s="161"/>
      <c r="M19" s="158" t="s">
        <v>111</v>
      </c>
      <c r="N19" s="158">
        <v>8</v>
      </c>
      <c r="O19" s="162" t="s">
        <v>121</v>
      </c>
      <c r="Q19" s="350" t="s">
        <v>261</v>
      </c>
      <c r="R19" s="351" t="s">
        <v>262</v>
      </c>
      <c r="S19" s="352" t="s">
        <v>30</v>
      </c>
      <c r="T19" s="352">
        <v>33</v>
      </c>
      <c r="U19" s="352" t="s">
        <v>934</v>
      </c>
      <c r="V19" s="352" t="s">
        <v>827</v>
      </c>
      <c r="W19" s="352"/>
      <c r="X19" s="352" t="s">
        <v>239</v>
      </c>
      <c r="Y19" s="352" t="s">
        <v>906</v>
      </c>
      <c r="Z19" s="260">
        <v>40777</v>
      </c>
      <c r="AC19" s="365" t="s">
        <v>1675</v>
      </c>
      <c r="AN19" s="453" t="s">
        <v>1541</v>
      </c>
      <c r="AO19" s="330" t="s">
        <v>1542</v>
      </c>
      <c r="AP19" s="178" t="s">
        <v>862</v>
      </c>
      <c r="AQ19" s="317">
        <v>0.18</v>
      </c>
      <c r="AR19" s="178" t="s">
        <v>1543</v>
      </c>
      <c r="AS19" s="178" t="s">
        <v>797</v>
      </c>
      <c r="AT19" s="178" t="s">
        <v>916</v>
      </c>
      <c r="AU19" s="178" t="s">
        <v>906</v>
      </c>
      <c r="AV19" s="182">
        <v>45020</v>
      </c>
      <c r="AW19" s="183" t="s">
        <v>835</v>
      </c>
      <c r="AY19" s="331">
        <v>16</v>
      </c>
      <c r="AZ19" s="332" t="s">
        <v>29</v>
      </c>
      <c r="BA19" s="324" t="s">
        <v>106</v>
      </c>
      <c r="BB19" s="325" t="s">
        <v>987</v>
      </c>
      <c r="BC19" s="324">
        <v>4</v>
      </c>
      <c r="BD19" s="324" t="s">
        <v>108</v>
      </c>
      <c r="BE19" s="324">
        <v>4</v>
      </c>
      <c r="BF19" s="326">
        <v>4</v>
      </c>
      <c r="BG19" s="333">
        <v>16072</v>
      </c>
      <c r="BH19" s="328" t="s">
        <v>988</v>
      </c>
      <c r="BI19" s="329" t="s">
        <v>989</v>
      </c>
      <c r="BK19" s="453" t="s">
        <v>1257</v>
      </c>
      <c r="BL19" s="330" t="s">
        <v>1258</v>
      </c>
      <c r="BM19" s="178" t="s">
        <v>1259</v>
      </c>
      <c r="BN19" s="317">
        <v>3</v>
      </c>
      <c r="BO19" s="178" t="s">
        <v>1260</v>
      </c>
      <c r="BP19" s="178" t="s">
        <v>394</v>
      </c>
      <c r="BQ19" s="178" t="s">
        <v>606</v>
      </c>
      <c r="BR19" s="178" t="s">
        <v>906</v>
      </c>
      <c r="BS19" s="182" t="s">
        <v>1786</v>
      </c>
      <c r="BT19" s="183" t="s">
        <v>827</v>
      </c>
    </row>
    <row r="20" spans="1:72" ht="16" thickBot="1">
      <c r="A20" s="156">
        <v>17</v>
      </c>
      <c r="B20" s="157" t="s">
        <v>30</v>
      </c>
      <c r="C20" s="158" t="s">
        <v>112</v>
      </c>
      <c r="D20" s="158">
        <v>2</v>
      </c>
      <c r="E20" s="158" t="s">
        <v>150</v>
      </c>
      <c r="F20" s="159" t="s">
        <v>151</v>
      </c>
      <c r="G20" s="158">
        <v>1</v>
      </c>
      <c r="H20" s="158" t="s">
        <v>108</v>
      </c>
      <c r="I20" s="158">
        <v>36</v>
      </c>
      <c r="J20" s="160">
        <v>36</v>
      </c>
      <c r="K20" s="163">
        <v>39995</v>
      </c>
      <c r="L20" s="161"/>
      <c r="M20" s="158" t="s">
        <v>152</v>
      </c>
      <c r="N20" s="158">
        <v>18</v>
      </c>
      <c r="O20" s="162" t="s">
        <v>121</v>
      </c>
      <c r="Q20" s="350" t="s">
        <v>263</v>
      </c>
      <c r="R20" s="351" t="s">
        <v>264</v>
      </c>
      <c r="S20" s="352" t="s">
        <v>30</v>
      </c>
      <c r="T20" s="352">
        <v>32.549999999999997</v>
      </c>
      <c r="U20" s="352" t="s">
        <v>265</v>
      </c>
      <c r="V20" s="352" t="s">
        <v>827</v>
      </c>
      <c r="W20" s="352"/>
      <c r="X20" s="352" t="s">
        <v>236</v>
      </c>
      <c r="Y20" s="352" t="s">
        <v>906</v>
      </c>
      <c r="Z20" s="260">
        <v>41670</v>
      </c>
      <c r="AC20" s="149" t="s">
        <v>65</v>
      </c>
      <c r="AD20" s="321" t="s">
        <v>1766</v>
      </c>
      <c r="AN20" s="453" t="s">
        <v>1306</v>
      </c>
      <c r="AO20" s="330" t="s">
        <v>1307</v>
      </c>
      <c r="AP20" s="178" t="s">
        <v>862</v>
      </c>
      <c r="AQ20" s="317">
        <v>0.12</v>
      </c>
      <c r="AR20" s="178" t="s">
        <v>1308</v>
      </c>
      <c r="AS20" s="178" t="s">
        <v>265</v>
      </c>
      <c r="AT20" s="178" t="s">
        <v>916</v>
      </c>
      <c r="AU20" s="178" t="s">
        <v>906</v>
      </c>
      <c r="AV20" s="182">
        <v>44692</v>
      </c>
      <c r="AW20" s="183" t="s">
        <v>835</v>
      </c>
      <c r="BD20" s="319" t="s">
        <v>34</v>
      </c>
      <c r="BE20" s="320">
        <f>SUM(BE4:BE19)</f>
        <v>333.68</v>
      </c>
      <c r="BF20" s="320">
        <f>SUM(BF4:BF19)</f>
        <v>333.68</v>
      </c>
      <c r="BK20" s="453" t="s">
        <v>1315</v>
      </c>
      <c r="BL20" s="330" t="s">
        <v>1316</v>
      </c>
      <c r="BM20" s="178" t="s">
        <v>1259</v>
      </c>
      <c r="BN20" s="317">
        <v>2.7</v>
      </c>
      <c r="BO20" s="178" t="s">
        <v>1317</v>
      </c>
      <c r="BP20" s="178" t="s">
        <v>409</v>
      </c>
      <c r="BQ20" s="178" t="s">
        <v>272</v>
      </c>
      <c r="BR20" s="178" t="s">
        <v>906</v>
      </c>
      <c r="BS20" s="182" t="s">
        <v>1109</v>
      </c>
      <c r="BT20" s="183" t="s">
        <v>828</v>
      </c>
    </row>
    <row r="21" spans="1:72">
      <c r="A21" s="156">
        <v>18</v>
      </c>
      <c r="B21" s="157" t="s">
        <v>30</v>
      </c>
      <c r="C21" s="158" t="s">
        <v>112</v>
      </c>
      <c r="D21" s="158">
        <v>1</v>
      </c>
      <c r="E21" s="158" t="s">
        <v>153</v>
      </c>
      <c r="F21" s="159" t="s">
        <v>120</v>
      </c>
      <c r="G21" s="158">
        <v>2</v>
      </c>
      <c r="H21" s="158" t="s">
        <v>108</v>
      </c>
      <c r="I21" s="158">
        <v>14</v>
      </c>
      <c r="J21" s="160">
        <v>16.100000000000001</v>
      </c>
      <c r="K21" s="163">
        <v>40087</v>
      </c>
      <c r="L21" s="161"/>
      <c r="M21" s="158" t="s">
        <v>110</v>
      </c>
      <c r="N21" s="158">
        <v>7</v>
      </c>
      <c r="O21" s="162" t="s">
        <v>121</v>
      </c>
      <c r="Q21" s="350" t="s">
        <v>266</v>
      </c>
      <c r="R21" s="351" t="s">
        <v>267</v>
      </c>
      <c r="S21" s="352" t="s">
        <v>30</v>
      </c>
      <c r="T21" s="352">
        <v>32.4</v>
      </c>
      <c r="U21" s="352" t="s">
        <v>268</v>
      </c>
      <c r="V21" s="352" t="s">
        <v>827</v>
      </c>
      <c r="W21" s="352"/>
      <c r="X21" s="352" t="s">
        <v>236</v>
      </c>
      <c r="Y21" s="352" t="s">
        <v>906</v>
      </c>
      <c r="Z21" s="260">
        <v>42125</v>
      </c>
      <c r="AC21" s="366">
        <v>44896</v>
      </c>
      <c r="AD21" s="369">
        <v>0</v>
      </c>
      <c r="AN21" s="453" t="s">
        <v>1303</v>
      </c>
      <c r="AO21" s="330" t="s">
        <v>1304</v>
      </c>
      <c r="AP21" s="178" t="s">
        <v>862</v>
      </c>
      <c r="AQ21" s="317">
        <v>0.1</v>
      </c>
      <c r="AR21" s="178" t="s">
        <v>1305</v>
      </c>
      <c r="AS21" s="178" t="s">
        <v>345</v>
      </c>
      <c r="AT21" s="178" t="s">
        <v>916</v>
      </c>
      <c r="AU21" s="178" t="s">
        <v>906</v>
      </c>
      <c r="AV21" s="182">
        <v>44692</v>
      </c>
      <c r="AW21" s="183" t="s">
        <v>835</v>
      </c>
      <c r="BK21" s="453" t="s">
        <v>1205</v>
      </c>
      <c r="BL21" s="330" t="s">
        <v>1206</v>
      </c>
      <c r="BM21" s="178" t="s">
        <v>29</v>
      </c>
      <c r="BN21" s="317">
        <v>2.19</v>
      </c>
      <c r="BO21" s="178" t="s">
        <v>1144</v>
      </c>
      <c r="BP21" s="178" t="s">
        <v>118</v>
      </c>
      <c r="BQ21" s="178" t="s">
        <v>272</v>
      </c>
      <c r="BR21" s="178" t="s">
        <v>906</v>
      </c>
      <c r="BS21" s="182" t="s">
        <v>1109</v>
      </c>
      <c r="BT21" s="183" t="s">
        <v>829</v>
      </c>
    </row>
    <row r="22" spans="1:72">
      <c r="A22" s="156">
        <v>19</v>
      </c>
      <c r="B22" s="157" t="s">
        <v>30</v>
      </c>
      <c r="C22" s="158" t="s">
        <v>112</v>
      </c>
      <c r="D22" s="158" t="s">
        <v>106</v>
      </c>
      <c r="E22" s="158" t="s">
        <v>154</v>
      </c>
      <c r="F22" s="159" t="s">
        <v>155</v>
      </c>
      <c r="G22" s="158" t="s">
        <v>156</v>
      </c>
      <c r="H22" s="158" t="s">
        <v>108</v>
      </c>
      <c r="I22" s="158">
        <v>48</v>
      </c>
      <c r="J22" s="160">
        <v>48</v>
      </c>
      <c r="K22" s="163">
        <v>40087</v>
      </c>
      <c r="L22" s="161" t="s">
        <v>157</v>
      </c>
      <c r="M22" s="158" t="s">
        <v>140</v>
      </c>
      <c r="N22" s="158">
        <v>32</v>
      </c>
      <c r="O22" s="162" t="s">
        <v>121</v>
      </c>
      <c r="Q22" s="350" t="s">
        <v>269</v>
      </c>
      <c r="R22" s="351" t="s">
        <v>270</v>
      </c>
      <c r="S22" s="352" t="s">
        <v>30</v>
      </c>
      <c r="T22" s="352">
        <v>31.5</v>
      </c>
      <c r="U22" s="352" t="s">
        <v>271</v>
      </c>
      <c r="V22" s="352" t="s">
        <v>836</v>
      </c>
      <c r="W22" s="352"/>
      <c r="X22" s="352" t="s">
        <v>272</v>
      </c>
      <c r="Y22" s="352" t="s">
        <v>906</v>
      </c>
      <c r="Z22" s="260">
        <v>38899</v>
      </c>
      <c r="AC22" s="367">
        <v>44927</v>
      </c>
      <c r="AD22" s="370">
        <v>45</v>
      </c>
      <c r="AN22" s="453" t="s">
        <v>1544</v>
      </c>
      <c r="AO22" s="330" t="s">
        <v>1545</v>
      </c>
      <c r="AP22" s="178" t="s">
        <v>862</v>
      </c>
      <c r="AQ22" s="317">
        <v>7.0000000000000007E-2</v>
      </c>
      <c r="AR22" s="178" t="s">
        <v>1546</v>
      </c>
      <c r="AS22" s="178" t="s">
        <v>1547</v>
      </c>
      <c r="AT22" s="178" t="s">
        <v>916</v>
      </c>
      <c r="AU22" s="178" t="s">
        <v>906</v>
      </c>
      <c r="AV22" s="182">
        <v>45041</v>
      </c>
      <c r="AW22" s="183" t="s">
        <v>835</v>
      </c>
      <c r="AY22" t="s">
        <v>1767</v>
      </c>
      <c r="BK22" s="453" t="s">
        <v>1250</v>
      </c>
      <c r="BL22" s="330" t="s">
        <v>1251</v>
      </c>
      <c r="BM22" s="178" t="s">
        <v>29</v>
      </c>
      <c r="BN22" s="317">
        <v>2.1</v>
      </c>
      <c r="BO22" s="178" t="s">
        <v>110</v>
      </c>
      <c r="BP22" s="178" t="s">
        <v>313</v>
      </c>
      <c r="BQ22" s="178" t="s">
        <v>272</v>
      </c>
      <c r="BR22" s="178" t="s">
        <v>906</v>
      </c>
      <c r="BS22" s="182">
        <v>35368</v>
      </c>
      <c r="BT22" s="183" t="s">
        <v>829</v>
      </c>
    </row>
    <row r="23" spans="1:72">
      <c r="A23" s="156">
        <v>20</v>
      </c>
      <c r="B23" s="157" t="s">
        <v>30</v>
      </c>
      <c r="C23" s="158" t="s">
        <v>112</v>
      </c>
      <c r="D23" s="158">
        <v>2</v>
      </c>
      <c r="E23" s="158" t="s">
        <v>158</v>
      </c>
      <c r="F23" s="159" t="s">
        <v>159</v>
      </c>
      <c r="G23" s="158">
        <v>1</v>
      </c>
      <c r="H23" s="158" t="s">
        <v>108</v>
      </c>
      <c r="I23" s="158">
        <v>57</v>
      </c>
      <c r="J23" s="160">
        <v>57</v>
      </c>
      <c r="K23" s="163">
        <v>40148</v>
      </c>
      <c r="L23" s="161"/>
      <c r="M23" s="158" t="s">
        <v>111</v>
      </c>
      <c r="N23" s="158">
        <v>19</v>
      </c>
      <c r="O23" s="162" t="s">
        <v>121</v>
      </c>
      <c r="Q23" s="350" t="s">
        <v>846</v>
      </c>
      <c r="R23" s="351" t="s">
        <v>910</v>
      </c>
      <c r="S23" s="352" t="s">
        <v>30</v>
      </c>
      <c r="T23" s="352">
        <v>28</v>
      </c>
      <c r="U23" s="352" t="s">
        <v>255</v>
      </c>
      <c r="V23" s="352" t="s">
        <v>827</v>
      </c>
      <c r="W23" s="352"/>
      <c r="X23" s="352" t="s">
        <v>239</v>
      </c>
      <c r="Y23" s="352" t="s">
        <v>906</v>
      </c>
      <c r="Z23" s="260">
        <v>43803</v>
      </c>
      <c r="AC23" s="367">
        <v>44958</v>
      </c>
      <c r="AD23" s="370">
        <v>71.77</v>
      </c>
      <c r="AN23" s="453" t="s">
        <v>1167</v>
      </c>
      <c r="AO23" s="330" t="s">
        <v>1168</v>
      </c>
      <c r="AP23" s="178" t="s">
        <v>862</v>
      </c>
      <c r="AQ23" s="317">
        <v>0.05</v>
      </c>
      <c r="AR23" s="178" t="s">
        <v>1713</v>
      </c>
      <c r="AS23" s="178" t="s">
        <v>1169</v>
      </c>
      <c r="AT23" s="178" t="s">
        <v>272</v>
      </c>
      <c r="AU23" s="178" t="s">
        <v>906</v>
      </c>
      <c r="AV23" s="182" t="s">
        <v>1109</v>
      </c>
      <c r="AW23" s="183" t="s">
        <v>828</v>
      </c>
      <c r="AZ23" t="s">
        <v>1709</v>
      </c>
      <c r="BK23" s="453" t="s">
        <v>1440</v>
      </c>
      <c r="BL23" s="330" t="s">
        <v>1441</v>
      </c>
      <c r="BM23" s="178" t="s">
        <v>1247</v>
      </c>
      <c r="BN23" s="317">
        <f>1.955-1</f>
        <v>0.95500000000000007</v>
      </c>
      <c r="BO23" s="178" t="s">
        <v>1442</v>
      </c>
      <c r="BP23" s="178" t="s">
        <v>1787</v>
      </c>
      <c r="BQ23" s="178" t="s">
        <v>272</v>
      </c>
      <c r="BR23" s="178" t="s">
        <v>906</v>
      </c>
      <c r="BS23" s="182" t="s">
        <v>1109</v>
      </c>
      <c r="BT23" s="183" t="s">
        <v>828</v>
      </c>
    </row>
    <row r="24" spans="1:72">
      <c r="A24" s="156">
        <v>21</v>
      </c>
      <c r="B24" s="157" t="s">
        <v>30</v>
      </c>
      <c r="C24" s="158" t="s">
        <v>112</v>
      </c>
      <c r="D24" s="158">
        <v>2</v>
      </c>
      <c r="E24" s="158" t="s">
        <v>160</v>
      </c>
      <c r="F24" s="159" t="s">
        <v>161</v>
      </c>
      <c r="G24" s="158">
        <v>1</v>
      </c>
      <c r="H24" s="158" t="s">
        <v>108</v>
      </c>
      <c r="I24" s="158">
        <v>28.5</v>
      </c>
      <c r="J24" s="160">
        <v>28.5</v>
      </c>
      <c r="K24" s="163">
        <v>40148</v>
      </c>
      <c r="L24" s="161"/>
      <c r="M24" s="158" t="s">
        <v>162</v>
      </c>
      <c r="N24" s="158">
        <v>19</v>
      </c>
      <c r="O24" s="162" t="s">
        <v>121</v>
      </c>
      <c r="Q24" s="350" t="s">
        <v>273</v>
      </c>
      <c r="R24" s="351" t="s">
        <v>274</v>
      </c>
      <c r="S24" s="352" t="s">
        <v>30</v>
      </c>
      <c r="T24" s="352">
        <v>26</v>
      </c>
      <c r="U24" s="352" t="s">
        <v>976</v>
      </c>
      <c r="V24" s="352" t="s">
        <v>827</v>
      </c>
      <c r="W24" s="352"/>
      <c r="X24" s="352" t="s">
        <v>275</v>
      </c>
      <c r="Y24" s="352" t="s">
        <v>906</v>
      </c>
      <c r="Z24" s="260">
        <v>38718</v>
      </c>
      <c r="AC24" s="367">
        <v>44986</v>
      </c>
      <c r="AD24" s="370">
        <v>129.87</v>
      </c>
      <c r="AN24" s="453" t="s">
        <v>1616</v>
      </c>
      <c r="AO24" s="330" t="s">
        <v>1617</v>
      </c>
      <c r="AP24" s="178" t="s">
        <v>862</v>
      </c>
      <c r="AQ24" s="317">
        <v>0.04</v>
      </c>
      <c r="AR24" s="178" t="s">
        <v>1618</v>
      </c>
      <c r="AS24" s="178" t="s">
        <v>1619</v>
      </c>
      <c r="AT24" s="178" t="s">
        <v>606</v>
      </c>
      <c r="AU24" s="178" t="s">
        <v>906</v>
      </c>
      <c r="AV24" s="182">
        <v>41963</v>
      </c>
      <c r="AW24" s="183" t="s">
        <v>835</v>
      </c>
      <c r="BK24" s="453" t="s">
        <v>1339</v>
      </c>
      <c r="BL24" s="330" t="s">
        <v>1340</v>
      </c>
      <c r="BM24" s="178" t="s">
        <v>1112</v>
      </c>
      <c r="BN24" s="317">
        <v>1.7</v>
      </c>
      <c r="BO24" s="178" t="s">
        <v>1341</v>
      </c>
      <c r="BP24" s="178" t="s">
        <v>472</v>
      </c>
      <c r="BQ24" s="178" t="s">
        <v>239</v>
      </c>
      <c r="BR24" s="178" t="s">
        <v>906</v>
      </c>
      <c r="BS24" s="182" t="s">
        <v>1788</v>
      </c>
      <c r="BT24" s="183" t="s">
        <v>829</v>
      </c>
    </row>
    <row r="25" spans="1:72">
      <c r="A25" s="156">
        <v>22</v>
      </c>
      <c r="B25" s="157" t="s">
        <v>30</v>
      </c>
      <c r="C25" s="158" t="s">
        <v>112</v>
      </c>
      <c r="D25" s="158">
        <v>2</v>
      </c>
      <c r="E25" s="158" t="s">
        <v>163</v>
      </c>
      <c r="F25" s="159" t="s">
        <v>164</v>
      </c>
      <c r="G25" s="158" t="s">
        <v>156</v>
      </c>
      <c r="H25" s="158" t="s">
        <v>108</v>
      </c>
      <c r="I25" s="158">
        <v>26</v>
      </c>
      <c r="J25" s="160">
        <v>26</v>
      </c>
      <c r="K25" s="163">
        <v>40330</v>
      </c>
      <c r="L25" s="161" t="s">
        <v>165</v>
      </c>
      <c r="M25" s="158" t="s">
        <v>166</v>
      </c>
      <c r="N25" s="158">
        <v>13</v>
      </c>
      <c r="O25" s="162" t="s">
        <v>121</v>
      </c>
      <c r="Q25" s="350" t="s">
        <v>276</v>
      </c>
      <c r="R25" s="351" t="s">
        <v>277</v>
      </c>
      <c r="S25" s="352" t="s">
        <v>30</v>
      </c>
      <c r="T25" s="352">
        <v>25.2</v>
      </c>
      <c r="U25" s="352" t="s">
        <v>250</v>
      </c>
      <c r="V25" s="352" t="s">
        <v>827</v>
      </c>
      <c r="W25" s="352"/>
      <c r="X25" s="352" t="s">
        <v>272</v>
      </c>
      <c r="Y25" s="352" t="s">
        <v>906</v>
      </c>
      <c r="Z25" s="260">
        <v>37926</v>
      </c>
      <c r="AC25" s="367">
        <v>45017</v>
      </c>
      <c r="AD25" s="370">
        <v>129.87</v>
      </c>
      <c r="AN25" s="453" t="s">
        <v>1623</v>
      </c>
      <c r="AO25" s="330" t="s">
        <v>1624</v>
      </c>
      <c r="AP25" s="178" t="s">
        <v>862</v>
      </c>
      <c r="AQ25" s="317">
        <v>0.02</v>
      </c>
      <c r="AR25" s="178" t="s">
        <v>1625</v>
      </c>
      <c r="AS25" s="178" t="s">
        <v>1626</v>
      </c>
      <c r="AT25" s="178" t="s">
        <v>606</v>
      </c>
      <c r="AU25" s="178" t="s">
        <v>906</v>
      </c>
      <c r="AV25" s="182">
        <v>42382</v>
      </c>
      <c r="AW25" s="183" t="s">
        <v>835</v>
      </c>
      <c r="BK25" s="453" t="s">
        <v>1405</v>
      </c>
      <c r="BL25" s="330" t="s">
        <v>1406</v>
      </c>
      <c r="BM25" s="178" t="s">
        <v>1656</v>
      </c>
      <c r="BN25" s="317">
        <v>1.5</v>
      </c>
      <c r="BO25" s="178" t="s">
        <v>1407</v>
      </c>
      <c r="BP25" s="178" t="s">
        <v>460</v>
      </c>
      <c r="BQ25" s="178" t="s">
        <v>606</v>
      </c>
      <c r="BR25" s="178" t="s">
        <v>906</v>
      </c>
      <c r="BS25" s="182" t="s">
        <v>1789</v>
      </c>
      <c r="BT25" s="183" t="s">
        <v>828</v>
      </c>
    </row>
    <row r="26" spans="1:72">
      <c r="A26" s="156">
        <v>23</v>
      </c>
      <c r="B26" s="157" t="s">
        <v>30</v>
      </c>
      <c r="C26" s="158" t="s">
        <v>112</v>
      </c>
      <c r="D26" s="158">
        <v>2</v>
      </c>
      <c r="E26" s="158" t="s">
        <v>167</v>
      </c>
      <c r="F26" s="159" t="s">
        <v>164</v>
      </c>
      <c r="G26" s="158" t="s">
        <v>168</v>
      </c>
      <c r="H26" s="158" t="s">
        <v>108</v>
      </c>
      <c r="I26" s="158">
        <v>22</v>
      </c>
      <c r="J26" s="160">
        <v>22</v>
      </c>
      <c r="K26" s="163">
        <v>40330</v>
      </c>
      <c r="L26" s="161" t="s">
        <v>169</v>
      </c>
      <c r="M26" s="158" t="s">
        <v>170</v>
      </c>
      <c r="N26" s="158">
        <v>11</v>
      </c>
      <c r="O26" s="162" t="s">
        <v>121</v>
      </c>
      <c r="Q26" s="350" t="s">
        <v>856</v>
      </c>
      <c r="R26" s="351" t="s">
        <v>942</v>
      </c>
      <c r="S26" s="352" t="s">
        <v>30</v>
      </c>
      <c r="T26" s="352">
        <v>24</v>
      </c>
      <c r="U26" s="352" t="s">
        <v>913</v>
      </c>
      <c r="V26" s="352" t="s">
        <v>827</v>
      </c>
      <c r="W26" s="352"/>
      <c r="X26" s="352" t="s">
        <v>236</v>
      </c>
      <c r="Y26" s="352" t="s">
        <v>906</v>
      </c>
      <c r="Z26" s="260">
        <v>43711</v>
      </c>
      <c r="AC26" s="367">
        <v>45047</v>
      </c>
      <c r="AD26" s="370">
        <v>218.1</v>
      </c>
      <c r="AN26" s="453" t="s">
        <v>1718</v>
      </c>
      <c r="AO26" s="330" t="s">
        <v>1719</v>
      </c>
      <c r="AP26" s="178" t="s">
        <v>862</v>
      </c>
      <c r="AQ26" s="317">
        <v>0.19</v>
      </c>
      <c r="AR26" s="178" t="s">
        <v>1720</v>
      </c>
      <c r="AS26" s="178" t="s">
        <v>323</v>
      </c>
      <c r="AT26" s="178" t="s">
        <v>1717</v>
      </c>
      <c r="AU26" s="178" t="s">
        <v>906</v>
      </c>
      <c r="AV26" s="182">
        <v>45455</v>
      </c>
      <c r="AW26" s="183" t="s">
        <v>835</v>
      </c>
      <c r="BK26" s="453" t="s">
        <v>1214</v>
      </c>
      <c r="BL26" s="330" t="s">
        <v>1215</v>
      </c>
      <c r="BM26" s="178" t="s">
        <v>1003</v>
      </c>
      <c r="BN26" s="317">
        <v>1.5</v>
      </c>
      <c r="BO26" s="178" t="s">
        <v>1216</v>
      </c>
      <c r="BP26" s="178" t="s">
        <v>1559</v>
      </c>
      <c r="BQ26" s="178" t="s">
        <v>272</v>
      </c>
      <c r="BR26" s="178" t="s">
        <v>906</v>
      </c>
      <c r="BS26" s="182" t="s">
        <v>1109</v>
      </c>
      <c r="BT26" s="183" t="s">
        <v>828</v>
      </c>
    </row>
    <row r="27" spans="1:72">
      <c r="A27" s="156">
        <v>24</v>
      </c>
      <c r="B27" s="157" t="s">
        <v>30</v>
      </c>
      <c r="C27" s="158" t="s">
        <v>112</v>
      </c>
      <c r="D27" s="158">
        <v>2</v>
      </c>
      <c r="E27" s="158" t="s">
        <v>171</v>
      </c>
      <c r="F27" s="159" t="s">
        <v>117</v>
      </c>
      <c r="G27" s="158">
        <v>2</v>
      </c>
      <c r="H27" s="158" t="s">
        <v>108</v>
      </c>
      <c r="I27" s="158">
        <v>11.05</v>
      </c>
      <c r="J27" s="160">
        <v>11.05</v>
      </c>
      <c r="K27" s="163">
        <v>40330</v>
      </c>
      <c r="L27" s="161"/>
      <c r="M27" s="158" t="s">
        <v>118</v>
      </c>
      <c r="N27" s="158">
        <v>13</v>
      </c>
      <c r="O27" s="162" t="s">
        <v>121</v>
      </c>
      <c r="Q27" s="350" t="s">
        <v>278</v>
      </c>
      <c r="R27" s="351" t="s">
        <v>279</v>
      </c>
      <c r="S27" s="352" t="s">
        <v>30</v>
      </c>
      <c r="T27" s="352">
        <v>24</v>
      </c>
      <c r="U27" s="352" t="s">
        <v>280</v>
      </c>
      <c r="V27" s="352" t="s">
        <v>827</v>
      </c>
      <c r="W27" s="352"/>
      <c r="X27" s="352" t="s">
        <v>239</v>
      </c>
      <c r="Y27" s="352" t="s">
        <v>906</v>
      </c>
      <c r="Z27" s="260">
        <v>40830</v>
      </c>
      <c r="AC27" s="367">
        <v>45078</v>
      </c>
      <c r="AD27" s="370">
        <v>218.1</v>
      </c>
      <c r="AN27" s="453" t="s">
        <v>1721</v>
      </c>
      <c r="AO27" s="330" t="s">
        <v>1722</v>
      </c>
      <c r="AP27" s="178" t="s">
        <v>862</v>
      </c>
      <c r="AQ27" s="317">
        <v>4</v>
      </c>
      <c r="AR27" s="178" t="s">
        <v>1273</v>
      </c>
      <c r="AS27" s="178" t="s">
        <v>1274</v>
      </c>
      <c r="AT27" s="178" t="s">
        <v>606</v>
      </c>
      <c r="AU27" s="178" t="s">
        <v>906</v>
      </c>
      <c r="AV27" s="182">
        <v>45469</v>
      </c>
      <c r="AW27" s="183" t="s">
        <v>828</v>
      </c>
      <c r="BK27" s="453" t="s">
        <v>1436</v>
      </c>
      <c r="BL27" s="330" t="s">
        <v>1437</v>
      </c>
      <c r="BM27" s="178" t="s">
        <v>1247</v>
      </c>
      <c r="BN27" s="317">
        <v>1.425</v>
      </c>
      <c r="BO27" s="178" t="s">
        <v>1422</v>
      </c>
      <c r="BP27" s="178" t="s">
        <v>617</v>
      </c>
      <c r="BQ27" s="178" t="s">
        <v>606</v>
      </c>
      <c r="BR27" s="178" t="s">
        <v>906</v>
      </c>
      <c r="BS27" s="182">
        <v>40212</v>
      </c>
      <c r="BT27" s="183" t="s">
        <v>829</v>
      </c>
    </row>
    <row r="28" spans="1:72">
      <c r="A28" s="156">
        <v>25</v>
      </c>
      <c r="B28" s="157" t="s">
        <v>30</v>
      </c>
      <c r="C28" s="158" t="s">
        <v>112</v>
      </c>
      <c r="D28" s="158">
        <v>2</v>
      </c>
      <c r="E28" s="158" t="s">
        <v>172</v>
      </c>
      <c r="F28" s="159" t="s">
        <v>173</v>
      </c>
      <c r="G28" s="158">
        <v>1</v>
      </c>
      <c r="H28" s="158" t="s">
        <v>108</v>
      </c>
      <c r="I28" s="158">
        <v>20</v>
      </c>
      <c r="J28" s="160">
        <v>20.7</v>
      </c>
      <c r="K28" s="163">
        <v>40544</v>
      </c>
      <c r="L28" s="161"/>
      <c r="M28" s="158" t="s">
        <v>124</v>
      </c>
      <c r="N28" s="158">
        <v>9</v>
      </c>
      <c r="O28" s="162" t="s">
        <v>121</v>
      </c>
      <c r="Q28" s="350" t="s">
        <v>953</v>
      </c>
      <c r="R28" s="351" t="s">
        <v>954</v>
      </c>
      <c r="S28" s="352" t="s">
        <v>30</v>
      </c>
      <c r="T28" s="352">
        <v>23.06</v>
      </c>
      <c r="U28" s="352" t="s">
        <v>372</v>
      </c>
      <c r="V28" s="352" t="s">
        <v>827</v>
      </c>
      <c r="W28" s="352"/>
      <c r="X28" s="352" t="s">
        <v>877</v>
      </c>
      <c r="Y28" s="352" t="s">
        <v>906</v>
      </c>
      <c r="Z28" s="260">
        <v>44764</v>
      </c>
      <c r="AC28" s="367">
        <v>45108</v>
      </c>
      <c r="AD28" s="370">
        <v>309</v>
      </c>
      <c r="AN28" s="453" t="s">
        <v>1723</v>
      </c>
      <c r="AO28" s="330" t="s">
        <v>1724</v>
      </c>
      <c r="AP28" s="178" t="s">
        <v>862</v>
      </c>
      <c r="AQ28" s="317">
        <v>0.12</v>
      </c>
      <c r="AR28" s="178" t="s">
        <v>1725</v>
      </c>
      <c r="AS28" s="178" t="s">
        <v>287</v>
      </c>
      <c r="AT28" s="178" t="s">
        <v>1717</v>
      </c>
      <c r="AU28" s="178" t="s">
        <v>906</v>
      </c>
      <c r="AV28" s="182">
        <v>45400</v>
      </c>
      <c r="AW28" s="183" t="s">
        <v>835</v>
      </c>
      <c r="BK28" s="453" t="s">
        <v>1363</v>
      </c>
      <c r="BL28" s="330" t="s">
        <v>1364</v>
      </c>
      <c r="BM28" s="178" t="s">
        <v>1247</v>
      </c>
      <c r="BN28" s="317">
        <v>1.274</v>
      </c>
      <c r="BO28" s="178" t="s">
        <v>1365</v>
      </c>
      <c r="BP28" s="178" t="s">
        <v>617</v>
      </c>
      <c r="BQ28" s="178" t="s">
        <v>606</v>
      </c>
      <c r="BR28" s="178" t="s">
        <v>906</v>
      </c>
      <c r="BS28" s="182" t="s">
        <v>1790</v>
      </c>
      <c r="BT28" s="183" t="s">
        <v>828</v>
      </c>
    </row>
    <row r="29" spans="1:72">
      <c r="A29" s="156">
        <v>26</v>
      </c>
      <c r="B29" s="157" t="s">
        <v>30</v>
      </c>
      <c r="C29" s="158" t="s">
        <v>112</v>
      </c>
      <c r="D29" s="158">
        <v>2</v>
      </c>
      <c r="E29" s="158" t="s">
        <v>174</v>
      </c>
      <c r="F29" s="159" t="s">
        <v>173</v>
      </c>
      <c r="G29" s="158">
        <v>2</v>
      </c>
      <c r="H29" s="158" t="s">
        <v>108</v>
      </c>
      <c r="I29" s="158">
        <v>2</v>
      </c>
      <c r="J29" s="160">
        <v>2.2999999999999998</v>
      </c>
      <c r="K29" s="163">
        <v>40544</v>
      </c>
      <c r="L29" s="161"/>
      <c r="M29" s="158" t="s">
        <v>124</v>
      </c>
      <c r="N29" s="158">
        <v>1</v>
      </c>
      <c r="O29" s="162" t="s">
        <v>121</v>
      </c>
      <c r="Q29" s="350" t="s">
        <v>281</v>
      </c>
      <c r="R29" s="351" t="s">
        <v>282</v>
      </c>
      <c r="S29" s="352" t="s">
        <v>30</v>
      </c>
      <c r="T29" s="352">
        <v>22.5</v>
      </c>
      <c r="U29" s="352" t="s">
        <v>927</v>
      </c>
      <c r="V29" s="352" t="s">
        <v>827</v>
      </c>
      <c r="W29" s="352"/>
      <c r="X29" s="352" t="s">
        <v>284</v>
      </c>
      <c r="Y29" s="352" t="s">
        <v>906</v>
      </c>
      <c r="Z29" s="260">
        <v>39630</v>
      </c>
      <c r="AC29" s="367">
        <v>45139</v>
      </c>
      <c r="AD29" s="370">
        <v>309</v>
      </c>
      <c r="AN29" s="453" t="s">
        <v>1726</v>
      </c>
      <c r="AO29" s="330" t="s">
        <v>1727</v>
      </c>
      <c r="AP29" s="178" t="s">
        <v>862</v>
      </c>
      <c r="AQ29" s="317">
        <v>4.95</v>
      </c>
      <c r="AR29" s="178" t="s">
        <v>1728</v>
      </c>
      <c r="AS29" s="178" t="s">
        <v>1178</v>
      </c>
      <c r="AT29" s="178" t="s">
        <v>606</v>
      </c>
      <c r="AU29" s="178" t="s">
        <v>906</v>
      </c>
      <c r="AV29" s="182">
        <v>45429</v>
      </c>
      <c r="AW29" s="183" t="s">
        <v>828</v>
      </c>
      <c r="BK29" s="453" t="s">
        <v>1290</v>
      </c>
      <c r="BL29" s="330" t="s">
        <v>1291</v>
      </c>
      <c r="BM29" s="178" t="s">
        <v>29</v>
      </c>
      <c r="BN29" s="317">
        <v>1.2</v>
      </c>
      <c r="BO29" s="178" t="s">
        <v>1210</v>
      </c>
      <c r="BP29" s="178" t="s">
        <v>404</v>
      </c>
      <c r="BQ29" s="178" t="s">
        <v>272</v>
      </c>
      <c r="BR29" s="178" t="s">
        <v>906</v>
      </c>
      <c r="BS29" s="182" t="s">
        <v>1109</v>
      </c>
      <c r="BT29" s="183" t="s">
        <v>828</v>
      </c>
    </row>
    <row r="30" spans="1:72">
      <c r="A30" s="156">
        <v>27</v>
      </c>
      <c r="B30" s="157" t="s">
        <v>30</v>
      </c>
      <c r="C30" s="158" t="s">
        <v>112</v>
      </c>
      <c r="D30" s="158">
        <v>2</v>
      </c>
      <c r="E30" s="158" t="s">
        <v>175</v>
      </c>
      <c r="F30" s="159" t="s">
        <v>173</v>
      </c>
      <c r="G30" s="158">
        <v>3</v>
      </c>
      <c r="H30" s="158" t="s">
        <v>108</v>
      </c>
      <c r="I30" s="158">
        <v>3.3</v>
      </c>
      <c r="J30" s="160">
        <v>2.2999999999999998</v>
      </c>
      <c r="K30" s="163">
        <v>40544</v>
      </c>
      <c r="L30" s="161"/>
      <c r="M30" s="158" t="s">
        <v>124</v>
      </c>
      <c r="N30" s="158">
        <v>1</v>
      </c>
      <c r="O30" s="162" t="s">
        <v>121</v>
      </c>
      <c r="Q30" s="350" t="s">
        <v>288</v>
      </c>
      <c r="R30" s="351" t="s">
        <v>289</v>
      </c>
      <c r="S30" s="352" t="s">
        <v>30</v>
      </c>
      <c r="T30" s="352">
        <v>21</v>
      </c>
      <c r="U30" s="352" t="s">
        <v>290</v>
      </c>
      <c r="V30" s="352" t="s">
        <v>827</v>
      </c>
      <c r="W30" s="352"/>
      <c r="X30" s="352" t="s">
        <v>239</v>
      </c>
      <c r="Y30" s="352" t="s">
        <v>906</v>
      </c>
      <c r="Z30" s="260">
        <v>40350</v>
      </c>
      <c r="AC30" s="367">
        <v>45170</v>
      </c>
      <c r="AD30" s="370">
        <v>351.8</v>
      </c>
      <c r="AN30" s="453" t="s">
        <v>1729</v>
      </c>
      <c r="AO30" s="330" t="s">
        <v>1730</v>
      </c>
      <c r="AP30" s="178" t="s">
        <v>862</v>
      </c>
      <c r="AQ30" s="317">
        <v>4.95</v>
      </c>
      <c r="AR30" s="178" t="s">
        <v>1731</v>
      </c>
      <c r="AS30" s="178" t="s">
        <v>1732</v>
      </c>
      <c r="AT30" s="178" t="s">
        <v>606</v>
      </c>
      <c r="AU30" s="178" t="s">
        <v>906</v>
      </c>
      <c r="AV30" s="182">
        <v>45421</v>
      </c>
      <c r="AW30" s="183" t="s">
        <v>828</v>
      </c>
      <c r="BK30" s="453" t="s">
        <v>1369</v>
      </c>
      <c r="BL30" s="330" t="s">
        <v>1370</v>
      </c>
      <c r="BM30" s="178" t="s">
        <v>1259</v>
      </c>
      <c r="BN30" s="317">
        <v>1.2</v>
      </c>
      <c r="BO30" s="178" t="s">
        <v>1371</v>
      </c>
      <c r="BP30" s="178" t="s">
        <v>280</v>
      </c>
      <c r="BQ30" s="178" t="s">
        <v>606</v>
      </c>
      <c r="BR30" s="178" t="s">
        <v>906</v>
      </c>
      <c r="BS30" s="182" t="s">
        <v>1791</v>
      </c>
      <c r="BT30" s="183" t="s">
        <v>829</v>
      </c>
    </row>
    <row r="31" spans="1:72">
      <c r="A31" s="156">
        <v>28</v>
      </c>
      <c r="B31" s="157" t="s">
        <v>30</v>
      </c>
      <c r="C31" s="158" t="s">
        <v>112</v>
      </c>
      <c r="D31" s="158">
        <v>2</v>
      </c>
      <c r="E31" s="158" t="s">
        <v>176</v>
      </c>
      <c r="F31" s="159" t="s">
        <v>173</v>
      </c>
      <c r="G31" s="158">
        <v>4</v>
      </c>
      <c r="H31" s="158" t="s">
        <v>108</v>
      </c>
      <c r="I31" s="158">
        <v>16.100000000000001</v>
      </c>
      <c r="J31" s="160">
        <v>16.100000000000001</v>
      </c>
      <c r="K31" s="163">
        <v>40544</v>
      </c>
      <c r="L31" s="161"/>
      <c r="M31" s="158" t="s">
        <v>124</v>
      </c>
      <c r="N31" s="158">
        <v>7</v>
      </c>
      <c r="O31" s="162" t="s">
        <v>121</v>
      </c>
      <c r="Q31" s="350" t="s">
        <v>291</v>
      </c>
      <c r="R31" s="351" t="s">
        <v>292</v>
      </c>
      <c r="S31" s="352" t="s">
        <v>30</v>
      </c>
      <c r="T31" s="352">
        <v>20.25</v>
      </c>
      <c r="U31" s="352" t="s">
        <v>124</v>
      </c>
      <c r="V31" s="352" t="s">
        <v>827</v>
      </c>
      <c r="W31" s="352"/>
      <c r="X31" s="352" t="s">
        <v>272</v>
      </c>
      <c r="Y31" s="352" t="s">
        <v>906</v>
      </c>
      <c r="Z31" s="260">
        <v>38930</v>
      </c>
      <c r="AC31" s="367">
        <v>45200</v>
      </c>
      <c r="AD31" s="370">
        <v>351.8</v>
      </c>
      <c r="AN31" s="453" t="s">
        <v>1733</v>
      </c>
      <c r="AO31" s="330" t="s">
        <v>1734</v>
      </c>
      <c r="AP31" s="178" t="s">
        <v>862</v>
      </c>
      <c r="AQ31" s="317">
        <v>4.95</v>
      </c>
      <c r="AR31" s="178" t="s">
        <v>1735</v>
      </c>
      <c r="AS31" s="178" t="s">
        <v>663</v>
      </c>
      <c r="AT31" s="178" t="s">
        <v>606</v>
      </c>
      <c r="AU31" s="178" t="s">
        <v>906</v>
      </c>
      <c r="AV31" s="182">
        <v>45415</v>
      </c>
      <c r="AW31" s="183" t="s">
        <v>829</v>
      </c>
      <c r="BK31" s="453" t="s">
        <v>1384</v>
      </c>
      <c r="BL31" s="330" t="s">
        <v>1385</v>
      </c>
      <c r="BM31" s="178" t="s">
        <v>1259</v>
      </c>
      <c r="BN31" s="317">
        <v>1.1000000000000001</v>
      </c>
      <c r="BO31" s="178" t="s">
        <v>1386</v>
      </c>
      <c r="BP31" s="178" t="s">
        <v>409</v>
      </c>
      <c r="BQ31" s="178" t="s">
        <v>606</v>
      </c>
      <c r="BR31" s="178" t="s">
        <v>906</v>
      </c>
      <c r="BS31" s="182" t="s">
        <v>1792</v>
      </c>
      <c r="BT31" s="183" t="s">
        <v>829</v>
      </c>
    </row>
    <row r="32" spans="1:72">
      <c r="A32" s="156">
        <v>29</v>
      </c>
      <c r="B32" s="157" t="s">
        <v>30</v>
      </c>
      <c r="C32" s="158" t="s">
        <v>112</v>
      </c>
      <c r="D32" s="158">
        <v>2</v>
      </c>
      <c r="E32" s="158" t="s">
        <v>177</v>
      </c>
      <c r="F32" s="159" t="s">
        <v>178</v>
      </c>
      <c r="G32" s="158">
        <v>2</v>
      </c>
      <c r="H32" s="158" t="s">
        <v>108</v>
      </c>
      <c r="I32" s="158">
        <v>23</v>
      </c>
      <c r="J32" s="160">
        <v>24</v>
      </c>
      <c r="K32" s="163">
        <v>41395</v>
      </c>
      <c r="L32" s="161"/>
      <c r="M32" s="158" t="s">
        <v>152</v>
      </c>
      <c r="N32" s="158">
        <v>12</v>
      </c>
      <c r="O32" s="162" t="s">
        <v>121</v>
      </c>
      <c r="Q32" s="350" t="s">
        <v>293</v>
      </c>
      <c r="R32" s="351" t="s">
        <v>294</v>
      </c>
      <c r="S32" s="352" t="s">
        <v>30</v>
      </c>
      <c r="T32" s="352">
        <v>20</v>
      </c>
      <c r="U32" s="352" t="s">
        <v>195</v>
      </c>
      <c r="V32" s="352" t="s">
        <v>829</v>
      </c>
      <c r="W32" s="352"/>
      <c r="X32" s="352" t="s">
        <v>239</v>
      </c>
      <c r="Y32" s="352" t="s">
        <v>906</v>
      </c>
      <c r="Z32" s="260">
        <v>43144</v>
      </c>
      <c r="AC32" s="367">
        <v>45231</v>
      </c>
      <c r="AD32" s="370">
        <v>351.8</v>
      </c>
      <c r="AN32" s="453" t="s">
        <v>1736</v>
      </c>
      <c r="AO32" s="330" t="s">
        <v>1737</v>
      </c>
      <c r="AP32" s="178" t="s">
        <v>862</v>
      </c>
      <c r="AQ32" s="317">
        <v>7.14</v>
      </c>
      <c r="AR32" s="178" t="s">
        <v>218</v>
      </c>
      <c r="AS32" s="178" t="s">
        <v>1738</v>
      </c>
      <c r="AT32" s="178" t="s">
        <v>606</v>
      </c>
      <c r="AU32" s="178" t="s">
        <v>906</v>
      </c>
      <c r="AV32" s="182">
        <v>45413</v>
      </c>
      <c r="AW32" s="183" t="s">
        <v>829</v>
      </c>
      <c r="BK32" s="453" t="s">
        <v>1348</v>
      </c>
      <c r="BL32" s="330" t="s">
        <v>1349</v>
      </c>
      <c r="BM32" s="178" t="s">
        <v>1112</v>
      </c>
      <c r="BN32" s="317">
        <v>1.0649999999999999</v>
      </c>
      <c r="BO32" s="178" t="s">
        <v>1713</v>
      </c>
      <c r="BP32" s="178" t="s">
        <v>1350</v>
      </c>
      <c r="BQ32" s="178" t="s">
        <v>606</v>
      </c>
      <c r="BR32" s="178" t="s">
        <v>906</v>
      </c>
      <c r="BS32" s="182" t="s">
        <v>1793</v>
      </c>
      <c r="BT32" s="183" t="s">
        <v>829</v>
      </c>
    </row>
    <row r="33" spans="1:72">
      <c r="A33" s="156">
        <v>30</v>
      </c>
      <c r="B33" s="157" t="s">
        <v>30</v>
      </c>
      <c r="C33" s="158" t="s">
        <v>112</v>
      </c>
      <c r="D33" s="158">
        <v>2</v>
      </c>
      <c r="E33" s="158" t="s">
        <v>179</v>
      </c>
      <c r="F33" s="159" t="s">
        <v>126</v>
      </c>
      <c r="G33" s="158">
        <v>2</v>
      </c>
      <c r="H33" s="158" t="s">
        <v>108</v>
      </c>
      <c r="I33" s="158">
        <v>12</v>
      </c>
      <c r="J33" s="160">
        <v>12</v>
      </c>
      <c r="K33" s="163">
        <v>41518</v>
      </c>
      <c r="L33" s="161" t="s">
        <v>180</v>
      </c>
      <c r="M33" s="158" t="s">
        <v>109</v>
      </c>
      <c r="N33" s="158">
        <v>6</v>
      </c>
      <c r="O33" s="162" t="s">
        <v>121</v>
      </c>
      <c r="Q33" s="350" t="s">
        <v>295</v>
      </c>
      <c r="R33" s="351" t="s">
        <v>296</v>
      </c>
      <c r="S33" s="352" t="s">
        <v>30</v>
      </c>
      <c r="T33" s="352">
        <v>20</v>
      </c>
      <c r="U33" s="352" t="s">
        <v>297</v>
      </c>
      <c r="V33" s="352" t="s">
        <v>827</v>
      </c>
      <c r="W33" s="352"/>
      <c r="X33" s="352" t="s">
        <v>275</v>
      </c>
      <c r="Y33" s="352" t="s">
        <v>906</v>
      </c>
      <c r="Z33" s="260">
        <v>40627</v>
      </c>
      <c r="AC33" s="367">
        <v>45261</v>
      </c>
      <c r="AD33" s="370">
        <v>369</v>
      </c>
      <c r="AN33" s="453" t="s">
        <v>1739</v>
      </c>
      <c r="AO33" s="330" t="s">
        <v>1740</v>
      </c>
      <c r="AP33" s="178" t="s">
        <v>862</v>
      </c>
      <c r="AQ33" s="317">
        <v>0.2</v>
      </c>
      <c r="AR33" s="178" t="s">
        <v>218</v>
      </c>
      <c r="AS33" s="178" t="s">
        <v>1741</v>
      </c>
      <c r="AT33" s="178" t="s">
        <v>1742</v>
      </c>
      <c r="AU33" s="178" t="s">
        <v>906</v>
      </c>
      <c r="AV33" s="182">
        <v>45559</v>
      </c>
      <c r="AW33" s="183" t="s">
        <v>828</v>
      </c>
      <c r="BK33" s="453" t="s">
        <v>1302</v>
      </c>
      <c r="BL33" s="330" t="s">
        <v>1794</v>
      </c>
      <c r="BM33" s="178" t="s">
        <v>1247</v>
      </c>
      <c r="BN33" s="317">
        <f>1-0.2</f>
        <v>0.8</v>
      </c>
      <c r="BO33" s="178" t="s">
        <v>1795</v>
      </c>
      <c r="BP33" s="178" t="s">
        <v>1560</v>
      </c>
      <c r="BQ33" s="178" t="s">
        <v>272</v>
      </c>
      <c r="BR33" s="178" t="s">
        <v>906</v>
      </c>
      <c r="BS33" s="182" t="s">
        <v>1109</v>
      </c>
      <c r="BT33" s="183" t="s">
        <v>828</v>
      </c>
    </row>
    <row r="34" spans="1:72">
      <c r="A34" s="156">
        <v>31</v>
      </c>
      <c r="B34" s="157" t="s">
        <v>30</v>
      </c>
      <c r="C34" s="158" t="s">
        <v>112</v>
      </c>
      <c r="D34" s="158">
        <v>1</v>
      </c>
      <c r="E34" s="158" t="s">
        <v>181</v>
      </c>
      <c r="F34" s="159" t="s">
        <v>182</v>
      </c>
      <c r="G34" s="158" t="s">
        <v>156</v>
      </c>
      <c r="H34" s="158" t="s">
        <v>108</v>
      </c>
      <c r="I34" s="158">
        <v>34.35</v>
      </c>
      <c r="J34" s="160">
        <v>34.35</v>
      </c>
      <c r="K34" s="163">
        <v>41671</v>
      </c>
      <c r="L34" s="161"/>
      <c r="M34" s="158" t="s">
        <v>162</v>
      </c>
      <c r="N34" s="158">
        <v>16</v>
      </c>
      <c r="O34" s="162" t="s">
        <v>121</v>
      </c>
      <c r="Q34" s="350" t="s">
        <v>298</v>
      </c>
      <c r="R34" s="351" t="s">
        <v>299</v>
      </c>
      <c r="S34" s="352" t="s">
        <v>30</v>
      </c>
      <c r="T34" s="352">
        <v>19.55</v>
      </c>
      <c r="U34" s="352" t="s">
        <v>300</v>
      </c>
      <c r="V34" s="352" t="s">
        <v>827</v>
      </c>
      <c r="W34" s="352"/>
      <c r="X34" s="352" t="s">
        <v>272</v>
      </c>
      <c r="Y34" s="352" t="s">
        <v>906</v>
      </c>
      <c r="Z34" s="260">
        <v>39630</v>
      </c>
      <c r="AC34" s="367">
        <v>45292</v>
      </c>
      <c r="AD34" s="370">
        <v>369</v>
      </c>
      <c r="AN34" s="453" t="s">
        <v>1743</v>
      </c>
      <c r="AO34" s="330" t="s">
        <v>1744</v>
      </c>
      <c r="AP34" s="178" t="s">
        <v>862</v>
      </c>
      <c r="AQ34" s="317">
        <v>0.3</v>
      </c>
      <c r="AR34" s="178" t="s">
        <v>1745</v>
      </c>
      <c r="AS34" s="178" t="s">
        <v>323</v>
      </c>
      <c r="AT34" s="178" t="s">
        <v>1746</v>
      </c>
      <c r="AU34" s="178" t="s">
        <v>906</v>
      </c>
      <c r="AV34" s="182">
        <v>45499</v>
      </c>
      <c r="AW34" s="183" t="s">
        <v>835</v>
      </c>
      <c r="BK34" s="453" t="s">
        <v>1372</v>
      </c>
      <c r="BL34" s="330" t="s">
        <v>1373</v>
      </c>
      <c r="BM34" s="178" t="s">
        <v>1656</v>
      </c>
      <c r="BN34" s="317">
        <v>1</v>
      </c>
      <c r="BO34" s="178" t="s">
        <v>1374</v>
      </c>
      <c r="BP34" s="178" t="s">
        <v>1514</v>
      </c>
      <c r="BQ34" s="178" t="s">
        <v>606</v>
      </c>
      <c r="BR34" s="178" t="s">
        <v>906</v>
      </c>
      <c r="BS34" s="182" t="s">
        <v>1796</v>
      </c>
      <c r="BT34" s="183" t="s">
        <v>828</v>
      </c>
    </row>
    <row r="35" spans="1:72" ht="43.5">
      <c r="A35" s="156">
        <v>32</v>
      </c>
      <c r="B35" s="157" t="s">
        <v>30</v>
      </c>
      <c r="C35" s="158" t="s">
        <v>112</v>
      </c>
      <c r="D35" s="158">
        <v>2</v>
      </c>
      <c r="E35" s="158" t="s">
        <v>183</v>
      </c>
      <c r="F35" s="159" t="s">
        <v>184</v>
      </c>
      <c r="G35" s="158">
        <v>1</v>
      </c>
      <c r="H35" s="158" t="s">
        <v>108</v>
      </c>
      <c r="I35" s="158">
        <v>100</v>
      </c>
      <c r="J35" s="160">
        <v>100</v>
      </c>
      <c r="K35" s="163">
        <v>42186</v>
      </c>
      <c r="L35" s="161" t="s">
        <v>185</v>
      </c>
      <c r="M35" s="158" t="s">
        <v>111</v>
      </c>
      <c r="N35" s="158">
        <v>40</v>
      </c>
      <c r="O35" s="162" t="s">
        <v>121</v>
      </c>
      <c r="Q35" s="350" t="s">
        <v>973</v>
      </c>
      <c r="R35" s="351" t="s">
        <v>974</v>
      </c>
      <c r="S35" s="352" t="s">
        <v>30</v>
      </c>
      <c r="T35" s="352">
        <v>19.2</v>
      </c>
      <c r="U35" s="352" t="s">
        <v>975</v>
      </c>
      <c r="V35" s="352" t="s">
        <v>827</v>
      </c>
      <c r="W35" s="352"/>
      <c r="X35" s="352" t="s">
        <v>236</v>
      </c>
      <c r="Y35" s="352" t="s">
        <v>906</v>
      </c>
      <c r="Z35" s="260">
        <v>43615</v>
      </c>
      <c r="AC35" s="367">
        <v>45323</v>
      </c>
      <c r="AD35" s="370">
        <v>384</v>
      </c>
      <c r="AN35" s="453" t="s">
        <v>1747</v>
      </c>
      <c r="AO35" s="330" t="s">
        <v>1748</v>
      </c>
      <c r="AP35" s="178" t="s">
        <v>862</v>
      </c>
      <c r="AQ35" s="317">
        <v>4.95</v>
      </c>
      <c r="AR35" s="178" t="s">
        <v>1749</v>
      </c>
      <c r="AS35" s="178" t="s">
        <v>1750</v>
      </c>
      <c r="AT35" s="178" t="s">
        <v>606</v>
      </c>
      <c r="AU35" s="178" t="s">
        <v>906</v>
      </c>
      <c r="AV35" s="182">
        <v>45498</v>
      </c>
      <c r="AW35" s="183" t="s">
        <v>828</v>
      </c>
      <c r="BK35" s="453" t="s">
        <v>1203</v>
      </c>
      <c r="BL35" s="330" t="s">
        <v>1204</v>
      </c>
      <c r="BM35" s="178" t="s">
        <v>29</v>
      </c>
      <c r="BN35" s="317">
        <v>0.8</v>
      </c>
      <c r="BO35" s="178" t="s">
        <v>1116</v>
      </c>
      <c r="BP35" s="178" t="s">
        <v>300</v>
      </c>
      <c r="BQ35" s="178" t="s">
        <v>272</v>
      </c>
      <c r="BR35" s="178" t="s">
        <v>906</v>
      </c>
      <c r="BS35" s="182" t="s">
        <v>1109</v>
      </c>
      <c r="BT35" s="183" t="s">
        <v>828</v>
      </c>
    </row>
    <row r="36" spans="1:72">
      <c r="A36" s="156">
        <v>33</v>
      </c>
      <c r="B36" s="157" t="s">
        <v>30</v>
      </c>
      <c r="C36" s="158" t="s">
        <v>112</v>
      </c>
      <c r="D36" s="158">
        <v>3</v>
      </c>
      <c r="E36" s="158" t="s">
        <v>186</v>
      </c>
      <c r="F36" s="159" t="s">
        <v>187</v>
      </c>
      <c r="G36" s="158">
        <v>1</v>
      </c>
      <c r="H36" s="158" t="s">
        <v>108</v>
      </c>
      <c r="I36" s="158">
        <v>79.2</v>
      </c>
      <c r="J36" s="160">
        <v>84</v>
      </c>
      <c r="K36" s="163">
        <v>41944</v>
      </c>
      <c r="L36" s="161"/>
      <c r="M36" s="158" t="s">
        <v>188</v>
      </c>
      <c r="N36" s="158">
        <v>28</v>
      </c>
      <c r="O36" s="162" t="s">
        <v>121</v>
      </c>
      <c r="Q36" s="350" t="s">
        <v>301</v>
      </c>
      <c r="R36" s="351" t="s">
        <v>302</v>
      </c>
      <c r="S36" s="352" t="s">
        <v>30</v>
      </c>
      <c r="T36" s="352">
        <v>18.7</v>
      </c>
      <c r="U36" s="352" t="s">
        <v>303</v>
      </c>
      <c r="V36" s="352" t="s">
        <v>827</v>
      </c>
      <c r="W36" s="352"/>
      <c r="X36" s="352" t="s">
        <v>272</v>
      </c>
      <c r="Y36" s="352" t="s">
        <v>906</v>
      </c>
      <c r="Z36" s="260">
        <v>37926</v>
      </c>
      <c r="AC36" s="367">
        <v>45352</v>
      </c>
      <c r="AD36" s="370">
        <v>384</v>
      </c>
      <c r="AN36" s="453" t="s">
        <v>1751</v>
      </c>
      <c r="AO36" s="330" t="s">
        <v>1752</v>
      </c>
      <c r="AP36" s="178" t="s">
        <v>862</v>
      </c>
      <c r="AQ36" s="317">
        <v>3.99</v>
      </c>
      <c r="AR36" s="178" t="s">
        <v>1753</v>
      </c>
      <c r="AS36" s="178" t="s">
        <v>617</v>
      </c>
      <c r="AT36" s="178" t="s">
        <v>606</v>
      </c>
      <c r="AU36" s="178" t="s">
        <v>906</v>
      </c>
      <c r="AV36" s="182">
        <v>45392</v>
      </c>
      <c r="AW36" s="183" t="s">
        <v>835</v>
      </c>
      <c r="BK36" s="453" t="s">
        <v>1138</v>
      </c>
      <c r="BL36" s="330" t="s">
        <v>1139</v>
      </c>
      <c r="BM36" s="178" t="s">
        <v>29</v>
      </c>
      <c r="BN36" s="317">
        <v>0.76800000000000002</v>
      </c>
      <c r="BO36" s="178" t="s">
        <v>1116</v>
      </c>
      <c r="BP36" s="178" t="s">
        <v>300</v>
      </c>
      <c r="BQ36" s="178" t="s">
        <v>272</v>
      </c>
      <c r="BR36" s="178" t="s">
        <v>906</v>
      </c>
      <c r="BS36" s="182" t="s">
        <v>1777</v>
      </c>
      <c r="BT36" s="183" t="s">
        <v>828</v>
      </c>
    </row>
    <row r="37" spans="1:72">
      <c r="A37" s="156">
        <v>34</v>
      </c>
      <c r="B37" s="157" t="s">
        <v>30</v>
      </c>
      <c r="C37" s="158" t="s">
        <v>112</v>
      </c>
      <c r="D37" s="158">
        <v>3</v>
      </c>
      <c r="E37" s="158" t="s">
        <v>189</v>
      </c>
      <c r="F37" s="159" t="s">
        <v>190</v>
      </c>
      <c r="G37" s="158">
        <v>1</v>
      </c>
      <c r="H37" s="158" t="s">
        <v>108</v>
      </c>
      <c r="I37" s="158">
        <v>36</v>
      </c>
      <c r="J37" s="160">
        <v>36</v>
      </c>
      <c r="K37" s="163">
        <v>41974</v>
      </c>
      <c r="L37" s="161"/>
      <c r="M37" s="158" t="s">
        <v>152</v>
      </c>
      <c r="N37" s="158">
        <v>16</v>
      </c>
      <c r="O37" s="162" t="s">
        <v>121</v>
      </c>
      <c r="Q37" s="350" t="s">
        <v>304</v>
      </c>
      <c r="R37" s="351" t="s">
        <v>305</v>
      </c>
      <c r="S37" s="352" t="s">
        <v>30</v>
      </c>
      <c r="T37" s="352">
        <v>18.5</v>
      </c>
      <c r="U37" s="352" t="s">
        <v>213</v>
      </c>
      <c r="V37" s="352" t="s">
        <v>827</v>
      </c>
      <c r="W37" s="352"/>
      <c r="X37" s="352" t="s">
        <v>239</v>
      </c>
      <c r="Y37" s="352" t="s">
        <v>906</v>
      </c>
      <c r="Z37" s="260">
        <v>43130</v>
      </c>
      <c r="AC37" s="374">
        <v>45383</v>
      </c>
      <c r="AD37" s="375">
        <v>429</v>
      </c>
      <c r="AN37" s="453" t="s">
        <v>1754</v>
      </c>
      <c r="AO37" s="330" t="s">
        <v>1755</v>
      </c>
      <c r="AP37" s="178" t="s">
        <v>862</v>
      </c>
      <c r="AQ37" s="317">
        <v>21</v>
      </c>
      <c r="AR37" s="178" t="s">
        <v>218</v>
      </c>
      <c r="AS37" s="178" t="s">
        <v>1756</v>
      </c>
      <c r="AT37" s="178" t="s">
        <v>877</v>
      </c>
      <c r="AU37" s="178" t="s">
        <v>906</v>
      </c>
      <c r="AV37" s="182">
        <v>45579</v>
      </c>
      <c r="AW37" s="183" t="s">
        <v>827</v>
      </c>
      <c r="BK37" s="453" t="s">
        <v>1450</v>
      </c>
      <c r="BL37" s="330" t="s">
        <v>1451</v>
      </c>
      <c r="BM37" s="178" t="s">
        <v>1247</v>
      </c>
      <c r="BN37" s="317">
        <v>0.75</v>
      </c>
      <c r="BO37" s="178" t="s">
        <v>1713</v>
      </c>
      <c r="BP37" s="178" t="s">
        <v>1347</v>
      </c>
      <c r="BQ37" s="178" t="s">
        <v>606</v>
      </c>
      <c r="BR37" s="178" t="s">
        <v>906</v>
      </c>
      <c r="BS37" s="182" t="s">
        <v>1797</v>
      </c>
      <c r="BT37" s="183" t="s">
        <v>828</v>
      </c>
    </row>
    <row r="38" spans="1:72" ht="28">
      <c r="A38" s="156">
        <v>35</v>
      </c>
      <c r="B38" s="157" t="s">
        <v>30</v>
      </c>
      <c r="C38" s="158" t="s">
        <v>112</v>
      </c>
      <c r="D38" s="158">
        <v>3</v>
      </c>
      <c r="E38" s="158" t="s">
        <v>191</v>
      </c>
      <c r="F38" s="159" t="s">
        <v>192</v>
      </c>
      <c r="G38" s="158">
        <v>1</v>
      </c>
      <c r="H38" s="158" t="s">
        <v>108</v>
      </c>
      <c r="I38" s="158">
        <v>20</v>
      </c>
      <c r="J38" s="160">
        <v>20</v>
      </c>
      <c r="K38" s="163">
        <v>42156</v>
      </c>
      <c r="L38" s="161"/>
      <c r="M38" s="158" t="s">
        <v>193</v>
      </c>
      <c r="N38" s="158">
        <v>8</v>
      </c>
      <c r="O38" s="162" t="s">
        <v>121</v>
      </c>
      <c r="Q38" s="350" t="s">
        <v>306</v>
      </c>
      <c r="R38" s="351" t="s">
        <v>307</v>
      </c>
      <c r="S38" s="352" t="s">
        <v>30</v>
      </c>
      <c r="T38" s="352">
        <v>18.3</v>
      </c>
      <c r="U38" s="352" t="s">
        <v>933</v>
      </c>
      <c r="V38" s="352" t="s">
        <v>827</v>
      </c>
      <c r="W38" s="352"/>
      <c r="X38" s="352" t="s">
        <v>236</v>
      </c>
      <c r="Y38" s="352" t="s">
        <v>906</v>
      </c>
      <c r="Z38" s="260">
        <v>43067</v>
      </c>
      <c r="AC38" s="374">
        <v>45413</v>
      </c>
      <c r="AD38" s="375">
        <v>520.6</v>
      </c>
      <c r="AN38" s="453" t="s">
        <v>1757</v>
      </c>
      <c r="AO38" s="330" t="s">
        <v>1758</v>
      </c>
      <c r="AP38" s="178" t="s">
        <v>862</v>
      </c>
      <c r="AQ38" s="317">
        <v>4</v>
      </c>
      <c r="AR38" s="178" t="s">
        <v>1759</v>
      </c>
      <c r="AS38" s="178" t="s">
        <v>1760</v>
      </c>
      <c r="AT38" s="178" t="s">
        <v>606</v>
      </c>
      <c r="AU38" s="178" t="s">
        <v>906</v>
      </c>
      <c r="AV38" s="182">
        <v>45645</v>
      </c>
      <c r="AW38" s="183" t="s">
        <v>828</v>
      </c>
      <c r="BK38" s="453" t="s">
        <v>1319</v>
      </c>
      <c r="BL38" s="330" t="s">
        <v>1320</v>
      </c>
      <c r="BM38" s="178" t="s">
        <v>29</v>
      </c>
      <c r="BN38" s="317">
        <v>0.7</v>
      </c>
      <c r="BO38" s="178" t="s">
        <v>1277</v>
      </c>
      <c r="BP38" s="178" t="s">
        <v>472</v>
      </c>
      <c r="BQ38" s="178" t="s">
        <v>606</v>
      </c>
      <c r="BR38" s="178" t="s">
        <v>906</v>
      </c>
      <c r="BS38" s="182" t="s">
        <v>1798</v>
      </c>
      <c r="BT38" s="183" t="s">
        <v>829</v>
      </c>
    </row>
    <row r="39" spans="1:72" ht="15" thickBot="1">
      <c r="A39" s="156">
        <v>36</v>
      </c>
      <c r="B39" s="157" t="s">
        <v>30</v>
      </c>
      <c r="C39" s="158" t="s">
        <v>112</v>
      </c>
      <c r="D39" s="158">
        <v>2</v>
      </c>
      <c r="E39" s="158" t="s">
        <v>194</v>
      </c>
      <c r="F39" s="159" t="s">
        <v>195</v>
      </c>
      <c r="G39" s="158">
        <v>1</v>
      </c>
      <c r="H39" s="158" t="s">
        <v>108</v>
      </c>
      <c r="I39" s="158">
        <v>46</v>
      </c>
      <c r="J39" s="160">
        <v>48</v>
      </c>
      <c r="K39" s="163">
        <v>42278</v>
      </c>
      <c r="L39" s="161" t="s">
        <v>196</v>
      </c>
      <c r="M39" s="158" t="s">
        <v>133</v>
      </c>
      <c r="N39" s="158">
        <v>16</v>
      </c>
      <c r="O39" s="162" t="s">
        <v>121</v>
      </c>
      <c r="Q39" s="350" t="s">
        <v>808</v>
      </c>
      <c r="R39" s="351" t="s">
        <v>957</v>
      </c>
      <c r="S39" s="352" t="s">
        <v>30</v>
      </c>
      <c r="T39" s="352">
        <v>18</v>
      </c>
      <c r="U39" s="352" t="s">
        <v>250</v>
      </c>
      <c r="V39" s="352" t="s">
        <v>827</v>
      </c>
      <c r="W39" s="352"/>
      <c r="X39" s="352" t="s">
        <v>236</v>
      </c>
      <c r="Y39" s="352" t="s">
        <v>906</v>
      </c>
      <c r="Z39" s="260">
        <v>43544</v>
      </c>
      <c r="AC39" s="374">
        <v>45444</v>
      </c>
      <c r="AD39" s="375">
        <v>520.6</v>
      </c>
      <c r="AN39" s="454" t="s">
        <v>1761</v>
      </c>
      <c r="AO39" s="455" t="s">
        <v>1762</v>
      </c>
      <c r="AP39" s="456" t="s">
        <v>862</v>
      </c>
      <c r="AQ39" s="457">
        <v>4</v>
      </c>
      <c r="AR39" s="456" t="s">
        <v>218</v>
      </c>
      <c r="AS39" s="456" t="s">
        <v>1763</v>
      </c>
      <c r="AT39" s="456" t="s">
        <v>606</v>
      </c>
      <c r="AU39" s="456" t="s">
        <v>906</v>
      </c>
      <c r="AV39" s="458">
        <v>45615</v>
      </c>
      <c r="AW39" s="459" t="s">
        <v>829</v>
      </c>
      <c r="BK39" s="453" t="s">
        <v>1354</v>
      </c>
      <c r="BL39" s="330" t="s">
        <v>1355</v>
      </c>
      <c r="BM39" s="178" t="s">
        <v>1247</v>
      </c>
      <c r="BN39" s="317">
        <v>0.7</v>
      </c>
      <c r="BO39" s="178" t="s">
        <v>140</v>
      </c>
      <c r="BP39" s="178" t="s">
        <v>287</v>
      </c>
      <c r="BQ39" s="178" t="s">
        <v>606</v>
      </c>
      <c r="BR39" s="178" t="s">
        <v>906</v>
      </c>
      <c r="BS39" s="182">
        <v>41142</v>
      </c>
      <c r="BT39" s="183" t="s">
        <v>828</v>
      </c>
    </row>
    <row r="40" spans="1:72">
      <c r="A40" s="156">
        <v>37</v>
      </c>
      <c r="B40" s="157" t="s">
        <v>30</v>
      </c>
      <c r="C40" s="158" t="s">
        <v>112</v>
      </c>
      <c r="D40" s="158">
        <v>3</v>
      </c>
      <c r="E40" s="158" t="s">
        <v>197</v>
      </c>
      <c r="F40" s="159" t="s">
        <v>159</v>
      </c>
      <c r="G40" s="158">
        <v>2</v>
      </c>
      <c r="H40" s="158" t="s">
        <v>108</v>
      </c>
      <c r="I40" s="158">
        <v>65.7</v>
      </c>
      <c r="J40" s="160">
        <v>65.7</v>
      </c>
      <c r="K40" s="163">
        <v>42522</v>
      </c>
      <c r="L40" s="161" t="s">
        <v>198</v>
      </c>
      <c r="M40" s="158" t="s">
        <v>111</v>
      </c>
      <c r="N40" s="158">
        <v>26</v>
      </c>
      <c r="O40" s="162" t="s">
        <v>121</v>
      </c>
      <c r="Q40" s="350" t="s">
        <v>308</v>
      </c>
      <c r="R40" s="351" t="s">
        <v>309</v>
      </c>
      <c r="S40" s="352" t="s">
        <v>30</v>
      </c>
      <c r="T40" s="352">
        <v>18</v>
      </c>
      <c r="U40" s="352" t="s">
        <v>310</v>
      </c>
      <c r="V40" s="352" t="s">
        <v>829</v>
      </c>
      <c r="W40" s="352"/>
      <c r="X40" s="352" t="s">
        <v>236</v>
      </c>
      <c r="Y40" s="352" t="s">
        <v>906</v>
      </c>
      <c r="Z40" s="260">
        <v>43087</v>
      </c>
      <c r="AC40" s="374">
        <v>45474</v>
      </c>
      <c r="AD40" s="375">
        <v>525.6</v>
      </c>
      <c r="AP40" s="319" t="s">
        <v>34</v>
      </c>
      <c r="AQ40" s="320">
        <f>SUM(AQ4:AQ39)</f>
        <v>145.91899999999998</v>
      </c>
      <c r="BK40" s="453" t="s">
        <v>1136</v>
      </c>
      <c r="BL40" s="330" t="s">
        <v>1137</v>
      </c>
      <c r="BM40" s="178" t="s">
        <v>29</v>
      </c>
      <c r="BN40" s="317">
        <v>0.66</v>
      </c>
      <c r="BO40" s="178" t="s">
        <v>110</v>
      </c>
      <c r="BP40" s="178" t="s">
        <v>313</v>
      </c>
      <c r="BQ40" s="178" t="s">
        <v>272</v>
      </c>
      <c r="BR40" s="178" t="s">
        <v>906</v>
      </c>
      <c r="BS40" s="182" t="s">
        <v>1109</v>
      </c>
      <c r="BT40" s="183" t="s">
        <v>828</v>
      </c>
    </row>
    <row r="41" spans="1:72">
      <c r="A41" s="156">
        <v>38</v>
      </c>
      <c r="B41" s="157" t="s">
        <v>30</v>
      </c>
      <c r="C41" s="158" t="s">
        <v>112</v>
      </c>
      <c r="D41" s="158">
        <v>3</v>
      </c>
      <c r="E41" s="158" t="s">
        <v>199</v>
      </c>
      <c r="F41" s="159" t="s">
        <v>200</v>
      </c>
      <c r="G41" s="158">
        <v>2</v>
      </c>
      <c r="H41" s="158" t="s">
        <v>108</v>
      </c>
      <c r="I41" s="158">
        <v>5.4</v>
      </c>
      <c r="J41" s="160">
        <v>5</v>
      </c>
      <c r="K41" s="163">
        <v>42644</v>
      </c>
      <c r="L41" s="161" t="s">
        <v>201</v>
      </c>
      <c r="M41" s="158" t="s">
        <v>110</v>
      </c>
      <c r="N41" s="158">
        <v>2</v>
      </c>
      <c r="O41" s="162" t="s">
        <v>121</v>
      </c>
      <c r="Q41" s="350" t="s">
        <v>847</v>
      </c>
      <c r="R41" s="351" t="s">
        <v>958</v>
      </c>
      <c r="S41" s="352" t="s">
        <v>30</v>
      </c>
      <c r="T41" s="352">
        <v>17.96</v>
      </c>
      <c r="U41" s="352" t="s">
        <v>959</v>
      </c>
      <c r="V41" s="352" t="s">
        <v>827</v>
      </c>
      <c r="W41" s="352"/>
      <c r="X41" s="352" t="s">
        <v>236</v>
      </c>
      <c r="Y41" s="352" t="s">
        <v>906</v>
      </c>
      <c r="Z41" s="260">
        <v>43705</v>
      </c>
      <c r="AC41" s="374">
        <v>45505</v>
      </c>
      <c r="AD41" s="375">
        <v>537.6</v>
      </c>
      <c r="AN41" s="349" t="s">
        <v>1627</v>
      </c>
      <c r="BK41" s="453" t="s">
        <v>1245</v>
      </c>
      <c r="BL41" s="330" t="s">
        <v>1246</v>
      </c>
      <c r="BM41" s="178" t="s">
        <v>1247</v>
      </c>
      <c r="BN41" s="317">
        <v>0.66</v>
      </c>
      <c r="BO41" s="178" t="s">
        <v>1248</v>
      </c>
      <c r="BP41" s="178" t="s">
        <v>1249</v>
      </c>
      <c r="BQ41" s="178" t="s">
        <v>606</v>
      </c>
      <c r="BR41" s="178" t="s">
        <v>906</v>
      </c>
      <c r="BS41" s="182" t="s">
        <v>1799</v>
      </c>
      <c r="BT41" s="183" t="s">
        <v>829</v>
      </c>
    </row>
    <row r="42" spans="1:72">
      <c r="A42" s="156">
        <v>39</v>
      </c>
      <c r="B42" s="157" t="s">
        <v>30</v>
      </c>
      <c r="C42" s="158" t="s">
        <v>112</v>
      </c>
      <c r="D42" s="158">
        <v>3</v>
      </c>
      <c r="E42" s="158" t="s">
        <v>202</v>
      </c>
      <c r="F42" s="159" t="s">
        <v>203</v>
      </c>
      <c r="G42" s="158">
        <v>1</v>
      </c>
      <c r="H42" s="158" t="s">
        <v>108</v>
      </c>
      <c r="I42" s="158">
        <v>58</v>
      </c>
      <c r="J42" s="160">
        <v>64</v>
      </c>
      <c r="K42" s="163">
        <v>42705</v>
      </c>
      <c r="L42" s="161"/>
      <c r="M42" s="158" t="s">
        <v>170</v>
      </c>
      <c r="N42" s="158">
        <v>20</v>
      </c>
      <c r="O42" s="162" t="s">
        <v>121</v>
      </c>
      <c r="Q42" s="350" t="s">
        <v>311</v>
      </c>
      <c r="R42" s="351" t="s">
        <v>312</v>
      </c>
      <c r="S42" s="352" t="s">
        <v>30</v>
      </c>
      <c r="T42" s="352">
        <v>17.5</v>
      </c>
      <c r="U42" s="352" t="s">
        <v>313</v>
      </c>
      <c r="V42" s="352" t="s">
        <v>827</v>
      </c>
      <c r="W42" s="352"/>
      <c r="X42" s="352" t="s">
        <v>236</v>
      </c>
      <c r="Y42" s="352" t="s">
        <v>906</v>
      </c>
      <c r="Z42" s="260">
        <v>42147</v>
      </c>
      <c r="AC42" s="374">
        <v>45536</v>
      </c>
      <c r="AD42" s="375">
        <v>549.6</v>
      </c>
      <c r="BK42" s="453" t="s">
        <v>1140</v>
      </c>
      <c r="BL42" s="330" t="s">
        <v>1141</v>
      </c>
      <c r="BM42" s="178" t="s">
        <v>29</v>
      </c>
      <c r="BN42" s="317">
        <v>0.6</v>
      </c>
      <c r="BO42" s="178" t="s">
        <v>110</v>
      </c>
      <c r="BP42" s="178" t="s">
        <v>313</v>
      </c>
      <c r="BQ42" s="178" t="s">
        <v>272</v>
      </c>
      <c r="BR42" s="178" t="s">
        <v>906</v>
      </c>
      <c r="BS42" s="182" t="s">
        <v>1800</v>
      </c>
      <c r="BT42" s="183" t="s">
        <v>828</v>
      </c>
    </row>
    <row r="43" spans="1:72" ht="43.5">
      <c r="A43" s="156">
        <v>40</v>
      </c>
      <c r="B43" s="157" t="s">
        <v>30</v>
      </c>
      <c r="C43" s="158" t="s">
        <v>112</v>
      </c>
      <c r="D43" s="158">
        <v>2</v>
      </c>
      <c r="E43" s="158" t="s">
        <v>204</v>
      </c>
      <c r="F43" s="159" t="s">
        <v>200</v>
      </c>
      <c r="G43" s="158">
        <v>1</v>
      </c>
      <c r="H43" s="158" t="s">
        <v>108</v>
      </c>
      <c r="I43" s="158">
        <v>89.85</v>
      </c>
      <c r="J43" s="160">
        <v>90</v>
      </c>
      <c r="K43" s="163">
        <v>42767</v>
      </c>
      <c r="L43" s="161" t="s">
        <v>205</v>
      </c>
      <c r="M43" s="158" t="s">
        <v>110</v>
      </c>
      <c r="N43" s="158">
        <v>36</v>
      </c>
      <c r="O43" s="162" t="s">
        <v>121</v>
      </c>
      <c r="Q43" s="350" t="s">
        <v>314</v>
      </c>
      <c r="R43" s="351" t="s">
        <v>315</v>
      </c>
      <c r="S43" s="352" t="s">
        <v>30</v>
      </c>
      <c r="T43" s="352">
        <v>17.2</v>
      </c>
      <c r="U43" s="352" t="s">
        <v>927</v>
      </c>
      <c r="V43" s="352" t="s">
        <v>827</v>
      </c>
      <c r="W43" s="352"/>
      <c r="X43" s="352" t="s">
        <v>284</v>
      </c>
      <c r="Y43" s="352" t="s">
        <v>906</v>
      </c>
      <c r="Z43" s="260">
        <v>39539</v>
      </c>
      <c r="AC43" s="374">
        <v>45566</v>
      </c>
      <c r="AD43" s="375">
        <v>591.72</v>
      </c>
      <c r="BK43" s="453" t="s">
        <v>1207</v>
      </c>
      <c r="BL43" s="330" t="s">
        <v>1208</v>
      </c>
      <c r="BM43" s="178" t="s">
        <v>29</v>
      </c>
      <c r="BN43" s="317">
        <v>0.6</v>
      </c>
      <c r="BO43" s="178" t="s">
        <v>1209</v>
      </c>
      <c r="BP43" s="178" t="s">
        <v>394</v>
      </c>
      <c r="BQ43" s="178" t="s">
        <v>272</v>
      </c>
      <c r="BR43" s="178" t="s">
        <v>906</v>
      </c>
      <c r="BS43" s="182" t="s">
        <v>1109</v>
      </c>
      <c r="BT43" s="183" t="s">
        <v>829</v>
      </c>
    </row>
    <row r="44" spans="1:72" ht="28">
      <c r="A44" s="156">
        <v>41</v>
      </c>
      <c r="B44" s="157" t="s">
        <v>30</v>
      </c>
      <c r="C44" s="158" t="s">
        <v>112</v>
      </c>
      <c r="D44" s="158">
        <v>3</v>
      </c>
      <c r="E44" s="158" t="s">
        <v>206</v>
      </c>
      <c r="F44" s="159" t="s">
        <v>207</v>
      </c>
      <c r="G44" s="158">
        <v>1</v>
      </c>
      <c r="H44" s="158" t="s">
        <v>108</v>
      </c>
      <c r="I44" s="158">
        <v>64</v>
      </c>
      <c r="J44" s="160">
        <v>64</v>
      </c>
      <c r="K44" s="163">
        <v>42767</v>
      </c>
      <c r="L44" s="161"/>
      <c r="M44" s="158" t="s">
        <v>130</v>
      </c>
      <c r="N44" s="158">
        <v>22</v>
      </c>
      <c r="O44" s="162" t="s">
        <v>121</v>
      </c>
      <c r="Q44" s="350" t="s">
        <v>316</v>
      </c>
      <c r="R44" s="351" t="s">
        <v>317</v>
      </c>
      <c r="S44" s="352" t="s">
        <v>30</v>
      </c>
      <c r="T44" s="352">
        <v>17</v>
      </c>
      <c r="U44" s="352" t="s">
        <v>318</v>
      </c>
      <c r="V44" s="352" t="s">
        <v>827</v>
      </c>
      <c r="W44" s="352"/>
      <c r="X44" s="352" t="s">
        <v>239</v>
      </c>
      <c r="Y44" s="352" t="s">
        <v>906</v>
      </c>
      <c r="Z44" s="260">
        <v>42720</v>
      </c>
      <c r="AC44" s="374">
        <v>45597</v>
      </c>
      <c r="AD44" s="375">
        <v>605.6</v>
      </c>
      <c r="BK44" s="453" t="s">
        <v>1142</v>
      </c>
      <c r="BL44" s="330" t="s">
        <v>1143</v>
      </c>
      <c r="BM44" s="178" t="s">
        <v>29</v>
      </c>
      <c r="BN44" s="317">
        <v>0.5</v>
      </c>
      <c r="BO44" s="178" t="s">
        <v>1144</v>
      </c>
      <c r="BP44" s="178" t="s">
        <v>118</v>
      </c>
      <c r="BQ44" s="178" t="s">
        <v>272</v>
      </c>
      <c r="BR44" s="178" t="s">
        <v>906</v>
      </c>
      <c r="BS44" s="182" t="s">
        <v>1109</v>
      </c>
      <c r="BT44" s="183" t="s">
        <v>829</v>
      </c>
    </row>
    <row r="45" spans="1:72">
      <c r="A45" s="156">
        <v>42</v>
      </c>
      <c r="B45" s="157" t="s">
        <v>30</v>
      </c>
      <c r="C45" s="158" t="s">
        <v>112</v>
      </c>
      <c r="D45" s="158">
        <v>1</v>
      </c>
      <c r="E45" s="158" t="s">
        <v>208</v>
      </c>
      <c r="F45" s="159" t="s">
        <v>209</v>
      </c>
      <c r="G45" s="158">
        <v>1</v>
      </c>
      <c r="H45" s="158" t="s">
        <v>108</v>
      </c>
      <c r="I45" s="158">
        <v>17.25</v>
      </c>
      <c r="J45" s="160">
        <v>17.25</v>
      </c>
      <c r="K45" s="163">
        <v>42887</v>
      </c>
      <c r="L45" s="161"/>
      <c r="M45" s="158" t="s">
        <v>109</v>
      </c>
      <c r="N45" s="158">
        <v>5</v>
      </c>
      <c r="O45" s="162" t="s">
        <v>121</v>
      </c>
      <c r="Q45" s="350" t="s">
        <v>319</v>
      </c>
      <c r="R45" s="351" t="s">
        <v>320</v>
      </c>
      <c r="S45" s="352" t="s">
        <v>30</v>
      </c>
      <c r="T45" s="352">
        <v>16.5</v>
      </c>
      <c r="U45" s="352" t="s">
        <v>932</v>
      </c>
      <c r="V45" s="352" t="s">
        <v>827</v>
      </c>
      <c r="W45" s="352"/>
      <c r="X45" s="352" t="s">
        <v>239</v>
      </c>
      <c r="Y45" s="352" t="s">
        <v>906</v>
      </c>
      <c r="Z45" s="260">
        <v>40779</v>
      </c>
      <c r="AC45" s="374">
        <v>45627</v>
      </c>
      <c r="AD45" s="375">
        <v>607.6</v>
      </c>
      <c r="BK45" s="453" t="s">
        <v>1387</v>
      </c>
      <c r="BL45" s="330" t="s">
        <v>1388</v>
      </c>
      <c r="BM45" s="178" t="s">
        <v>1247</v>
      </c>
      <c r="BN45" s="317">
        <v>0.499</v>
      </c>
      <c r="BO45" s="178" t="s">
        <v>1657</v>
      </c>
      <c r="BP45" s="178" t="s">
        <v>1178</v>
      </c>
      <c r="BQ45" s="178" t="s">
        <v>606</v>
      </c>
      <c r="BR45" s="178" t="s">
        <v>906</v>
      </c>
      <c r="BS45" s="182" t="s">
        <v>1801</v>
      </c>
      <c r="BT45" s="183" t="s">
        <v>828</v>
      </c>
    </row>
    <row r="46" spans="1:72">
      <c r="A46" s="156">
        <v>43</v>
      </c>
      <c r="B46" s="157" t="s">
        <v>30</v>
      </c>
      <c r="C46" s="158" t="s">
        <v>112</v>
      </c>
      <c r="D46" s="158">
        <v>3</v>
      </c>
      <c r="E46" s="158" t="s">
        <v>210</v>
      </c>
      <c r="F46" s="159" t="s">
        <v>211</v>
      </c>
      <c r="G46" s="158">
        <v>1</v>
      </c>
      <c r="H46" s="158" t="s">
        <v>108</v>
      </c>
      <c r="I46" s="158">
        <v>105</v>
      </c>
      <c r="J46" s="160">
        <v>108</v>
      </c>
      <c r="K46" s="163">
        <v>42948</v>
      </c>
      <c r="L46" s="161"/>
      <c r="M46" s="158" t="s">
        <v>130</v>
      </c>
      <c r="N46" s="158">
        <v>36</v>
      </c>
      <c r="O46" s="162" t="s">
        <v>121</v>
      </c>
      <c r="Q46" s="350" t="s">
        <v>322</v>
      </c>
      <c r="R46" s="351" t="s">
        <v>969</v>
      </c>
      <c r="S46" s="352" t="s">
        <v>30</v>
      </c>
      <c r="T46" s="352">
        <v>16.100000000000001</v>
      </c>
      <c r="U46" s="352" t="s">
        <v>323</v>
      </c>
      <c r="V46" s="352" t="s">
        <v>827</v>
      </c>
      <c r="W46" s="352"/>
      <c r="X46" s="352" t="s">
        <v>236</v>
      </c>
      <c r="Y46" s="352" t="s">
        <v>906</v>
      </c>
      <c r="Z46" s="260">
        <v>42616</v>
      </c>
      <c r="AC46" s="374">
        <v>45658</v>
      </c>
      <c r="AD46" s="375">
        <v>607.6</v>
      </c>
      <c r="BK46" s="453" t="s">
        <v>1358</v>
      </c>
      <c r="BL46" s="330" t="s">
        <v>1359</v>
      </c>
      <c r="BM46" s="178" t="s">
        <v>1656</v>
      </c>
      <c r="BN46" s="317">
        <v>0.499</v>
      </c>
      <c r="BO46" s="178" t="s">
        <v>1562</v>
      </c>
      <c r="BP46" s="178" t="s">
        <v>962</v>
      </c>
      <c r="BQ46" s="178" t="s">
        <v>606</v>
      </c>
      <c r="BR46" s="178" t="s">
        <v>906</v>
      </c>
      <c r="BS46" s="182" t="s">
        <v>1802</v>
      </c>
      <c r="BT46" s="183" t="s">
        <v>835</v>
      </c>
    </row>
    <row r="47" spans="1:72" ht="15" thickBot="1">
      <c r="A47" s="156">
        <v>44</v>
      </c>
      <c r="B47" s="157" t="s">
        <v>30</v>
      </c>
      <c r="C47" s="158" t="s">
        <v>112</v>
      </c>
      <c r="D47" s="158">
        <v>2</v>
      </c>
      <c r="E47" s="158" t="s">
        <v>212</v>
      </c>
      <c r="F47" s="159" t="s">
        <v>213</v>
      </c>
      <c r="G47" s="158">
        <v>1</v>
      </c>
      <c r="H47" s="158" t="s">
        <v>108</v>
      </c>
      <c r="I47" s="158">
        <v>35.85</v>
      </c>
      <c r="J47" s="160">
        <v>35.200000000000003</v>
      </c>
      <c r="K47" s="163">
        <v>43160</v>
      </c>
      <c r="L47" s="161"/>
      <c r="M47" s="158" t="s">
        <v>133</v>
      </c>
      <c r="N47" s="158">
        <v>11</v>
      </c>
      <c r="O47" s="162" t="s">
        <v>121</v>
      </c>
      <c r="Q47" s="350" t="s">
        <v>324</v>
      </c>
      <c r="R47" s="351" t="s">
        <v>325</v>
      </c>
      <c r="S47" s="352" t="s">
        <v>30</v>
      </c>
      <c r="T47" s="352">
        <v>15.3</v>
      </c>
      <c r="U47" s="352" t="s">
        <v>977</v>
      </c>
      <c r="V47" s="352" t="s">
        <v>827</v>
      </c>
      <c r="W47" s="352"/>
      <c r="X47" s="352" t="s">
        <v>284</v>
      </c>
      <c r="Y47" s="352" t="s">
        <v>906</v>
      </c>
      <c r="Z47" s="260">
        <v>40218</v>
      </c>
      <c r="AC47" s="368">
        <v>45689</v>
      </c>
      <c r="AD47" s="371">
        <v>607.6</v>
      </c>
      <c r="BK47" s="453" t="s">
        <v>1456</v>
      </c>
      <c r="BL47" s="330" t="s">
        <v>1457</v>
      </c>
      <c r="BM47" s="178" t="s">
        <v>1003</v>
      </c>
      <c r="BN47" s="317">
        <v>0.499</v>
      </c>
      <c r="BO47" s="178" t="s">
        <v>1458</v>
      </c>
      <c r="BP47" s="178" t="s">
        <v>107</v>
      </c>
      <c r="BQ47" s="178" t="s">
        <v>606</v>
      </c>
      <c r="BR47" s="178" t="s">
        <v>906</v>
      </c>
      <c r="BS47" s="182">
        <v>40477</v>
      </c>
      <c r="BT47" s="183" t="s">
        <v>828</v>
      </c>
    </row>
    <row r="48" spans="1:72">
      <c r="A48" s="156">
        <v>45</v>
      </c>
      <c r="B48" s="157" t="s">
        <v>30</v>
      </c>
      <c r="C48" s="158" t="s">
        <v>112</v>
      </c>
      <c r="D48" s="158">
        <v>3</v>
      </c>
      <c r="E48" s="158" t="s">
        <v>214</v>
      </c>
      <c r="F48" s="159" t="s">
        <v>213</v>
      </c>
      <c r="G48" s="158">
        <v>2</v>
      </c>
      <c r="H48" s="158" t="s">
        <v>108</v>
      </c>
      <c r="I48" s="158">
        <v>54</v>
      </c>
      <c r="J48" s="160">
        <v>54.4</v>
      </c>
      <c r="K48" s="163">
        <v>43160</v>
      </c>
      <c r="L48" s="161" t="s">
        <v>215</v>
      </c>
      <c r="M48" s="158" t="s">
        <v>133</v>
      </c>
      <c r="N48" s="158">
        <v>17</v>
      </c>
      <c r="O48" s="162" t="s">
        <v>121</v>
      </c>
      <c r="Q48" s="350" t="s">
        <v>332</v>
      </c>
      <c r="R48" s="351" t="s">
        <v>333</v>
      </c>
      <c r="S48" s="352" t="s">
        <v>30</v>
      </c>
      <c r="T48" s="352">
        <v>15</v>
      </c>
      <c r="U48" s="352" t="s">
        <v>334</v>
      </c>
      <c r="V48" s="352" t="s">
        <v>827</v>
      </c>
      <c r="W48" s="352"/>
      <c r="X48" s="352" t="s">
        <v>272</v>
      </c>
      <c r="Y48" s="352" t="s">
        <v>906</v>
      </c>
      <c r="Z48" s="260">
        <v>36831</v>
      </c>
      <c r="BK48" s="453" t="s">
        <v>1240</v>
      </c>
      <c r="BL48" s="330" t="s">
        <v>1241</v>
      </c>
      <c r="BM48" s="178" t="s">
        <v>29</v>
      </c>
      <c r="BN48" s="317">
        <v>0.48499999999999999</v>
      </c>
      <c r="BO48" s="178" t="s">
        <v>1116</v>
      </c>
      <c r="BP48" s="178" t="s">
        <v>300</v>
      </c>
      <c r="BQ48" s="178" t="s">
        <v>272</v>
      </c>
      <c r="BR48" s="178" t="s">
        <v>906</v>
      </c>
      <c r="BS48" s="182" t="s">
        <v>1803</v>
      </c>
      <c r="BT48" s="183" t="s">
        <v>829</v>
      </c>
    </row>
    <row r="49" spans="1:72">
      <c r="A49" s="156">
        <v>46</v>
      </c>
      <c r="B49" s="157" t="s">
        <v>30</v>
      </c>
      <c r="C49" s="158" t="s">
        <v>112</v>
      </c>
      <c r="D49" s="158">
        <v>3</v>
      </c>
      <c r="E49" s="158" t="s">
        <v>216</v>
      </c>
      <c r="F49" s="159" t="s">
        <v>217</v>
      </c>
      <c r="G49" s="158">
        <v>2</v>
      </c>
      <c r="H49" s="158" t="s">
        <v>108</v>
      </c>
      <c r="I49" s="158">
        <v>13.8</v>
      </c>
      <c r="J49" s="160">
        <v>13.8</v>
      </c>
      <c r="K49" s="163">
        <v>43313</v>
      </c>
      <c r="L49" s="161"/>
      <c r="M49" s="158" t="s">
        <v>133</v>
      </c>
      <c r="N49" s="158">
        <v>6</v>
      </c>
      <c r="O49" s="162" t="s">
        <v>121</v>
      </c>
      <c r="Q49" s="350" t="s">
        <v>329</v>
      </c>
      <c r="R49" s="351" t="s">
        <v>330</v>
      </c>
      <c r="S49" s="352" t="s">
        <v>30</v>
      </c>
      <c r="T49" s="352">
        <v>15</v>
      </c>
      <c r="U49" s="352" t="s">
        <v>331</v>
      </c>
      <c r="V49" s="352" t="s">
        <v>827</v>
      </c>
      <c r="W49" s="352"/>
      <c r="X49" s="352" t="s">
        <v>239</v>
      </c>
      <c r="Y49" s="352" t="s">
        <v>906</v>
      </c>
      <c r="Z49" s="260">
        <v>40641</v>
      </c>
      <c r="BK49" s="453" t="s">
        <v>1134</v>
      </c>
      <c r="BL49" s="330" t="s">
        <v>1135</v>
      </c>
      <c r="BM49" s="178" t="s">
        <v>29</v>
      </c>
      <c r="BN49" s="317">
        <v>0.48</v>
      </c>
      <c r="BO49" s="178" t="s">
        <v>110</v>
      </c>
      <c r="BP49" s="178" t="s">
        <v>313</v>
      </c>
      <c r="BQ49" s="178" t="s">
        <v>272</v>
      </c>
      <c r="BR49" s="178" t="s">
        <v>906</v>
      </c>
      <c r="BS49" s="182" t="s">
        <v>1800</v>
      </c>
      <c r="BT49" s="183" t="s">
        <v>828</v>
      </c>
    </row>
    <row r="50" spans="1:72" ht="43.5">
      <c r="A50" s="156">
        <v>47</v>
      </c>
      <c r="B50" s="157" t="s">
        <v>30</v>
      </c>
      <c r="C50" s="158" t="s">
        <v>112</v>
      </c>
      <c r="D50" s="158" t="s">
        <v>218</v>
      </c>
      <c r="E50" s="158" t="s">
        <v>219</v>
      </c>
      <c r="F50" s="159" t="s">
        <v>220</v>
      </c>
      <c r="G50" s="158">
        <v>1</v>
      </c>
      <c r="H50" s="158" t="s">
        <v>108</v>
      </c>
      <c r="I50" s="158">
        <v>37.049999999999997</v>
      </c>
      <c r="J50" s="160">
        <v>37.049999999999997</v>
      </c>
      <c r="K50" s="163">
        <v>43344</v>
      </c>
      <c r="L50" s="161" t="s">
        <v>1500</v>
      </c>
      <c r="M50" s="158" t="s">
        <v>133</v>
      </c>
      <c r="N50" s="158">
        <v>13</v>
      </c>
      <c r="O50" s="162" t="s">
        <v>121</v>
      </c>
      <c r="Q50" s="350" t="s">
        <v>326</v>
      </c>
      <c r="R50" s="351" t="s">
        <v>327</v>
      </c>
      <c r="S50" s="352" t="s">
        <v>30</v>
      </c>
      <c r="T50" s="352">
        <v>15</v>
      </c>
      <c r="U50" s="352" t="s">
        <v>328</v>
      </c>
      <c r="V50" s="352" t="s">
        <v>827</v>
      </c>
      <c r="W50" s="352"/>
      <c r="X50" s="352" t="s">
        <v>272</v>
      </c>
      <c r="Y50" s="352" t="s">
        <v>906</v>
      </c>
      <c r="Z50" s="260">
        <v>35765</v>
      </c>
      <c r="BK50" s="453" t="s">
        <v>1423</v>
      </c>
      <c r="BL50" s="330" t="s">
        <v>1424</v>
      </c>
      <c r="BM50" s="178" t="s">
        <v>1112</v>
      </c>
      <c r="BN50" s="317">
        <v>0.44</v>
      </c>
      <c r="BO50" s="178" t="s">
        <v>1328</v>
      </c>
      <c r="BP50" s="178" t="s">
        <v>331</v>
      </c>
      <c r="BQ50" s="178" t="s">
        <v>606</v>
      </c>
      <c r="BR50" s="178" t="s">
        <v>906</v>
      </c>
      <c r="BS50" s="182">
        <v>40436</v>
      </c>
      <c r="BT50" s="183" t="s">
        <v>835</v>
      </c>
    </row>
    <row r="51" spans="1:72">
      <c r="A51" s="156">
        <v>48</v>
      </c>
      <c r="B51" s="157" t="s">
        <v>30</v>
      </c>
      <c r="C51" s="158" t="s">
        <v>112</v>
      </c>
      <c r="D51" s="158">
        <v>2</v>
      </c>
      <c r="E51" s="158" t="s">
        <v>221</v>
      </c>
      <c r="F51" s="159" t="s">
        <v>222</v>
      </c>
      <c r="G51" s="158">
        <v>1</v>
      </c>
      <c r="H51" s="158" t="s">
        <v>108</v>
      </c>
      <c r="I51" s="158">
        <v>26.875</v>
      </c>
      <c r="J51" s="160">
        <v>27.5</v>
      </c>
      <c r="K51" s="163">
        <v>43374</v>
      </c>
      <c r="L51" s="161"/>
      <c r="M51" s="164" t="s">
        <v>109</v>
      </c>
      <c r="N51" s="158">
        <v>11</v>
      </c>
      <c r="O51" s="162" t="s">
        <v>121</v>
      </c>
      <c r="Q51" s="350" t="s">
        <v>335</v>
      </c>
      <c r="R51" s="351" t="s">
        <v>336</v>
      </c>
      <c r="S51" s="352" t="s">
        <v>30</v>
      </c>
      <c r="T51" s="352">
        <v>15</v>
      </c>
      <c r="U51" s="352" t="s">
        <v>334</v>
      </c>
      <c r="V51" s="352" t="s">
        <v>827</v>
      </c>
      <c r="W51" s="352"/>
      <c r="X51" s="352" t="s">
        <v>272</v>
      </c>
      <c r="Y51" s="352" t="s">
        <v>906</v>
      </c>
      <c r="Z51" s="260">
        <v>40241</v>
      </c>
      <c r="BK51" s="453" t="s">
        <v>1351</v>
      </c>
      <c r="BL51" s="330" t="s">
        <v>1352</v>
      </c>
      <c r="BM51" s="178" t="s">
        <v>1112</v>
      </c>
      <c r="BN51" s="317">
        <v>0.44</v>
      </c>
      <c r="BO51" s="178" t="s">
        <v>1353</v>
      </c>
      <c r="BP51" s="178" t="s">
        <v>328</v>
      </c>
      <c r="BQ51" s="178" t="s">
        <v>606</v>
      </c>
      <c r="BR51" s="178" t="s">
        <v>906</v>
      </c>
      <c r="BS51" s="182" t="s">
        <v>1804</v>
      </c>
      <c r="BT51" s="183" t="s">
        <v>835</v>
      </c>
    </row>
    <row r="52" spans="1:72" ht="29">
      <c r="A52" s="156">
        <v>49</v>
      </c>
      <c r="B52" s="157" t="s">
        <v>30</v>
      </c>
      <c r="C52" s="158" t="s">
        <v>112</v>
      </c>
      <c r="D52" s="158" t="s">
        <v>821</v>
      </c>
      <c r="E52" s="158" t="s">
        <v>223</v>
      </c>
      <c r="F52" s="159" t="s">
        <v>224</v>
      </c>
      <c r="G52" s="158">
        <v>1</v>
      </c>
      <c r="H52" s="158" t="s">
        <v>108</v>
      </c>
      <c r="I52" s="158">
        <v>44.515000000000001</v>
      </c>
      <c r="J52" s="160">
        <v>45</v>
      </c>
      <c r="K52" s="163">
        <v>43374</v>
      </c>
      <c r="L52" s="242" t="s">
        <v>822</v>
      </c>
      <c r="M52" s="164" t="s">
        <v>109</v>
      </c>
      <c r="N52" s="158">
        <v>18</v>
      </c>
      <c r="O52" s="162" t="s">
        <v>121</v>
      </c>
      <c r="Q52" s="350" t="s">
        <v>337</v>
      </c>
      <c r="R52" s="351" t="s">
        <v>338</v>
      </c>
      <c r="S52" s="352" t="s">
        <v>30</v>
      </c>
      <c r="T52" s="352">
        <v>14.8</v>
      </c>
      <c r="U52" s="352" t="s">
        <v>1628</v>
      </c>
      <c r="V52" s="352" t="s">
        <v>829</v>
      </c>
      <c r="W52" s="352"/>
      <c r="X52" s="352" t="s">
        <v>239</v>
      </c>
      <c r="Y52" s="352" t="s">
        <v>906</v>
      </c>
      <c r="Z52" s="260">
        <v>41334</v>
      </c>
      <c r="BK52" s="453" t="s">
        <v>1195</v>
      </c>
      <c r="BL52" s="330" t="s">
        <v>1196</v>
      </c>
      <c r="BM52" s="178" t="s">
        <v>29</v>
      </c>
      <c r="BN52" s="317">
        <v>0.41</v>
      </c>
      <c r="BO52" s="178" t="s">
        <v>1197</v>
      </c>
      <c r="BP52" s="178" t="s">
        <v>300</v>
      </c>
      <c r="BQ52" s="178" t="s">
        <v>272</v>
      </c>
      <c r="BR52" s="178" t="s">
        <v>906</v>
      </c>
      <c r="BS52" s="182" t="s">
        <v>1109</v>
      </c>
      <c r="BT52" s="183" t="s">
        <v>828</v>
      </c>
    </row>
    <row r="53" spans="1:72">
      <c r="A53" s="156">
        <v>50</v>
      </c>
      <c r="B53" s="157" t="s">
        <v>30</v>
      </c>
      <c r="C53" s="158" t="s">
        <v>112</v>
      </c>
      <c r="D53" s="158">
        <v>3</v>
      </c>
      <c r="E53" s="158" t="s">
        <v>225</v>
      </c>
      <c r="F53" s="159" t="s">
        <v>226</v>
      </c>
      <c r="G53" s="158">
        <v>1</v>
      </c>
      <c r="H53" s="158" t="s">
        <v>108</v>
      </c>
      <c r="I53" s="158">
        <v>33.6</v>
      </c>
      <c r="J53" s="160">
        <v>35.200000000000003</v>
      </c>
      <c r="K53" s="163">
        <v>43466</v>
      </c>
      <c r="L53" s="161"/>
      <c r="M53" s="158" t="s">
        <v>130</v>
      </c>
      <c r="N53" s="158">
        <v>11</v>
      </c>
      <c r="O53" s="162" t="s">
        <v>121</v>
      </c>
      <c r="Q53" s="350" t="s">
        <v>339</v>
      </c>
      <c r="R53" s="351" t="s">
        <v>340</v>
      </c>
      <c r="S53" s="352" t="s">
        <v>30</v>
      </c>
      <c r="T53" s="352">
        <v>14.45</v>
      </c>
      <c r="U53" s="352" t="s">
        <v>1628</v>
      </c>
      <c r="V53" s="352" t="s">
        <v>829</v>
      </c>
      <c r="W53" s="352"/>
      <c r="X53" s="352" t="s">
        <v>284</v>
      </c>
      <c r="Y53" s="352" t="s">
        <v>906</v>
      </c>
      <c r="Z53" s="260">
        <v>41194</v>
      </c>
      <c r="BK53" s="453" t="s">
        <v>1222</v>
      </c>
      <c r="BL53" s="330" t="s">
        <v>1223</v>
      </c>
      <c r="BM53" s="178" t="s">
        <v>29</v>
      </c>
      <c r="BN53" s="317">
        <v>0.41</v>
      </c>
      <c r="BO53" s="178" t="s">
        <v>1157</v>
      </c>
      <c r="BP53" s="178" t="s">
        <v>1805</v>
      </c>
      <c r="BQ53" s="178" t="s">
        <v>272</v>
      </c>
      <c r="BR53" s="178" t="s">
        <v>906</v>
      </c>
      <c r="BS53" s="182" t="s">
        <v>1109</v>
      </c>
      <c r="BT53" s="183" t="s">
        <v>829</v>
      </c>
    </row>
    <row r="54" spans="1:72">
      <c r="A54" s="156">
        <v>51</v>
      </c>
      <c r="B54" s="157" t="s">
        <v>30</v>
      </c>
      <c r="C54" s="158" t="s">
        <v>112</v>
      </c>
      <c r="D54" s="158">
        <v>3</v>
      </c>
      <c r="E54" s="158" t="s">
        <v>823</v>
      </c>
      <c r="F54" s="159" t="s">
        <v>824</v>
      </c>
      <c r="G54" s="158">
        <v>1</v>
      </c>
      <c r="H54" s="158" t="s">
        <v>108</v>
      </c>
      <c r="I54" s="158">
        <v>89</v>
      </c>
      <c r="J54" s="160">
        <v>92.8</v>
      </c>
      <c r="K54" s="163">
        <v>43739</v>
      </c>
      <c r="L54" s="161"/>
      <c r="M54" s="158" t="s">
        <v>825</v>
      </c>
      <c r="N54" s="158">
        <v>29</v>
      </c>
      <c r="O54" s="162" t="s">
        <v>121</v>
      </c>
      <c r="Q54" s="350" t="s">
        <v>341</v>
      </c>
      <c r="R54" s="351" t="s">
        <v>980</v>
      </c>
      <c r="S54" s="352" t="s">
        <v>30</v>
      </c>
      <c r="T54" s="352">
        <v>14</v>
      </c>
      <c r="U54" s="352" t="s">
        <v>342</v>
      </c>
      <c r="V54" s="352" t="s">
        <v>827</v>
      </c>
      <c r="W54" s="352"/>
      <c r="X54" s="352" t="s">
        <v>272</v>
      </c>
      <c r="Y54" s="352" t="s">
        <v>906</v>
      </c>
      <c r="Z54" s="260">
        <v>38930</v>
      </c>
      <c r="BK54" s="453" t="s">
        <v>1235</v>
      </c>
      <c r="BL54" s="330" t="s">
        <v>1236</v>
      </c>
      <c r="BM54" s="178" t="s">
        <v>29</v>
      </c>
      <c r="BN54" s="317">
        <v>0.4</v>
      </c>
      <c r="BO54" s="178" t="s">
        <v>1237</v>
      </c>
      <c r="BP54" s="178" t="s">
        <v>385</v>
      </c>
      <c r="BQ54" s="178" t="s">
        <v>272</v>
      </c>
      <c r="BR54" s="178" t="s">
        <v>906</v>
      </c>
      <c r="BS54" s="182" t="s">
        <v>1109</v>
      </c>
      <c r="BT54" s="183" t="s">
        <v>828</v>
      </c>
    </row>
    <row r="55" spans="1:72">
      <c r="A55" s="156">
        <v>52</v>
      </c>
      <c r="B55" s="157" t="s">
        <v>30</v>
      </c>
      <c r="C55" s="158" t="s">
        <v>112</v>
      </c>
      <c r="D55" s="158">
        <v>3</v>
      </c>
      <c r="E55" s="158" t="s">
        <v>837</v>
      </c>
      <c r="F55" s="159" t="s">
        <v>838</v>
      </c>
      <c r="G55" s="158">
        <v>1</v>
      </c>
      <c r="H55" s="158" t="s">
        <v>108</v>
      </c>
      <c r="I55" s="158">
        <v>114.2</v>
      </c>
      <c r="J55" s="160">
        <v>114.2</v>
      </c>
      <c r="K55" s="163">
        <v>43922</v>
      </c>
      <c r="L55" s="161"/>
      <c r="M55" s="158" t="s">
        <v>133</v>
      </c>
      <c r="N55" s="158">
        <v>38</v>
      </c>
      <c r="O55" s="162" t="s">
        <v>121</v>
      </c>
      <c r="Q55" s="350" t="s">
        <v>343</v>
      </c>
      <c r="R55" s="351" t="s">
        <v>344</v>
      </c>
      <c r="S55" s="352" t="s">
        <v>30</v>
      </c>
      <c r="T55" s="352">
        <v>13.8</v>
      </c>
      <c r="U55" s="352" t="s">
        <v>345</v>
      </c>
      <c r="V55" s="352" t="s">
        <v>829</v>
      </c>
      <c r="W55" s="352"/>
      <c r="X55" s="352" t="s">
        <v>236</v>
      </c>
      <c r="Y55" s="352" t="s">
        <v>906</v>
      </c>
      <c r="Z55" s="260">
        <v>42937</v>
      </c>
      <c r="BK55" s="453" t="s">
        <v>1231</v>
      </c>
      <c r="BL55" s="330" t="s">
        <v>1232</v>
      </c>
      <c r="BM55" s="178" t="s">
        <v>29</v>
      </c>
      <c r="BN55" s="317">
        <v>0.4</v>
      </c>
      <c r="BO55" s="178" t="s">
        <v>1806</v>
      </c>
      <c r="BP55" s="178" t="s">
        <v>107</v>
      </c>
      <c r="BQ55" s="178" t="s">
        <v>272</v>
      </c>
      <c r="BR55" s="178" t="s">
        <v>906</v>
      </c>
      <c r="BS55" s="182" t="s">
        <v>1109</v>
      </c>
      <c r="BT55" s="183" t="s">
        <v>829</v>
      </c>
    </row>
    <row r="56" spans="1:72" ht="29">
      <c r="A56" s="156">
        <v>53</v>
      </c>
      <c r="B56" s="157" t="s">
        <v>30</v>
      </c>
      <c r="C56" s="158" t="s">
        <v>112</v>
      </c>
      <c r="D56" s="158">
        <v>2</v>
      </c>
      <c r="E56" s="158" t="s">
        <v>859</v>
      </c>
      <c r="F56" s="161" t="s">
        <v>860</v>
      </c>
      <c r="G56" s="158">
        <v>1</v>
      </c>
      <c r="H56" s="158" t="s">
        <v>108</v>
      </c>
      <c r="I56" s="158">
        <v>23.15</v>
      </c>
      <c r="J56" s="160">
        <v>23.1</v>
      </c>
      <c r="K56" s="163">
        <v>43922</v>
      </c>
      <c r="L56" s="161" t="s">
        <v>861</v>
      </c>
      <c r="M56" s="158" t="s">
        <v>133</v>
      </c>
      <c r="N56" s="158">
        <v>7</v>
      </c>
      <c r="O56" s="162" t="s">
        <v>121</v>
      </c>
      <c r="Q56" s="350" t="s">
        <v>930</v>
      </c>
      <c r="R56" s="351" t="s">
        <v>931</v>
      </c>
      <c r="S56" s="352" t="s">
        <v>30</v>
      </c>
      <c r="T56" s="352">
        <v>13.8</v>
      </c>
      <c r="U56" s="352" t="s">
        <v>932</v>
      </c>
      <c r="V56" s="352" t="s">
        <v>827</v>
      </c>
      <c r="W56" s="352"/>
      <c r="X56" s="352" t="s">
        <v>239</v>
      </c>
      <c r="Y56" s="352" t="s">
        <v>906</v>
      </c>
      <c r="Z56" s="260">
        <v>43937</v>
      </c>
      <c r="BK56" s="453" t="s">
        <v>1164</v>
      </c>
      <c r="BL56" s="330" t="s">
        <v>1165</v>
      </c>
      <c r="BM56" s="178" t="s">
        <v>29</v>
      </c>
      <c r="BN56" s="317">
        <v>0.38</v>
      </c>
      <c r="BO56" s="178" t="s">
        <v>1166</v>
      </c>
      <c r="BP56" s="178" t="s">
        <v>290</v>
      </c>
      <c r="BQ56" s="178" t="s">
        <v>272</v>
      </c>
      <c r="BR56" s="178" t="s">
        <v>906</v>
      </c>
      <c r="BS56" s="182" t="s">
        <v>1807</v>
      </c>
      <c r="BT56" s="183" t="s">
        <v>829</v>
      </c>
    </row>
    <row r="57" spans="1:72">
      <c r="A57" s="156">
        <v>54</v>
      </c>
      <c r="B57" s="157" t="s">
        <v>30</v>
      </c>
      <c r="C57" s="158" t="s">
        <v>112</v>
      </c>
      <c r="D57" s="158">
        <v>3</v>
      </c>
      <c r="E57" s="158" t="s">
        <v>880</v>
      </c>
      <c r="F57" s="161" t="s">
        <v>879</v>
      </c>
      <c r="G57" s="158">
        <v>1</v>
      </c>
      <c r="H57" s="158" t="s">
        <v>108</v>
      </c>
      <c r="I57" s="158">
        <v>54.3</v>
      </c>
      <c r="J57" s="160">
        <v>54.3</v>
      </c>
      <c r="K57" s="163">
        <v>44197</v>
      </c>
      <c r="L57" s="161"/>
      <c r="M57" s="158" t="s">
        <v>111</v>
      </c>
      <c r="N57" s="158">
        <v>11</v>
      </c>
      <c r="O57" s="162" t="s">
        <v>121</v>
      </c>
      <c r="Q57" s="350" t="s">
        <v>346</v>
      </c>
      <c r="R57" s="351" t="s">
        <v>917</v>
      </c>
      <c r="S57" s="352" t="s">
        <v>30</v>
      </c>
      <c r="T57" s="352">
        <v>13.8</v>
      </c>
      <c r="U57" s="352" t="s">
        <v>347</v>
      </c>
      <c r="V57" s="352" t="s">
        <v>827</v>
      </c>
      <c r="W57" s="352"/>
      <c r="X57" s="352" t="s">
        <v>236</v>
      </c>
      <c r="Y57" s="352" t="s">
        <v>906</v>
      </c>
      <c r="Z57" s="260">
        <v>42874</v>
      </c>
      <c r="BK57" s="453" t="s">
        <v>1377</v>
      </c>
      <c r="BL57" s="330" t="s">
        <v>1378</v>
      </c>
      <c r="BM57" s="178" t="s">
        <v>1247</v>
      </c>
      <c r="BN57" s="317">
        <v>0.38</v>
      </c>
      <c r="BO57" s="178" t="s">
        <v>1379</v>
      </c>
      <c r="BP57" s="178" t="s">
        <v>1380</v>
      </c>
      <c r="BQ57" s="178" t="s">
        <v>606</v>
      </c>
      <c r="BR57" s="178" t="s">
        <v>906</v>
      </c>
      <c r="BS57" s="182" t="s">
        <v>1808</v>
      </c>
      <c r="BT57" s="183" t="s">
        <v>835</v>
      </c>
    </row>
    <row r="58" spans="1:72">
      <c r="A58" s="156">
        <v>55</v>
      </c>
      <c r="B58" s="157" t="s">
        <v>30</v>
      </c>
      <c r="C58" s="158" t="s">
        <v>112</v>
      </c>
      <c r="D58" s="158"/>
      <c r="E58" s="158" t="s">
        <v>901</v>
      </c>
      <c r="F58" s="161" t="s">
        <v>902</v>
      </c>
      <c r="G58" s="158">
        <v>1</v>
      </c>
      <c r="H58" s="158" t="s">
        <v>108</v>
      </c>
      <c r="I58" s="158">
        <v>75.599999999999994</v>
      </c>
      <c r="J58" s="160">
        <v>75.599999999999994</v>
      </c>
      <c r="K58" s="163">
        <v>44866</v>
      </c>
      <c r="L58" s="161"/>
      <c r="M58" s="158" t="s">
        <v>188</v>
      </c>
      <c r="N58" s="158">
        <v>21</v>
      </c>
      <c r="O58" s="162" t="s">
        <v>121</v>
      </c>
      <c r="Q58" s="350" t="s">
        <v>842</v>
      </c>
      <c r="R58" s="351" t="s">
        <v>937</v>
      </c>
      <c r="S58" s="352" t="s">
        <v>30</v>
      </c>
      <c r="T58" s="352">
        <v>13.398999999999999</v>
      </c>
      <c r="U58" s="352" t="s">
        <v>938</v>
      </c>
      <c r="V58" s="352" t="s">
        <v>827</v>
      </c>
      <c r="W58" s="352"/>
      <c r="X58" s="352" t="s">
        <v>236</v>
      </c>
      <c r="Y58" s="352" t="s">
        <v>906</v>
      </c>
      <c r="Z58" s="260">
        <v>43769</v>
      </c>
      <c r="BK58" s="453" t="s">
        <v>1114</v>
      </c>
      <c r="BL58" s="330" t="s">
        <v>1115</v>
      </c>
      <c r="BM58" s="178" t="s">
        <v>29</v>
      </c>
      <c r="BN58" s="317">
        <v>0.36499999999999999</v>
      </c>
      <c r="BO58" s="178" t="s">
        <v>1116</v>
      </c>
      <c r="BP58" s="178" t="s">
        <v>300</v>
      </c>
      <c r="BQ58" s="178" t="s">
        <v>272</v>
      </c>
      <c r="BR58" s="178" t="s">
        <v>906</v>
      </c>
      <c r="BS58" s="182" t="s">
        <v>1803</v>
      </c>
      <c r="BT58" s="183" t="s">
        <v>829</v>
      </c>
    </row>
    <row r="59" spans="1:72">
      <c r="A59" s="156">
        <v>56</v>
      </c>
      <c r="B59" s="157" t="s">
        <v>1510</v>
      </c>
      <c r="C59" s="158" t="s">
        <v>112</v>
      </c>
      <c r="D59" s="158"/>
      <c r="E59" s="158"/>
      <c r="F59" s="161" t="s">
        <v>151</v>
      </c>
      <c r="G59" s="158">
        <v>3</v>
      </c>
      <c r="H59" s="158" t="s">
        <v>108</v>
      </c>
      <c r="I59" s="158">
        <v>28.8</v>
      </c>
      <c r="J59" s="160">
        <v>28.8</v>
      </c>
      <c r="K59" s="163">
        <v>44958</v>
      </c>
      <c r="L59" s="161"/>
      <c r="M59" s="158" t="s">
        <v>152</v>
      </c>
      <c r="N59" s="158">
        <v>8</v>
      </c>
      <c r="O59" s="162" t="s">
        <v>121</v>
      </c>
      <c r="Q59" s="350" t="s">
        <v>348</v>
      </c>
      <c r="R59" s="351" t="s">
        <v>349</v>
      </c>
      <c r="S59" s="352" t="s">
        <v>30</v>
      </c>
      <c r="T59" s="352">
        <v>13.18</v>
      </c>
      <c r="U59" s="352" t="s">
        <v>936</v>
      </c>
      <c r="V59" s="352" t="s">
        <v>827</v>
      </c>
      <c r="W59" s="352"/>
      <c r="X59" s="352" t="s">
        <v>239</v>
      </c>
      <c r="Y59" s="352" t="s">
        <v>906</v>
      </c>
      <c r="Z59" s="260">
        <v>43270</v>
      </c>
      <c r="BK59" s="453" t="s">
        <v>1413</v>
      </c>
      <c r="BL59" s="330" t="s">
        <v>1414</v>
      </c>
      <c r="BM59" s="178" t="s">
        <v>29</v>
      </c>
      <c r="BN59" s="317">
        <v>0.33</v>
      </c>
      <c r="BO59" s="178" t="s">
        <v>1371</v>
      </c>
      <c r="BP59" s="178" t="s">
        <v>280</v>
      </c>
      <c r="BQ59" s="178" t="s">
        <v>606</v>
      </c>
      <c r="BR59" s="178" t="s">
        <v>906</v>
      </c>
      <c r="BS59" s="182" t="s">
        <v>1809</v>
      </c>
      <c r="BT59" s="183" t="s">
        <v>835</v>
      </c>
    </row>
    <row r="60" spans="1:72">
      <c r="A60" s="156">
        <v>57</v>
      </c>
      <c r="B60" s="157" t="s">
        <v>1510</v>
      </c>
      <c r="C60" s="158" t="s">
        <v>112</v>
      </c>
      <c r="D60" s="158"/>
      <c r="E60" s="158"/>
      <c r="F60" s="161" t="s">
        <v>1475</v>
      </c>
      <c r="G60" s="158">
        <v>1</v>
      </c>
      <c r="H60" s="158" t="s">
        <v>108</v>
      </c>
      <c r="I60" s="158">
        <v>34</v>
      </c>
      <c r="J60" s="160">
        <v>34</v>
      </c>
      <c r="K60" s="163">
        <v>44927</v>
      </c>
      <c r="L60" s="161"/>
      <c r="M60" s="158" t="s">
        <v>188</v>
      </c>
      <c r="N60" s="158">
        <v>9</v>
      </c>
      <c r="O60" s="162" t="s">
        <v>121</v>
      </c>
      <c r="Q60" s="350" t="s">
        <v>350</v>
      </c>
      <c r="R60" s="351" t="s">
        <v>351</v>
      </c>
      <c r="S60" s="352" t="s">
        <v>30</v>
      </c>
      <c r="T60" s="352">
        <v>12.6</v>
      </c>
      <c r="U60" s="352" t="s">
        <v>347</v>
      </c>
      <c r="V60" s="352" t="s">
        <v>827</v>
      </c>
      <c r="W60" s="352"/>
      <c r="X60" s="352" t="s">
        <v>272</v>
      </c>
      <c r="Y60" s="352" t="s">
        <v>906</v>
      </c>
      <c r="Z60" s="260">
        <v>38322</v>
      </c>
      <c r="BK60" s="453" t="s">
        <v>1183</v>
      </c>
      <c r="BL60" s="330" t="s">
        <v>1184</v>
      </c>
      <c r="BM60" s="178" t="s">
        <v>29</v>
      </c>
      <c r="BN60" s="317">
        <v>0.32</v>
      </c>
      <c r="BO60" s="178" t="s">
        <v>1185</v>
      </c>
      <c r="BP60" s="178" t="s">
        <v>361</v>
      </c>
      <c r="BQ60" s="178" t="s">
        <v>272</v>
      </c>
      <c r="BR60" s="178" t="s">
        <v>906</v>
      </c>
      <c r="BS60" s="182" t="s">
        <v>1810</v>
      </c>
      <c r="BT60" s="183" t="s">
        <v>828</v>
      </c>
    </row>
    <row r="61" spans="1:72">
      <c r="A61" s="339">
        <v>58</v>
      </c>
      <c r="B61" s="340" t="s">
        <v>1510</v>
      </c>
      <c r="C61" s="341" t="s">
        <v>112</v>
      </c>
      <c r="D61" s="341"/>
      <c r="E61" s="341"/>
      <c r="F61" s="342" t="s">
        <v>824</v>
      </c>
      <c r="G61" s="341">
        <v>2</v>
      </c>
      <c r="H61" s="341" t="s">
        <v>108</v>
      </c>
      <c r="I61" s="341">
        <v>83</v>
      </c>
      <c r="J61" s="343">
        <v>83</v>
      </c>
      <c r="K61" s="344">
        <v>45017</v>
      </c>
      <c r="L61" s="342"/>
      <c r="M61" s="341" t="s">
        <v>825</v>
      </c>
      <c r="N61" s="341">
        <v>29</v>
      </c>
      <c r="O61" s="345" t="s">
        <v>121</v>
      </c>
      <c r="Q61" s="350" t="s">
        <v>352</v>
      </c>
      <c r="R61" s="351" t="s">
        <v>353</v>
      </c>
      <c r="S61" s="352" t="s">
        <v>30</v>
      </c>
      <c r="T61" s="352">
        <v>12.55</v>
      </c>
      <c r="U61" s="352" t="s">
        <v>195</v>
      </c>
      <c r="V61" s="352" t="s">
        <v>829</v>
      </c>
      <c r="W61" s="352"/>
      <c r="X61" s="352" t="s">
        <v>239</v>
      </c>
      <c r="Y61" s="352" t="s">
        <v>906</v>
      </c>
      <c r="Z61" s="260">
        <v>43217</v>
      </c>
      <c r="BK61" s="453" t="s">
        <v>1295</v>
      </c>
      <c r="BL61" s="330" t="s">
        <v>1296</v>
      </c>
      <c r="BM61" s="178" t="s">
        <v>1247</v>
      </c>
      <c r="BN61" s="317">
        <v>0.3</v>
      </c>
      <c r="BO61" s="178" t="s">
        <v>140</v>
      </c>
      <c r="BP61" s="178" t="s">
        <v>287</v>
      </c>
      <c r="BQ61" s="178" t="s">
        <v>606</v>
      </c>
      <c r="BR61" s="178" t="s">
        <v>906</v>
      </c>
      <c r="BS61" s="182">
        <v>41813</v>
      </c>
      <c r="BT61" s="183" t="s">
        <v>828</v>
      </c>
    </row>
    <row r="62" spans="1:72">
      <c r="A62" s="339">
        <v>59</v>
      </c>
      <c r="B62" s="340" t="s">
        <v>30</v>
      </c>
      <c r="C62" s="341" t="s">
        <v>112</v>
      </c>
      <c r="D62" s="341"/>
      <c r="E62" s="341"/>
      <c r="F62" s="342" t="s">
        <v>1511</v>
      </c>
      <c r="G62" s="341">
        <v>1</v>
      </c>
      <c r="H62" s="341" t="s">
        <v>108</v>
      </c>
      <c r="I62" s="341">
        <v>31</v>
      </c>
      <c r="J62" s="343">
        <v>30.1</v>
      </c>
      <c r="K62" s="344">
        <v>45170</v>
      </c>
      <c r="L62" s="342"/>
      <c r="M62" s="341" t="s">
        <v>110</v>
      </c>
      <c r="N62" s="341">
        <v>7</v>
      </c>
      <c r="O62" s="345" t="s">
        <v>121</v>
      </c>
      <c r="Q62" s="350" t="s">
        <v>876</v>
      </c>
      <c r="R62" s="351" t="s">
        <v>965</v>
      </c>
      <c r="S62" s="352" t="s">
        <v>30</v>
      </c>
      <c r="T62" s="352">
        <v>12.5</v>
      </c>
      <c r="U62" s="352" t="s">
        <v>966</v>
      </c>
      <c r="V62" s="352" t="s">
        <v>829</v>
      </c>
      <c r="W62" s="352"/>
      <c r="X62" s="352" t="s">
        <v>877</v>
      </c>
      <c r="Y62" s="352" t="s">
        <v>906</v>
      </c>
      <c r="Z62" s="260">
        <v>43896</v>
      </c>
      <c r="BK62" s="453" t="s">
        <v>1162</v>
      </c>
      <c r="BL62" s="330" t="s">
        <v>1163</v>
      </c>
      <c r="BM62" s="178" t="s">
        <v>29</v>
      </c>
      <c r="BN62" s="317">
        <v>0.28999999999999998</v>
      </c>
      <c r="BO62" s="178" t="s">
        <v>1811</v>
      </c>
      <c r="BP62" s="178" t="s">
        <v>1812</v>
      </c>
      <c r="BQ62" s="178" t="s">
        <v>272</v>
      </c>
      <c r="BR62" s="178" t="s">
        <v>906</v>
      </c>
      <c r="BS62" s="182" t="s">
        <v>1109</v>
      </c>
      <c r="BT62" s="183" t="s">
        <v>829</v>
      </c>
    </row>
    <row r="63" spans="1:72">
      <c r="A63" s="339">
        <v>60</v>
      </c>
      <c r="B63" s="340" t="s">
        <v>30</v>
      </c>
      <c r="C63" s="341" t="s">
        <v>112</v>
      </c>
      <c r="D63" s="341"/>
      <c r="E63" s="341"/>
      <c r="F63" s="342" t="s">
        <v>1568</v>
      </c>
      <c r="G63" s="341">
        <v>1</v>
      </c>
      <c r="H63" s="341" t="s">
        <v>108</v>
      </c>
      <c r="I63" s="341">
        <v>91.2</v>
      </c>
      <c r="J63" s="343">
        <v>91.2</v>
      </c>
      <c r="K63" s="344">
        <v>45139</v>
      </c>
      <c r="L63" s="342"/>
      <c r="M63" s="341" t="s">
        <v>130</v>
      </c>
      <c r="N63" s="341">
        <v>23</v>
      </c>
      <c r="O63" s="345" t="s">
        <v>121</v>
      </c>
      <c r="Q63" s="350" t="s">
        <v>354</v>
      </c>
      <c r="R63" s="351" t="s">
        <v>1512</v>
      </c>
      <c r="S63" s="352" t="s">
        <v>30</v>
      </c>
      <c r="T63" s="352">
        <v>12.5</v>
      </c>
      <c r="U63" s="352" t="s">
        <v>331</v>
      </c>
      <c r="V63" s="352" t="s">
        <v>827</v>
      </c>
      <c r="W63" s="352"/>
      <c r="X63" s="352" t="s">
        <v>275</v>
      </c>
      <c r="Y63" s="352" t="s">
        <v>906</v>
      </c>
      <c r="Z63" s="260">
        <v>40665</v>
      </c>
      <c r="BK63" s="453" t="s">
        <v>1313</v>
      </c>
      <c r="BL63" s="330" t="s">
        <v>1314</v>
      </c>
      <c r="BM63" s="178" t="s">
        <v>29</v>
      </c>
      <c r="BN63" s="317">
        <v>0.26500000000000001</v>
      </c>
      <c r="BO63" s="178" t="s">
        <v>1177</v>
      </c>
      <c r="BP63" s="178" t="s">
        <v>1178</v>
      </c>
      <c r="BQ63" s="178" t="s">
        <v>272</v>
      </c>
      <c r="BR63" s="178" t="s">
        <v>906</v>
      </c>
      <c r="BS63" s="182" t="s">
        <v>1109</v>
      </c>
      <c r="BT63" s="183" t="s">
        <v>835</v>
      </c>
    </row>
    <row r="64" spans="1:72">
      <c r="A64" s="339">
        <v>61</v>
      </c>
      <c r="B64" s="340" t="s">
        <v>30</v>
      </c>
      <c r="C64" s="341" t="s">
        <v>112</v>
      </c>
      <c r="D64" s="341"/>
      <c r="E64" s="341"/>
      <c r="F64" s="342" t="s">
        <v>1651</v>
      </c>
      <c r="G64" s="341">
        <v>1</v>
      </c>
      <c r="H64" s="341" t="s">
        <v>108</v>
      </c>
      <c r="I64" s="341">
        <v>48.8</v>
      </c>
      <c r="J64" s="343">
        <v>48.8</v>
      </c>
      <c r="K64" s="344">
        <v>45444</v>
      </c>
      <c r="L64" s="342"/>
      <c r="M64" s="341" t="s">
        <v>1652</v>
      </c>
      <c r="N64" s="341"/>
      <c r="O64" s="345" t="s">
        <v>121</v>
      </c>
      <c r="Q64" s="350" t="s">
        <v>355</v>
      </c>
      <c r="R64" s="351" t="s">
        <v>356</v>
      </c>
      <c r="S64" s="352" t="s">
        <v>30</v>
      </c>
      <c r="T64" s="352">
        <v>12</v>
      </c>
      <c r="U64" s="352" t="s">
        <v>195</v>
      </c>
      <c r="V64" s="352" t="s">
        <v>829</v>
      </c>
      <c r="W64" s="352"/>
      <c r="X64" s="352" t="s">
        <v>236</v>
      </c>
      <c r="Y64" s="352" t="s">
        <v>906</v>
      </c>
      <c r="Z64" s="260">
        <v>43144</v>
      </c>
      <c r="BK64" s="453" t="s">
        <v>1342</v>
      </c>
      <c r="BL64" s="330" t="s">
        <v>1343</v>
      </c>
      <c r="BM64" s="178" t="s">
        <v>1247</v>
      </c>
      <c r="BN64" s="317">
        <v>0.25</v>
      </c>
      <c r="BO64" s="178" t="s">
        <v>1344</v>
      </c>
      <c r="BP64" s="178" t="s">
        <v>283</v>
      </c>
      <c r="BQ64" s="178" t="s">
        <v>606</v>
      </c>
      <c r="BR64" s="178" t="s">
        <v>906</v>
      </c>
      <c r="BS64" s="182" t="s">
        <v>1813</v>
      </c>
      <c r="BT64" s="183" t="s">
        <v>829</v>
      </c>
    </row>
    <row r="65" spans="1:72">
      <c r="A65" s="339">
        <v>62</v>
      </c>
      <c r="B65" s="340" t="s">
        <v>30</v>
      </c>
      <c r="C65" s="341" t="s">
        <v>112</v>
      </c>
      <c r="D65" s="341"/>
      <c r="E65" s="341"/>
      <c r="F65" s="342" t="s">
        <v>1689</v>
      </c>
      <c r="G65" s="341">
        <v>1</v>
      </c>
      <c r="H65" s="341" t="s">
        <v>108</v>
      </c>
      <c r="I65" s="341">
        <v>57</v>
      </c>
      <c r="J65" s="343">
        <v>57</v>
      </c>
      <c r="K65" s="344">
        <v>45505</v>
      </c>
      <c r="L65" s="342"/>
      <c r="M65" s="341" t="s">
        <v>188</v>
      </c>
      <c r="N65" s="341"/>
      <c r="O65" s="345" t="s">
        <v>121</v>
      </c>
      <c r="Q65" s="350" t="s">
        <v>951</v>
      </c>
      <c r="R65" s="351" t="s">
        <v>952</v>
      </c>
      <c r="S65" s="352" t="s">
        <v>30</v>
      </c>
      <c r="T65" s="352">
        <v>12</v>
      </c>
      <c r="U65" s="352" t="s">
        <v>297</v>
      </c>
      <c r="V65" s="352" t="s">
        <v>827</v>
      </c>
      <c r="W65" s="352"/>
      <c r="X65" s="352" t="s">
        <v>877</v>
      </c>
      <c r="Y65" s="352" t="s">
        <v>906</v>
      </c>
      <c r="Z65" s="260">
        <v>44120</v>
      </c>
      <c r="BK65" s="453" t="s">
        <v>1172</v>
      </c>
      <c r="BL65" s="330" t="s">
        <v>1173</v>
      </c>
      <c r="BM65" s="178" t="s">
        <v>29</v>
      </c>
      <c r="BN65" s="317">
        <v>0.23</v>
      </c>
      <c r="BO65" s="178" t="s">
        <v>1174</v>
      </c>
      <c r="BP65" s="178" t="s">
        <v>361</v>
      </c>
      <c r="BQ65" s="178" t="s">
        <v>606</v>
      </c>
      <c r="BR65" s="178" t="s">
        <v>906</v>
      </c>
      <c r="BS65" s="182" t="s">
        <v>1109</v>
      </c>
      <c r="BT65" s="183" t="s">
        <v>828</v>
      </c>
    </row>
    <row r="66" spans="1:72">
      <c r="A66" s="339">
        <v>63</v>
      </c>
      <c r="B66" s="340" t="s">
        <v>30</v>
      </c>
      <c r="C66" s="341" t="s">
        <v>112</v>
      </c>
      <c r="D66" s="341"/>
      <c r="E66" s="341"/>
      <c r="F66" s="342" t="s">
        <v>1691</v>
      </c>
      <c r="G66" s="341">
        <v>1</v>
      </c>
      <c r="H66" s="341" t="s">
        <v>108</v>
      </c>
      <c r="I66" s="341">
        <v>105</v>
      </c>
      <c r="J66" s="343">
        <v>105</v>
      </c>
      <c r="K66" s="344">
        <v>45658</v>
      </c>
      <c r="L66" s="342"/>
      <c r="M66" s="341" t="s">
        <v>188</v>
      </c>
      <c r="N66" s="341"/>
      <c r="O66" s="345" t="s">
        <v>121</v>
      </c>
      <c r="Q66" s="350" t="s">
        <v>357</v>
      </c>
      <c r="R66" s="351" t="s">
        <v>358</v>
      </c>
      <c r="S66" s="352" t="s">
        <v>30</v>
      </c>
      <c r="T66" s="352">
        <v>11.98</v>
      </c>
      <c r="U66" s="352" t="s">
        <v>907</v>
      </c>
      <c r="V66" s="352" t="s">
        <v>829</v>
      </c>
      <c r="W66" s="352"/>
      <c r="X66" s="352" t="s">
        <v>236</v>
      </c>
      <c r="Y66" s="352" t="s">
        <v>906</v>
      </c>
      <c r="Z66" s="260">
        <v>42996</v>
      </c>
      <c r="BK66" s="453" t="s">
        <v>1335</v>
      </c>
      <c r="BL66" s="330" t="s">
        <v>1336</v>
      </c>
      <c r="BM66" s="178" t="s">
        <v>29</v>
      </c>
      <c r="BN66" s="317">
        <v>0.22500000000000001</v>
      </c>
      <c r="BO66" s="178" t="s">
        <v>1337</v>
      </c>
      <c r="BP66" s="178" t="s">
        <v>1338</v>
      </c>
      <c r="BQ66" s="178" t="s">
        <v>916</v>
      </c>
      <c r="BR66" s="178" t="s">
        <v>906</v>
      </c>
      <c r="BS66" s="182" t="s">
        <v>1814</v>
      </c>
      <c r="BT66" s="183" t="s">
        <v>835</v>
      </c>
    </row>
    <row r="67" spans="1:72" ht="15" thickBot="1">
      <c r="A67" s="331">
        <v>64</v>
      </c>
      <c r="B67" s="332" t="s">
        <v>30</v>
      </c>
      <c r="C67" s="324" t="s">
        <v>112</v>
      </c>
      <c r="D67" s="324"/>
      <c r="E67" s="324"/>
      <c r="F67" s="328" t="s">
        <v>1840</v>
      </c>
      <c r="G67" s="324">
        <v>1</v>
      </c>
      <c r="H67" s="324" t="s">
        <v>1692</v>
      </c>
      <c r="I67" s="324">
        <v>101</v>
      </c>
      <c r="J67" s="326">
        <v>86.4</v>
      </c>
      <c r="K67" s="327">
        <v>45689</v>
      </c>
      <c r="L67" s="328"/>
      <c r="M67" s="324" t="s">
        <v>188</v>
      </c>
      <c r="N67" s="324"/>
      <c r="O67" s="329" t="s">
        <v>121</v>
      </c>
      <c r="Q67" s="350" t="s">
        <v>362</v>
      </c>
      <c r="R67" s="351" t="s">
        <v>363</v>
      </c>
      <c r="S67" s="352" t="s">
        <v>30</v>
      </c>
      <c r="T67" s="352">
        <v>11.9</v>
      </c>
      <c r="U67" s="352" t="s">
        <v>124</v>
      </c>
      <c r="V67" s="352" t="s">
        <v>827</v>
      </c>
      <c r="W67" s="352"/>
      <c r="X67" s="352" t="s">
        <v>272</v>
      </c>
      <c r="Y67" s="352" t="s">
        <v>906</v>
      </c>
      <c r="Z67" s="260">
        <v>37469</v>
      </c>
      <c r="BK67" s="453" t="s">
        <v>1434</v>
      </c>
      <c r="BL67" s="330" t="s">
        <v>1435</v>
      </c>
      <c r="BM67" s="178" t="s">
        <v>1003</v>
      </c>
      <c r="BN67" s="317">
        <v>0.22</v>
      </c>
      <c r="BO67" s="178" t="s">
        <v>1263</v>
      </c>
      <c r="BP67" s="178" t="s">
        <v>1264</v>
      </c>
      <c r="BQ67" s="178" t="s">
        <v>606</v>
      </c>
      <c r="BR67" s="178" t="s">
        <v>906</v>
      </c>
      <c r="BS67" s="182" t="s">
        <v>1815</v>
      </c>
      <c r="BT67" s="183" t="s">
        <v>835</v>
      </c>
    </row>
    <row r="68" spans="1:72">
      <c r="H68" s="319" t="s">
        <v>34</v>
      </c>
      <c r="I68" s="320">
        <f>SUM(I4:I67)</f>
        <v>2690.5450000000001</v>
      </c>
      <c r="J68" s="320">
        <f>SUM(J4:J67)</f>
        <v>2713.95</v>
      </c>
      <c r="Q68" s="350" t="s">
        <v>359</v>
      </c>
      <c r="R68" s="351" t="s">
        <v>360</v>
      </c>
      <c r="S68" s="352" t="s">
        <v>30</v>
      </c>
      <c r="T68" s="352">
        <v>11.9</v>
      </c>
      <c r="U68" s="352" t="s">
        <v>361</v>
      </c>
      <c r="V68" s="352" t="s">
        <v>827</v>
      </c>
      <c r="W68" s="352"/>
      <c r="X68" s="352" t="s">
        <v>284</v>
      </c>
      <c r="Y68" s="352" t="s">
        <v>906</v>
      </c>
      <c r="Z68" s="260">
        <v>39753</v>
      </c>
      <c r="BK68" s="453" t="s">
        <v>1254</v>
      </c>
      <c r="BL68" s="330" t="s">
        <v>1255</v>
      </c>
      <c r="BM68" s="178" t="s">
        <v>29</v>
      </c>
      <c r="BN68" s="317">
        <v>0.2</v>
      </c>
      <c r="BO68" s="178" t="s">
        <v>1256</v>
      </c>
      <c r="BP68" s="178" t="s">
        <v>313</v>
      </c>
      <c r="BQ68" s="178" t="s">
        <v>606</v>
      </c>
      <c r="BR68" s="178" t="s">
        <v>906</v>
      </c>
      <c r="BS68" s="182">
        <v>40442</v>
      </c>
      <c r="BT68" s="183" t="s">
        <v>835</v>
      </c>
    </row>
    <row r="69" spans="1:72">
      <c r="Q69" s="350" t="s">
        <v>364</v>
      </c>
      <c r="R69" s="351" t="s">
        <v>365</v>
      </c>
      <c r="S69" s="352" t="s">
        <v>30</v>
      </c>
      <c r="T69" s="352">
        <v>11.88</v>
      </c>
      <c r="U69" s="352" t="s">
        <v>328</v>
      </c>
      <c r="V69" s="352" t="s">
        <v>827</v>
      </c>
      <c r="W69" s="352"/>
      <c r="X69" s="352" t="s">
        <v>272</v>
      </c>
      <c r="Y69" s="352" t="s">
        <v>906</v>
      </c>
      <c r="Z69" s="260">
        <v>36800</v>
      </c>
      <c r="BK69" s="453" t="s">
        <v>1284</v>
      </c>
      <c r="BL69" s="330" t="s">
        <v>1285</v>
      </c>
      <c r="BM69" s="178" t="s">
        <v>1003</v>
      </c>
      <c r="BN69" s="317">
        <v>0.2</v>
      </c>
      <c r="BO69" s="178" t="s">
        <v>1713</v>
      </c>
      <c r="BP69" s="178" t="s">
        <v>1286</v>
      </c>
      <c r="BQ69" s="178" t="s">
        <v>606</v>
      </c>
      <c r="BR69" s="178" t="s">
        <v>906</v>
      </c>
      <c r="BS69" s="182" t="s">
        <v>1816</v>
      </c>
      <c r="BT69" s="183" t="s">
        <v>828</v>
      </c>
    </row>
    <row r="70" spans="1:72">
      <c r="A70" s="208" t="s">
        <v>1494</v>
      </c>
      <c r="Q70" s="350" t="s">
        <v>368</v>
      </c>
      <c r="R70" s="351" t="s">
        <v>369</v>
      </c>
      <c r="S70" s="352" t="s">
        <v>30</v>
      </c>
      <c r="T70" s="352">
        <v>11.5</v>
      </c>
      <c r="U70" s="352" t="s">
        <v>345</v>
      </c>
      <c r="V70" s="352" t="s">
        <v>829</v>
      </c>
      <c r="W70" s="352"/>
      <c r="X70" s="352" t="s">
        <v>236</v>
      </c>
      <c r="Y70" s="352" t="s">
        <v>906</v>
      </c>
      <c r="Z70" s="260">
        <v>42997</v>
      </c>
      <c r="BK70" s="453" t="s">
        <v>1217</v>
      </c>
      <c r="BL70" s="330" t="s">
        <v>1817</v>
      </c>
      <c r="BM70" s="178" t="s">
        <v>29</v>
      </c>
      <c r="BN70" s="317">
        <v>0.2</v>
      </c>
      <c r="BO70" s="178" t="s">
        <v>1218</v>
      </c>
      <c r="BP70" s="178" t="s">
        <v>345</v>
      </c>
      <c r="BQ70" s="178" t="s">
        <v>272</v>
      </c>
      <c r="BR70" s="178" t="s">
        <v>906</v>
      </c>
      <c r="BS70" s="182" t="s">
        <v>1109</v>
      </c>
      <c r="BT70" s="183" t="s">
        <v>835</v>
      </c>
    </row>
    <row r="71" spans="1:72">
      <c r="A71" t="s">
        <v>1496</v>
      </c>
      <c r="Q71" s="350" t="s">
        <v>366</v>
      </c>
      <c r="R71" s="351" t="s">
        <v>367</v>
      </c>
      <c r="S71" s="352" t="s">
        <v>30</v>
      </c>
      <c r="T71" s="352">
        <v>11.5</v>
      </c>
      <c r="U71" s="352" t="s">
        <v>300</v>
      </c>
      <c r="V71" s="352" t="s">
        <v>827</v>
      </c>
      <c r="W71" s="352"/>
      <c r="X71" s="352" t="s">
        <v>236</v>
      </c>
      <c r="Y71" s="352" t="s">
        <v>906</v>
      </c>
      <c r="Z71" s="260">
        <v>42034</v>
      </c>
      <c r="BK71" s="453" t="s">
        <v>1117</v>
      </c>
      <c r="BL71" s="330" t="s">
        <v>1118</v>
      </c>
      <c r="BM71" s="178" t="s">
        <v>29</v>
      </c>
      <c r="BN71" s="317">
        <v>0.2</v>
      </c>
      <c r="BO71" s="178" t="s">
        <v>1119</v>
      </c>
      <c r="BP71" s="178" t="s">
        <v>1120</v>
      </c>
      <c r="BQ71" s="178" t="s">
        <v>272</v>
      </c>
      <c r="BR71" s="178" t="s">
        <v>906</v>
      </c>
      <c r="BS71" s="182" t="s">
        <v>1109</v>
      </c>
      <c r="BT71" s="183" t="s">
        <v>828</v>
      </c>
    </row>
    <row r="72" spans="1:72">
      <c r="A72" s="243" t="s">
        <v>1495</v>
      </c>
      <c r="Q72" s="350" t="s">
        <v>851</v>
      </c>
      <c r="R72" s="351" t="s">
        <v>955</v>
      </c>
      <c r="S72" s="352" t="s">
        <v>30</v>
      </c>
      <c r="T72" s="352">
        <v>11.5</v>
      </c>
      <c r="U72" s="352" t="s">
        <v>372</v>
      </c>
      <c r="V72" s="352" t="s">
        <v>829</v>
      </c>
      <c r="W72" s="352"/>
      <c r="X72" s="352" t="s">
        <v>236</v>
      </c>
      <c r="Y72" s="352" t="s">
        <v>906</v>
      </c>
      <c r="Z72" s="260">
        <v>43797</v>
      </c>
      <c r="BK72" s="453" t="s">
        <v>1445</v>
      </c>
      <c r="BL72" s="330" t="s">
        <v>1446</v>
      </c>
      <c r="BM72" s="178" t="s">
        <v>1112</v>
      </c>
      <c r="BN72" s="317">
        <v>0.18</v>
      </c>
      <c r="BO72" s="178" t="s">
        <v>1447</v>
      </c>
      <c r="BP72" s="178" t="s">
        <v>1108</v>
      </c>
      <c r="BQ72" s="178" t="s">
        <v>272</v>
      </c>
      <c r="BR72" s="178" t="s">
        <v>906</v>
      </c>
      <c r="BS72" s="182" t="s">
        <v>1818</v>
      </c>
      <c r="BT72" s="183" t="s">
        <v>835</v>
      </c>
    </row>
    <row r="73" spans="1:72">
      <c r="Q73" s="350" t="s">
        <v>960</v>
      </c>
      <c r="R73" s="351" t="s">
        <v>961</v>
      </c>
      <c r="S73" s="352" t="s">
        <v>30</v>
      </c>
      <c r="T73" s="352">
        <v>10.8</v>
      </c>
      <c r="U73" s="352" t="s">
        <v>1513</v>
      </c>
      <c r="V73" s="352" t="s">
        <v>827</v>
      </c>
      <c r="W73" s="352"/>
      <c r="X73" s="352" t="s">
        <v>236</v>
      </c>
      <c r="Y73" s="352" t="s">
        <v>906</v>
      </c>
      <c r="Z73" s="260">
        <v>44600</v>
      </c>
      <c r="BK73" s="453" t="s">
        <v>1438</v>
      </c>
      <c r="BL73" s="330" t="s">
        <v>1439</v>
      </c>
      <c r="BM73" s="178" t="s">
        <v>29</v>
      </c>
      <c r="BN73" s="317">
        <v>0.18</v>
      </c>
      <c r="BO73" s="178" t="s">
        <v>1563</v>
      </c>
      <c r="BP73" s="178" t="s">
        <v>283</v>
      </c>
      <c r="BQ73" s="178" t="s">
        <v>272</v>
      </c>
      <c r="BR73" s="178" t="s">
        <v>906</v>
      </c>
      <c r="BS73" s="182" t="s">
        <v>1109</v>
      </c>
      <c r="BT73" s="183" t="s">
        <v>835</v>
      </c>
    </row>
    <row r="74" spans="1:72">
      <c r="Q74" s="350" t="s">
        <v>321</v>
      </c>
      <c r="R74" s="351" t="s">
        <v>373</v>
      </c>
      <c r="S74" s="352" t="s">
        <v>30</v>
      </c>
      <c r="T74" s="352">
        <v>10.5</v>
      </c>
      <c r="U74" s="352" t="s">
        <v>932</v>
      </c>
      <c r="V74" s="352" t="s">
        <v>827</v>
      </c>
      <c r="W74" s="352"/>
      <c r="X74" s="352" t="s">
        <v>275</v>
      </c>
      <c r="Y74" s="352" t="s">
        <v>906</v>
      </c>
      <c r="Z74" s="260">
        <v>40779</v>
      </c>
      <c r="BK74" s="453" t="s">
        <v>1275</v>
      </c>
      <c r="BL74" s="330" t="s">
        <v>1276</v>
      </c>
      <c r="BM74" s="178" t="s">
        <v>29</v>
      </c>
      <c r="BN74" s="317">
        <v>0.16300000000000001</v>
      </c>
      <c r="BO74" s="178" t="s">
        <v>1277</v>
      </c>
      <c r="BP74" s="178" t="s">
        <v>472</v>
      </c>
      <c r="BQ74" s="178" t="s">
        <v>606</v>
      </c>
      <c r="BR74" s="178" t="s">
        <v>906</v>
      </c>
      <c r="BS74" s="182" t="s">
        <v>1819</v>
      </c>
      <c r="BT74" s="183" t="s">
        <v>829</v>
      </c>
    </row>
    <row r="75" spans="1:72">
      <c r="Q75" s="350" t="s">
        <v>370</v>
      </c>
      <c r="R75" s="351" t="s">
        <v>371</v>
      </c>
      <c r="S75" s="352" t="s">
        <v>30</v>
      </c>
      <c r="T75" s="352">
        <v>10.5</v>
      </c>
      <c r="U75" s="352" t="s">
        <v>372</v>
      </c>
      <c r="V75" s="352" t="s">
        <v>827</v>
      </c>
      <c r="W75" s="352"/>
      <c r="X75" s="352" t="s">
        <v>272</v>
      </c>
      <c r="Y75" s="352" t="s">
        <v>906</v>
      </c>
      <c r="Z75" s="260">
        <v>38292</v>
      </c>
      <c r="BK75" s="453" t="s">
        <v>1297</v>
      </c>
      <c r="BL75" s="330" t="s">
        <v>1298</v>
      </c>
      <c r="BM75" s="178" t="s">
        <v>29</v>
      </c>
      <c r="BN75" s="317">
        <v>0.14199999999999999</v>
      </c>
      <c r="BO75" s="178" t="s">
        <v>1299</v>
      </c>
      <c r="BP75" s="178" t="s">
        <v>481</v>
      </c>
      <c r="BQ75" s="178" t="s">
        <v>606</v>
      </c>
      <c r="BR75" s="178" t="s">
        <v>906</v>
      </c>
      <c r="BS75" s="182" t="s">
        <v>1109</v>
      </c>
      <c r="BT75" s="183" t="s">
        <v>835</v>
      </c>
    </row>
    <row r="76" spans="1:72">
      <c r="Q76" s="350" t="s">
        <v>374</v>
      </c>
      <c r="R76" s="351" t="s">
        <v>375</v>
      </c>
      <c r="S76" s="352" t="s">
        <v>30</v>
      </c>
      <c r="T76" s="352">
        <v>10.225</v>
      </c>
      <c r="U76" s="352" t="s">
        <v>970</v>
      </c>
      <c r="V76" s="352" t="s">
        <v>829</v>
      </c>
      <c r="W76" s="352"/>
      <c r="X76" s="352" t="s">
        <v>236</v>
      </c>
      <c r="Y76" s="352" t="s">
        <v>906</v>
      </c>
      <c r="Z76" s="260">
        <v>43056</v>
      </c>
      <c r="BK76" s="453" t="s">
        <v>1280</v>
      </c>
      <c r="BL76" s="330" t="s">
        <v>1281</v>
      </c>
      <c r="BM76" s="178" t="s">
        <v>29</v>
      </c>
      <c r="BN76" s="317">
        <v>0.14000000000000001</v>
      </c>
      <c r="BO76" s="178" t="s">
        <v>1543</v>
      </c>
      <c r="BP76" s="178" t="s">
        <v>797</v>
      </c>
      <c r="BQ76" s="178" t="s">
        <v>272</v>
      </c>
      <c r="BR76" s="178" t="s">
        <v>906</v>
      </c>
      <c r="BS76" s="182" t="s">
        <v>1109</v>
      </c>
      <c r="BT76" s="183" t="s">
        <v>835</v>
      </c>
    </row>
    <row r="77" spans="1:72">
      <c r="Q77" s="350" t="s">
        <v>376</v>
      </c>
      <c r="R77" s="351" t="s">
        <v>377</v>
      </c>
      <c r="S77" s="352" t="s">
        <v>30</v>
      </c>
      <c r="T77" s="352">
        <v>10</v>
      </c>
      <c r="U77" s="352" t="s">
        <v>378</v>
      </c>
      <c r="V77" s="352" t="s">
        <v>829</v>
      </c>
      <c r="W77" s="352"/>
      <c r="X77" s="352" t="s">
        <v>239</v>
      </c>
      <c r="Y77" s="352" t="s">
        <v>906</v>
      </c>
      <c r="Z77" s="260">
        <v>41015</v>
      </c>
      <c r="BK77" s="453" t="s">
        <v>1329</v>
      </c>
      <c r="BL77" s="330" t="s">
        <v>1330</v>
      </c>
      <c r="BM77" s="178" t="s">
        <v>29</v>
      </c>
      <c r="BN77" s="317">
        <v>0.13200000000000001</v>
      </c>
      <c r="BO77" s="178" t="s">
        <v>1564</v>
      </c>
      <c r="BP77" s="178" t="s">
        <v>258</v>
      </c>
      <c r="BQ77" s="178" t="s">
        <v>606</v>
      </c>
      <c r="BR77" s="178" t="s">
        <v>906</v>
      </c>
      <c r="BS77" s="182" t="s">
        <v>1820</v>
      </c>
      <c r="BT77" s="183" t="s">
        <v>835</v>
      </c>
    </row>
    <row r="78" spans="1:72">
      <c r="Q78" s="350" t="s">
        <v>379</v>
      </c>
      <c r="R78" s="351" t="s">
        <v>380</v>
      </c>
      <c r="S78" s="352" t="s">
        <v>30</v>
      </c>
      <c r="T78" s="352">
        <v>9.9990000000000006</v>
      </c>
      <c r="U78" s="352" t="s">
        <v>195</v>
      </c>
      <c r="V78" s="352" t="s">
        <v>829</v>
      </c>
      <c r="W78" s="352"/>
      <c r="X78" s="352" t="s">
        <v>236</v>
      </c>
      <c r="Y78" s="352" t="s">
        <v>906</v>
      </c>
      <c r="Z78" s="260">
        <v>43342</v>
      </c>
      <c r="BK78" s="453" t="s">
        <v>1158</v>
      </c>
      <c r="BL78" s="330" t="s">
        <v>1159</v>
      </c>
      <c r="BM78" s="178" t="s">
        <v>29</v>
      </c>
      <c r="BN78" s="317">
        <v>0.13200000000000001</v>
      </c>
      <c r="BO78" s="178" t="s">
        <v>1160</v>
      </c>
      <c r="BP78" s="178" t="s">
        <v>1161</v>
      </c>
      <c r="BQ78" s="178" t="s">
        <v>272</v>
      </c>
      <c r="BR78" s="178" t="s">
        <v>906</v>
      </c>
      <c r="BS78" s="182" t="s">
        <v>1109</v>
      </c>
      <c r="BT78" s="183" t="s">
        <v>828</v>
      </c>
    </row>
    <row r="79" spans="1:72">
      <c r="Q79" s="350" t="s">
        <v>383</v>
      </c>
      <c r="R79" s="351" t="s">
        <v>384</v>
      </c>
      <c r="S79" s="352" t="s">
        <v>30</v>
      </c>
      <c r="T79" s="352">
        <v>9.99</v>
      </c>
      <c r="U79" s="352" t="s">
        <v>385</v>
      </c>
      <c r="V79" s="352" t="s">
        <v>829</v>
      </c>
      <c r="W79" s="352"/>
      <c r="X79" s="352" t="s">
        <v>236</v>
      </c>
      <c r="Y79" s="352" t="s">
        <v>906</v>
      </c>
      <c r="Z79" s="260">
        <v>43090</v>
      </c>
      <c r="BK79" s="453" t="s">
        <v>1565</v>
      </c>
      <c r="BL79" s="330" t="s">
        <v>1566</v>
      </c>
      <c r="BM79" s="178" t="s">
        <v>1003</v>
      </c>
      <c r="BN79" s="317">
        <v>0.114</v>
      </c>
      <c r="BO79" s="178" t="s">
        <v>1263</v>
      </c>
      <c r="BP79" s="178" t="s">
        <v>1264</v>
      </c>
      <c r="BQ79" s="178" t="s">
        <v>606</v>
      </c>
      <c r="BR79" s="178" t="s">
        <v>906</v>
      </c>
      <c r="BS79" s="182" t="s">
        <v>1821</v>
      </c>
      <c r="BT79" s="183" t="s">
        <v>835</v>
      </c>
    </row>
    <row r="80" spans="1:72">
      <c r="Q80" s="350" t="s">
        <v>386</v>
      </c>
      <c r="R80" s="351" t="s">
        <v>387</v>
      </c>
      <c r="S80" s="352" t="s">
        <v>30</v>
      </c>
      <c r="T80" s="352">
        <v>9.99</v>
      </c>
      <c r="U80" s="352" t="s">
        <v>1513</v>
      </c>
      <c r="V80" s="352" t="s">
        <v>827</v>
      </c>
      <c r="W80" s="352"/>
      <c r="X80" s="352" t="s">
        <v>284</v>
      </c>
      <c r="Y80" s="352" t="s">
        <v>906</v>
      </c>
      <c r="Z80" s="260">
        <v>40730</v>
      </c>
      <c r="BK80" s="453" t="s">
        <v>1145</v>
      </c>
      <c r="BL80" s="330" t="s">
        <v>1146</v>
      </c>
      <c r="BM80" s="178" t="s">
        <v>29</v>
      </c>
      <c r="BN80" s="317">
        <v>0.11</v>
      </c>
      <c r="BO80" s="178" t="s">
        <v>1147</v>
      </c>
      <c r="BP80" s="178" t="s">
        <v>290</v>
      </c>
      <c r="BQ80" s="178" t="s">
        <v>272</v>
      </c>
      <c r="BR80" s="178" t="s">
        <v>906</v>
      </c>
      <c r="BS80" s="182" t="s">
        <v>1109</v>
      </c>
      <c r="BT80" s="183" t="s">
        <v>835</v>
      </c>
    </row>
    <row r="81" spans="17:72">
      <c r="Q81" s="350" t="s">
        <v>381</v>
      </c>
      <c r="R81" s="351" t="s">
        <v>382</v>
      </c>
      <c r="S81" s="352" t="s">
        <v>30</v>
      </c>
      <c r="T81" s="352">
        <v>9.99</v>
      </c>
      <c r="U81" s="352" t="s">
        <v>342</v>
      </c>
      <c r="V81" s="352" t="s">
        <v>827</v>
      </c>
      <c r="W81" s="352"/>
      <c r="X81" s="352" t="s">
        <v>272</v>
      </c>
      <c r="Y81" s="352" t="s">
        <v>906</v>
      </c>
      <c r="Z81" s="260">
        <v>40634</v>
      </c>
      <c r="BK81" s="453" t="s">
        <v>1219</v>
      </c>
      <c r="BL81" s="330" t="s">
        <v>1220</v>
      </c>
      <c r="BM81" s="178" t="s">
        <v>29</v>
      </c>
      <c r="BN81" s="317">
        <v>0.104</v>
      </c>
      <c r="BO81" s="178" t="s">
        <v>1221</v>
      </c>
      <c r="BP81" s="178" t="s">
        <v>1397</v>
      </c>
      <c r="BQ81" s="178" t="s">
        <v>272</v>
      </c>
      <c r="BR81" s="178" t="s">
        <v>906</v>
      </c>
      <c r="BS81" s="182" t="s">
        <v>1109</v>
      </c>
      <c r="BT81" s="183" t="s">
        <v>828</v>
      </c>
    </row>
    <row r="82" spans="17:72">
      <c r="Q82" s="350" t="s">
        <v>388</v>
      </c>
      <c r="R82" s="351" t="s">
        <v>389</v>
      </c>
      <c r="S82" s="352" t="s">
        <v>30</v>
      </c>
      <c r="T82" s="352">
        <v>9.7620000000000005</v>
      </c>
      <c r="U82" s="352" t="s">
        <v>1628</v>
      </c>
      <c r="V82" s="352" t="s">
        <v>829</v>
      </c>
      <c r="W82" s="352"/>
      <c r="X82" s="352" t="s">
        <v>236</v>
      </c>
      <c r="Y82" s="352" t="s">
        <v>906</v>
      </c>
      <c r="Z82" s="260">
        <v>41194</v>
      </c>
      <c r="BK82" s="453" t="s">
        <v>1459</v>
      </c>
      <c r="BL82" s="330" t="s">
        <v>1822</v>
      </c>
      <c r="BM82" s="178" t="s">
        <v>1259</v>
      </c>
      <c r="BN82" s="317">
        <v>0.1</v>
      </c>
      <c r="BO82" s="178" t="s">
        <v>1823</v>
      </c>
      <c r="BP82" s="178" t="s">
        <v>1460</v>
      </c>
      <c r="BQ82" s="178" t="s">
        <v>606</v>
      </c>
      <c r="BR82" s="178" t="s">
        <v>906</v>
      </c>
      <c r="BS82" s="182" t="s">
        <v>1824</v>
      </c>
      <c r="BT82" s="183" t="s">
        <v>835</v>
      </c>
    </row>
    <row r="83" spans="17:72">
      <c r="Q83" s="350" t="s">
        <v>390</v>
      </c>
      <c r="R83" s="351" t="s">
        <v>391</v>
      </c>
      <c r="S83" s="352" t="s">
        <v>30</v>
      </c>
      <c r="T83" s="352">
        <v>9.6</v>
      </c>
      <c r="U83" s="352" t="s">
        <v>345</v>
      </c>
      <c r="V83" s="352" t="s">
        <v>829</v>
      </c>
      <c r="W83" s="352"/>
      <c r="X83" s="352" t="s">
        <v>236</v>
      </c>
      <c r="Y83" s="352" t="s">
        <v>906</v>
      </c>
      <c r="Z83" s="260">
        <v>42941</v>
      </c>
      <c r="BK83" s="453" t="s">
        <v>1193</v>
      </c>
      <c r="BL83" s="330" t="s">
        <v>1194</v>
      </c>
      <c r="BM83" s="178" t="s">
        <v>29</v>
      </c>
      <c r="BN83" s="317">
        <v>0.1</v>
      </c>
      <c r="BO83" s="178" t="s">
        <v>1160</v>
      </c>
      <c r="BP83" s="178" t="s">
        <v>1161</v>
      </c>
      <c r="BQ83" s="178" t="s">
        <v>272</v>
      </c>
      <c r="BR83" s="178" t="s">
        <v>906</v>
      </c>
      <c r="BS83" s="182" t="s">
        <v>1109</v>
      </c>
      <c r="BT83" s="183" t="s">
        <v>828</v>
      </c>
    </row>
    <row r="84" spans="17:72">
      <c r="Q84" s="350" t="s">
        <v>392</v>
      </c>
      <c r="R84" s="351" t="s">
        <v>393</v>
      </c>
      <c r="S84" s="352" t="s">
        <v>30</v>
      </c>
      <c r="T84" s="352">
        <v>9.35</v>
      </c>
      <c r="U84" s="352" t="s">
        <v>394</v>
      </c>
      <c r="V84" s="352" t="s">
        <v>827</v>
      </c>
      <c r="W84" s="352"/>
      <c r="X84" s="352" t="s">
        <v>272</v>
      </c>
      <c r="Y84" s="352" t="s">
        <v>906</v>
      </c>
      <c r="Z84" s="260">
        <v>38532</v>
      </c>
      <c r="BK84" s="453" t="s">
        <v>1321</v>
      </c>
      <c r="BL84" s="330" t="s">
        <v>1322</v>
      </c>
      <c r="BM84" s="178" t="s">
        <v>1656</v>
      </c>
      <c r="BN84" s="317">
        <v>0.1</v>
      </c>
      <c r="BO84" s="178" t="s">
        <v>1825</v>
      </c>
      <c r="BP84" s="178" t="s">
        <v>1826</v>
      </c>
      <c r="BQ84" s="178" t="s">
        <v>606</v>
      </c>
      <c r="BR84" s="178" t="s">
        <v>906</v>
      </c>
      <c r="BS84" s="182" t="s">
        <v>1827</v>
      </c>
      <c r="BT84" s="183" t="s">
        <v>835</v>
      </c>
    </row>
    <row r="85" spans="17:72">
      <c r="Q85" s="350" t="s">
        <v>397</v>
      </c>
      <c r="R85" s="351" t="s">
        <v>398</v>
      </c>
      <c r="S85" s="352" t="s">
        <v>30</v>
      </c>
      <c r="T85" s="352">
        <v>9.1999999999999993</v>
      </c>
      <c r="U85" s="352" t="s">
        <v>271</v>
      </c>
      <c r="V85" s="352" t="s">
        <v>829</v>
      </c>
      <c r="W85" s="352"/>
      <c r="X85" s="352" t="s">
        <v>239</v>
      </c>
      <c r="Y85" s="352" t="s">
        <v>906</v>
      </c>
      <c r="Z85" s="260">
        <v>39994</v>
      </c>
      <c r="BK85" s="453" t="s">
        <v>1429</v>
      </c>
      <c r="BL85" s="330" t="s">
        <v>1430</v>
      </c>
      <c r="BM85" s="178" t="s">
        <v>29</v>
      </c>
      <c r="BN85" s="317">
        <v>0.1</v>
      </c>
      <c r="BO85" s="178" t="s">
        <v>1431</v>
      </c>
      <c r="BP85" s="178" t="s">
        <v>250</v>
      </c>
      <c r="BQ85" s="178" t="s">
        <v>606</v>
      </c>
      <c r="BR85" s="178" t="s">
        <v>906</v>
      </c>
      <c r="BS85" s="182" t="s">
        <v>1828</v>
      </c>
      <c r="BT85" s="183" t="s">
        <v>828</v>
      </c>
    </row>
    <row r="86" spans="17:72">
      <c r="Q86" s="350" t="s">
        <v>395</v>
      </c>
      <c r="R86" s="351" t="s">
        <v>396</v>
      </c>
      <c r="S86" s="352" t="s">
        <v>30</v>
      </c>
      <c r="T86" s="352">
        <v>9.1999999999999993</v>
      </c>
      <c r="U86" s="352" t="s">
        <v>1629</v>
      </c>
      <c r="V86" s="352" t="s">
        <v>829</v>
      </c>
      <c r="W86" s="352"/>
      <c r="X86" s="352" t="s">
        <v>236</v>
      </c>
      <c r="Y86" s="352" t="s">
        <v>906</v>
      </c>
      <c r="Z86" s="260">
        <v>42657</v>
      </c>
      <c r="BK86" s="453" t="s">
        <v>1155</v>
      </c>
      <c r="BL86" s="330" t="s">
        <v>1156</v>
      </c>
      <c r="BM86" s="178" t="s">
        <v>29</v>
      </c>
      <c r="BN86" s="317">
        <v>0.1</v>
      </c>
      <c r="BO86" s="178" t="s">
        <v>1829</v>
      </c>
      <c r="BP86" s="178" t="s">
        <v>595</v>
      </c>
      <c r="BQ86" s="178" t="s">
        <v>272</v>
      </c>
      <c r="BR86" s="178" t="s">
        <v>906</v>
      </c>
      <c r="BS86" s="182" t="s">
        <v>1109</v>
      </c>
      <c r="BT86" s="183" t="s">
        <v>829</v>
      </c>
    </row>
    <row r="87" spans="17:72">
      <c r="Q87" s="350" t="s">
        <v>967</v>
      </c>
      <c r="R87" s="351" t="s">
        <v>968</v>
      </c>
      <c r="S87" s="352" t="s">
        <v>30</v>
      </c>
      <c r="T87" s="352">
        <v>9.1999999999999993</v>
      </c>
      <c r="U87" s="352" t="s">
        <v>1513</v>
      </c>
      <c r="V87" s="352" t="s">
        <v>827</v>
      </c>
      <c r="W87" s="352"/>
      <c r="X87" s="352" t="s">
        <v>236</v>
      </c>
      <c r="Y87" s="352" t="s">
        <v>906</v>
      </c>
      <c r="Z87" s="260">
        <v>43802</v>
      </c>
      <c r="BK87" s="453" t="s">
        <v>1432</v>
      </c>
      <c r="BL87" s="330" t="s">
        <v>1433</v>
      </c>
      <c r="BM87" s="178" t="s">
        <v>29</v>
      </c>
      <c r="BN87" s="317">
        <v>9.5000000000000001E-2</v>
      </c>
      <c r="BO87" s="178" t="s">
        <v>1273</v>
      </c>
      <c r="BP87" s="178" t="s">
        <v>1274</v>
      </c>
      <c r="BQ87" s="178" t="s">
        <v>606</v>
      </c>
      <c r="BR87" s="178" t="s">
        <v>906</v>
      </c>
      <c r="BS87" s="182" t="s">
        <v>1830</v>
      </c>
      <c r="BT87" s="183" t="s">
        <v>835</v>
      </c>
    </row>
    <row r="88" spans="17:72">
      <c r="Q88" s="350" t="s">
        <v>405</v>
      </c>
      <c r="R88" s="351" t="s">
        <v>406</v>
      </c>
      <c r="S88" s="352" t="s">
        <v>30</v>
      </c>
      <c r="T88" s="352">
        <v>9</v>
      </c>
      <c r="U88" s="352" t="s">
        <v>372</v>
      </c>
      <c r="V88" s="352" t="s">
        <v>829</v>
      </c>
      <c r="W88" s="352"/>
      <c r="X88" s="352" t="s">
        <v>236</v>
      </c>
      <c r="Y88" s="352" t="s">
        <v>906</v>
      </c>
      <c r="Z88" s="260">
        <v>43087</v>
      </c>
      <c r="BK88" s="453" t="s">
        <v>1326</v>
      </c>
      <c r="BL88" s="330" t="s">
        <v>1327</v>
      </c>
      <c r="BM88" s="178" t="s">
        <v>1259</v>
      </c>
      <c r="BN88" s="317">
        <v>0.09</v>
      </c>
      <c r="BO88" s="178" t="s">
        <v>1328</v>
      </c>
      <c r="BP88" s="178" t="s">
        <v>331</v>
      </c>
      <c r="BQ88" s="178" t="s">
        <v>606</v>
      </c>
      <c r="BR88" s="178" t="s">
        <v>906</v>
      </c>
      <c r="BS88" s="182" t="s">
        <v>1831</v>
      </c>
      <c r="BT88" s="183" t="s">
        <v>835</v>
      </c>
    </row>
    <row r="89" spans="17:72">
      <c r="Q89" s="350" t="s">
        <v>399</v>
      </c>
      <c r="R89" s="351" t="s">
        <v>400</v>
      </c>
      <c r="S89" s="352" t="s">
        <v>30</v>
      </c>
      <c r="T89" s="352">
        <v>9</v>
      </c>
      <c r="U89" s="352" t="s">
        <v>936</v>
      </c>
      <c r="V89" s="352" t="s">
        <v>829</v>
      </c>
      <c r="W89" s="352"/>
      <c r="X89" s="352" t="s">
        <v>239</v>
      </c>
      <c r="Y89" s="352" t="s">
        <v>906</v>
      </c>
      <c r="Z89" s="260">
        <v>41618</v>
      </c>
      <c r="BK89" s="453" t="s">
        <v>1356</v>
      </c>
      <c r="BL89" s="330" t="s">
        <v>1357</v>
      </c>
      <c r="BM89" s="178" t="s">
        <v>29</v>
      </c>
      <c r="BN89" s="317">
        <v>0.09</v>
      </c>
      <c r="BO89" s="178" t="s">
        <v>1273</v>
      </c>
      <c r="BP89" s="178" t="s">
        <v>1274</v>
      </c>
      <c r="BQ89" s="178" t="s">
        <v>606</v>
      </c>
      <c r="BR89" s="178" t="s">
        <v>906</v>
      </c>
      <c r="BS89" s="182" t="s">
        <v>1832</v>
      </c>
      <c r="BT89" s="183" t="s">
        <v>828</v>
      </c>
    </row>
    <row r="90" spans="17:72">
      <c r="Q90" s="350" t="s">
        <v>401</v>
      </c>
      <c r="R90" s="351" t="s">
        <v>909</v>
      </c>
      <c r="S90" s="352" t="s">
        <v>30</v>
      </c>
      <c r="T90" s="352">
        <v>9</v>
      </c>
      <c r="U90" s="352" t="s">
        <v>907</v>
      </c>
      <c r="V90" s="352" t="s">
        <v>829</v>
      </c>
      <c r="W90" s="352"/>
      <c r="X90" s="352" t="s">
        <v>239</v>
      </c>
      <c r="Y90" s="352" t="s">
        <v>906</v>
      </c>
      <c r="Z90" s="260">
        <v>40725</v>
      </c>
      <c r="BK90" s="453" t="s">
        <v>1242</v>
      </c>
      <c r="BL90" s="330" t="s">
        <v>1243</v>
      </c>
      <c r="BM90" s="178" t="s">
        <v>29</v>
      </c>
      <c r="BN90" s="317">
        <v>0.09</v>
      </c>
      <c r="BO90" s="178" t="s">
        <v>1244</v>
      </c>
      <c r="BP90" s="178" t="s">
        <v>617</v>
      </c>
      <c r="BQ90" s="178" t="s">
        <v>272</v>
      </c>
      <c r="BR90" s="178" t="s">
        <v>906</v>
      </c>
      <c r="BS90" s="182" t="s">
        <v>1109</v>
      </c>
      <c r="BT90" s="183" t="s">
        <v>829</v>
      </c>
    </row>
    <row r="91" spans="17:72">
      <c r="Q91" s="350" t="s">
        <v>402</v>
      </c>
      <c r="R91" s="351" t="s">
        <v>403</v>
      </c>
      <c r="S91" s="352" t="s">
        <v>30</v>
      </c>
      <c r="T91" s="352">
        <v>9</v>
      </c>
      <c r="U91" s="352" t="s">
        <v>404</v>
      </c>
      <c r="V91" s="352" t="s">
        <v>827</v>
      </c>
      <c r="W91" s="352"/>
      <c r="X91" s="352" t="s">
        <v>239</v>
      </c>
      <c r="Y91" s="352" t="s">
        <v>906</v>
      </c>
      <c r="Z91" s="260">
        <v>41166</v>
      </c>
      <c r="BK91" s="453" t="s">
        <v>1131</v>
      </c>
      <c r="BL91" s="330" t="s">
        <v>1132</v>
      </c>
      <c r="BM91" s="178" t="s">
        <v>29</v>
      </c>
      <c r="BN91" s="317">
        <v>8.3000000000000004E-2</v>
      </c>
      <c r="BO91" s="178" t="s">
        <v>1133</v>
      </c>
      <c r="BP91" s="178" t="s">
        <v>193</v>
      </c>
      <c r="BQ91" s="178" t="s">
        <v>272</v>
      </c>
      <c r="BR91" s="178" t="s">
        <v>906</v>
      </c>
      <c r="BS91" s="182" t="s">
        <v>1109</v>
      </c>
      <c r="BT91" s="183" t="s">
        <v>835</v>
      </c>
    </row>
    <row r="92" spans="17:72">
      <c r="Q92" s="350" t="s">
        <v>407</v>
      </c>
      <c r="R92" s="351" t="s">
        <v>408</v>
      </c>
      <c r="S92" s="352" t="s">
        <v>30</v>
      </c>
      <c r="T92" s="352">
        <v>8.75</v>
      </c>
      <c r="U92" s="352" t="s">
        <v>409</v>
      </c>
      <c r="V92" s="352" t="s">
        <v>829</v>
      </c>
      <c r="W92" s="352"/>
      <c r="X92" s="352" t="s">
        <v>239</v>
      </c>
      <c r="Y92" s="352" t="s">
        <v>906</v>
      </c>
      <c r="Z92" s="260">
        <v>41394</v>
      </c>
      <c r="BK92" s="453" t="s">
        <v>1224</v>
      </c>
      <c r="BL92" s="330" t="s">
        <v>1225</v>
      </c>
      <c r="BM92" s="178" t="s">
        <v>29</v>
      </c>
      <c r="BN92" s="317">
        <v>0.08</v>
      </c>
      <c r="BO92" s="178" t="s">
        <v>1567</v>
      </c>
      <c r="BP92" s="178" t="s">
        <v>797</v>
      </c>
      <c r="BQ92" s="178" t="s">
        <v>272</v>
      </c>
      <c r="BR92" s="178" t="s">
        <v>906</v>
      </c>
      <c r="BS92" s="182" t="s">
        <v>1109</v>
      </c>
      <c r="BT92" s="183" t="s">
        <v>829</v>
      </c>
    </row>
    <row r="93" spans="17:72">
      <c r="Q93" s="350" t="s">
        <v>411</v>
      </c>
      <c r="R93" s="351" t="s">
        <v>412</v>
      </c>
      <c r="S93" s="352" t="s">
        <v>30</v>
      </c>
      <c r="T93" s="352">
        <v>8.5</v>
      </c>
      <c r="U93" s="352" t="s">
        <v>300</v>
      </c>
      <c r="V93" s="352" t="s">
        <v>827</v>
      </c>
      <c r="W93" s="352"/>
      <c r="X93" s="352" t="s">
        <v>272</v>
      </c>
      <c r="Y93" s="352" t="s">
        <v>906</v>
      </c>
      <c r="Z93" s="260">
        <v>38473</v>
      </c>
      <c r="BK93" s="453" t="s">
        <v>1125</v>
      </c>
      <c r="BL93" s="330" t="s">
        <v>1126</v>
      </c>
      <c r="BM93" s="178" t="s">
        <v>29</v>
      </c>
      <c r="BN93" s="317">
        <v>7.9000000000000001E-2</v>
      </c>
      <c r="BO93" s="178" t="s">
        <v>1713</v>
      </c>
      <c r="BP93" s="178" t="s">
        <v>920</v>
      </c>
      <c r="BQ93" s="178" t="s">
        <v>272</v>
      </c>
      <c r="BR93" s="178" t="s">
        <v>906</v>
      </c>
      <c r="BS93" s="182" t="s">
        <v>1109</v>
      </c>
      <c r="BT93" s="183" t="s">
        <v>828</v>
      </c>
    </row>
    <row r="94" spans="17:72">
      <c r="Q94" s="350" t="s">
        <v>410</v>
      </c>
      <c r="R94" s="351" t="s">
        <v>908</v>
      </c>
      <c r="S94" s="352" t="s">
        <v>30</v>
      </c>
      <c r="T94" s="352">
        <v>8.5</v>
      </c>
      <c r="U94" s="352" t="s">
        <v>303</v>
      </c>
      <c r="V94" s="352" t="s">
        <v>827</v>
      </c>
      <c r="W94" s="352"/>
      <c r="X94" s="352" t="s">
        <v>239</v>
      </c>
      <c r="Y94" s="352" t="s">
        <v>906</v>
      </c>
      <c r="Z94" s="260">
        <v>40076</v>
      </c>
      <c r="BK94" s="453" t="s">
        <v>1238</v>
      </c>
      <c r="BL94" s="330" t="s">
        <v>1239</v>
      </c>
      <c r="BM94" s="178" t="s">
        <v>29</v>
      </c>
      <c r="BN94" s="317">
        <v>7.4999999999999997E-2</v>
      </c>
      <c r="BO94" s="178" t="s">
        <v>1221</v>
      </c>
      <c r="BP94" s="178" t="s">
        <v>1397</v>
      </c>
      <c r="BQ94" s="178" t="s">
        <v>272</v>
      </c>
      <c r="BR94" s="178" t="s">
        <v>906</v>
      </c>
      <c r="BS94" s="182" t="s">
        <v>1109</v>
      </c>
      <c r="BT94" s="183" t="s">
        <v>835</v>
      </c>
    </row>
    <row r="95" spans="17:72">
      <c r="Q95" s="350" t="s">
        <v>413</v>
      </c>
      <c r="R95" s="351" t="s">
        <v>414</v>
      </c>
      <c r="S95" s="352" t="s">
        <v>30</v>
      </c>
      <c r="T95" s="352">
        <v>8.4</v>
      </c>
      <c r="U95" s="352" t="s">
        <v>300</v>
      </c>
      <c r="V95" s="352" t="s">
        <v>827</v>
      </c>
      <c r="W95" s="352"/>
      <c r="X95" s="352" t="s">
        <v>239</v>
      </c>
      <c r="Y95" s="352" t="s">
        <v>906</v>
      </c>
      <c r="Z95" s="260">
        <v>40118</v>
      </c>
      <c r="BK95" s="453" t="s">
        <v>1105</v>
      </c>
      <c r="BL95" s="330" t="s">
        <v>1106</v>
      </c>
      <c r="BM95" s="178" t="s">
        <v>29</v>
      </c>
      <c r="BN95" s="317">
        <v>7.4999999999999997E-2</v>
      </c>
      <c r="BO95" s="178" t="s">
        <v>1107</v>
      </c>
      <c r="BP95" s="178" t="s">
        <v>1108</v>
      </c>
      <c r="BQ95" s="178" t="s">
        <v>272</v>
      </c>
      <c r="BR95" s="178" t="s">
        <v>906</v>
      </c>
      <c r="BS95" s="182" t="s">
        <v>1109</v>
      </c>
      <c r="BT95" s="183" t="s">
        <v>835</v>
      </c>
    </row>
    <row r="96" spans="17:72">
      <c r="Q96" s="350" t="s">
        <v>415</v>
      </c>
      <c r="R96" s="351" t="s">
        <v>416</v>
      </c>
      <c r="S96" s="352" t="s">
        <v>30</v>
      </c>
      <c r="T96" s="352">
        <v>8.2799999999999994</v>
      </c>
      <c r="U96" s="352" t="s">
        <v>193</v>
      </c>
      <c r="V96" s="352" t="s">
        <v>829</v>
      </c>
      <c r="W96" s="352"/>
      <c r="X96" s="352" t="s">
        <v>236</v>
      </c>
      <c r="Y96" s="352" t="s">
        <v>906</v>
      </c>
      <c r="Z96" s="260">
        <v>41362</v>
      </c>
      <c r="BK96" s="453" t="s">
        <v>1292</v>
      </c>
      <c r="BL96" s="330" t="s">
        <v>1293</v>
      </c>
      <c r="BM96" s="178" t="s">
        <v>1112</v>
      </c>
      <c r="BN96" s="317">
        <v>5.9990000000000002E-2</v>
      </c>
      <c r="BO96" s="178" t="s">
        <v>1328</v>
      </c>
      <c r="BP96" s="178" t="s">
        <v>331</v>
      </c>
      <c r="BQ96" s="178" t="s">
        <v>606</v>
      </c>
      <c r="BR96" s="178" t="s">
        <v>906</v>
      </c>
      <c r="BS96" s="182">
        <v>41218</v>
      </c>
      <c r="BT96" s="183" t="s">
        <v>835</v>
      </c>
    </row>
    <row r="97" spans="17:72">
      <c r="Q97" s="350" t="s">
        <v>878</v>
      </c>
      <c r="R97" s="351" t="s">
        <v>912</v>
      </c>
      <c r="S97" s="352" t="s">
        <v>30</v>
      </c>
      <c r="T97" s="352">
        <v>8</v>
      </c>
      <c r="U97" s="352" t="s">
        <v>913</v>
      </c>
      <c r="V97" s="352" t="s">
        <v>827</v>
      </c>
      <c r="W97" s="352"/>
      <c r="X97" s="352" t="s">
        <v>877</v>
      </c>
      <c r="Y97" s="352" t="s">
        <v>906</v>
      </c>
      <c r="Z97" s="260">
        <v>44132</v>
      </c>
      <c r="BK97" s="453" t="s">
        <v>1127</v>
      </c>
      <c r="BL97" s="330" t="s">
        <v>1128</v>
      </c>
      <c r="BM97" s="178" t="s">
        <v>29</v>
      </c>
      <c r="BN97" s="317">
        <v>5.5E-2</v>
      </c>
      <c r="BO97" s="178" t="s">
        <v>1129</v>
      </c>
      <c r="BP97" s="178" t="s">
        <v>1130</v>
      </c>
      <c r="BQ97" s="178" t="s">
        <v>272</v>
      </c>
      <c r="BR97" s="178" t="s">
        <v>906</v>
      </c>
      <c r="BS97" s="182" t="s">
        <v>1109</v>
      </c>
      <c r="BT97" s="183" t="s">
        <v>829</v>
      </c>
    </row>
    <row r="98" spans="17:72" ht="28">
      <c r="Q98" s="350" t="s">
        <v>417</v>
      </c>
      <c r="R98" s="351" t="s">
        <v>418</v>
      </c>
      <c r="S98" s="352" t="s">
        <v>30</v>
      </c>
      <c r="T98" s="352">
        <v>7.8</v>
      </c>
      <c r="U98" s="352" t="s">
        <v>318</v>
      </c>
      <c r="V98" s="352" t="s">
        <v>827</v>
      </c>
      <c r="W98" s="352"/>
      <c r="X98" s="352" t="s">
        <v>236</v>
      </c>
      <c r="Y98" s="352" t="s">
        <v>906</v>
      </c>
      <c r="Z98" s="260">
        <v>42720</v>
      </c>
      <c r="BK98" s="453" t="s">
        <v>1148</v>
      </c>
      <c r="BL98" s="330" t="s">
        <v>1149</v>
      </c>
      <c r="BM98" s="178" t="s">
        <v>29</v>
      </c>
      <c r="BN98" s="317">
        <v>5.5E-2</v>
      </c>
      <c r="BO98" s="178" t="s">
        <v>1150</v>
      </c>
      <c r="BP98" s="178" t="s">
        <v>716</v>
      </c>
      <c r="BQ98" s="178" t="s">
        <v>272</v>
      </c>
      <c r="BR98" s="178" t="s">
        <v>906</v>
      </c>
      <c r="BS98" s="182" t="s">
        <v>1109</v>
      </c>
      <c r="BT98" s="183" t="s">
        <v>828</v>
      </c>
    </row>
    <row r="99" spans="17:72">
      <c r="Q99" s="350" t="s">
        <v>421</v>
      </c>
      <c r="R99" s="351" t="s">
        <v>422</v>
      </c>
      <c r="S99" s="352" t="s">
        <v>30</v>
      </c>
      <c r="T99" s="352">
        <v>7.65</v>
      </c>
      <c r="U99" s="352" t="s">
        <v>118</v>
      </c>
      <c r="V99" s="352" t="s">
        <v>829</v>
      </c>
      <c r="W99" s="352"/>
      <c r="X99" s="352" t="s">
        <v>236</v>
      </c>
      <c r="Y99" s="352" t="s">
        <v>906</v>
      </c>
      <c r="Z99" s="260">
        <v>41722</v>
      </c>
      <c r="BK99" s="453" t="s">
        <v>1229</v>
      </c>
      <c r="BL99" s="330" t="s">
        <v>1230</v>
      </c>
      <c r="BM99" s="178" t="s">
        <v>29</v>
      </c>
      <c r="BN99" s="317">
        <v>0.05</v>
      </c>
      <c r="BO99" s="178" t="s">
        <v>1558</v>
      </c>
      <c r="BP99" s="178" t="s">
        <v>323</v>
      </c>
      <c r="BQ99" s="178" t="s">
        <v>272</v>
      </c>
      <c r="BR99" s="178" t="s">
        <v>906</v>
      </c>
      <c r="BS99" s="182" t="s">
        <v>1109</v>
      </c>
      <c r="BT99" s="183" t="s">
        <v>828</v>
      </c>
    </row>
    <row r="100" spans="17:72">
      <c r="Q100" s="350" t="s">
        <v>419</v>
      </c>
      <c r="R100" s="351" t="s">
        <v>420</v>
      </c>
      <c r="S100" s="352" t="s">
        <v>30</v>
      </c>
      <c r="T100" s="352">
        <v>7.65</v>
      </c>
      <c r="U100" s="352" t="s">
        <v>907</v>
      </c>
      <c r="V100" s="352" t="s">
        <v>829</v>
      </c>
      <c r="W100" s="352"/>
      <c r="X100" s="352" t="s">
        <v>272</v>
      </c>
      <c r="Y100" s="352" t="s">
        <v>906</v>
      </c>
      <c r="Z100" s="260">
        <v>38596</v>
      </c>
      <c r="BK100" s="453" t="s">
        <v>1233</v>
      </c>
      <c r="BL100" s="330" t="s">
        <v>1234</v>
      </c>
      <c r="BM100" s="178" t="s">
        <v>29</v>
      </c>
      <c r="BN100" s="317">
        <v>0.05</v>
      </c>
      <c r="BO100" s="178" t="s">
        <v>1558</v>
      </c>
      <c r="BP100" s="178" t="s">
        <v>323</v>
      </c>
      <c r="BQ100" s="178" t="s">
        <v>272</v>
      </c>
      <c r="BR100" s="178" t="s">
        <v>906</v>
      </c>
      <c r="BS100" s="182" t="s">
        <v>1109</v>
      </c>
      <c r="BT100" s="183" t="s">
        <v>828</v>
      </c>
    </row>
    <row r="101" spans="17:72">
      <c r="Q101" s="350" t="s">
        <v>426</v>
      </c>
      <c r="R101" s="351" t="s">
        <v>427</v>
      </c>
      <c r="S101" s="352" t="s">
        <v>30</v>
      </c>
      <c r="T101" s="352">
        <v>7.65</v>
      </c>
      <c r="U101" s="352" t="s">
        <v>361</v>
      </c>
      <c r="V101" s="352" t="s">
        <v>827</v>
      </c>
      <c r="W101" s="352"/>
      <c r="X101" s="352" t="s">
        <v>284</v>
      </c>
      <c r="Y101" s="352" t="s">
        <v>906</v>
      </c>
      <c r="Z101" s="260">
        <v>39722</v>
      </c>
      <c r="BK101" s="453" t="s">
        <v>1226</v>
      </c>
      <c r="BL101" s="330" t="s">
        <v>1227</v>
      </c>
      <c r="BM101" s="178" t="s">
        <v>29</v>
      </c>
      <c r="BN101" s="317">
        <v>0.05</v>
      </c>
      <c r="BO101" s="178" t="s">
        <v>1228</v>
      </c>
      <c r="BP101" s="178" t="s">
        <v>1108</v>
      </c>
      <c r="BQ101" s="178" t="s">
        <v>272</v>
      </c>
      <c r="BR101" s="178" t="s">
        <v>906</v>
      </c>
      <c r="BS101" s="182" t="s">
        <v>1109</v>
      </c>
      <c r="BT101" s="183" t="s">
        <v>828</v>
      </c>
    </row>
    <row r="102" spans="17:72">
      <c r="Q102" s="350" t="s">
        <v>423</v>
      </c>
      <c r="R102" s="351" t="s">
        <v>424</v>
      </c>
      <c r="S102" s="352" t="s">
        <v>30</v>
      </c>
      <c r="T102" s="352">
        <v>7.65</v>
      </c>
      <c r="U102" s="352" t="s">
        <v>425</v>
      </c>
      <c r="V102" s="352" t="s">
        <v>827</v>
      </c>
      <c r="W102" s="352"/>
      <c r="X102" s="352" t="s">
        <v>272</v>
      </c>
      <c r="Y102" s="352" t="s">
        <v>906</v>
      </c>
      <c r="Z102" s="260">
        <v>38108</v>
      </c>
      <c r="BK102" s="453" t="s">
        <v>1658</v>
      </c>
      <c r="BL102" s="330" t="s">
        <v>1659</v>
      </c>
      <c r="BM102" s="178" t="s">
        <v>29</v>
      </c>
      <c r="BN102" s="317">
        <v>4.4999999999999998E-2</v>
      </c>
      <c r="BO102" s="178" t="s">
        <v>1660</v>
      </c>
      <c r="BP102" s="178" t="s">
        <v>1661</v>
      </c>
      <c r="BQ102" s="178" t="s">
        <v>606</v>
      </c>
      <c r="BR102" s="178" t="s">
        <v>906</v>
      </c>
      <c r="BS102" s="182" t="s">
        <v>1833</v>
      </c>
      <c r="BT102" s="183" t="s">
        <v>835</v>
      </c>
    </row>
    <row r="103" spans="17:72">
      <c r="Q103" s="350" t="s">
        <v>430</v>
      </c>
      <c r="R103" s="351" t="s">
        <v>431</v>
      </c>
      <c r="S103" s="352" t="s">
        <v>30</v>
      </c>
      <c r="T103" s="352">
        <v>7.5</v>
      </c>
      <c r="U103" s="352" t="s">
        <v>372</v>
      </c>
      <c r="V103" s="352" t="s">
        <v>827</v>
      </c>
      <c r="W103" s="352"/>
      <c r="X103" s="352" t="s">
        <v>284</v>
      </c>
      <c r="Y103" s="352" t="s">
        <v>906</v>
      </c>
      <c r="Z103" s="260">
        <v>39753</v>
      </c>
      <c r="BK103" s="453" t="s">
        <v>1282</v>
      </c>
      <c r="BL103" s="330" t="s">
        <v>1283</v>
      </c>
      <c r="BM103" s="178" t="s">
        <v>29</v>
      </c>
      <c r="BN103" s="317">
        <v>4.2000000000000003E-2</v>
      </c>
      <c r="BO103" s="178" t="s">
        <v>1228</v>
      </c>
      <c r="BP103" s="178" t="s">
        <v>1108</v>
      </c>
      <c r="BQ103" s="178" t="s">
        <v>272</v>
      </c>
      <c r="BR103" s="178" t="s">
        <v>906</v>
      </c>
      <c r="BS103" s="182" t="s">
        <v>1109</v>
      </c>
      <c r="BT103" s="183" t="s">
        <v>835</v>
      </c>
    </row>
    <row r="104" spans="17:72">
      <c r="Q104" s="350" t="s">
        <v>432</v>
      </c>
      <c r="R104" s="351" t="s">
        <v>433</v>
      </c>
      <c r="S104" s="352" t="s">
        <v>30</v>
      </c>
      <c r="T104" s="352">
        <v>7.5</v>
      </c>
      <c r="U104" s="352" t="s">
        <v>107</v>
      </c>
      <c r="V104" s="352" t="s">
        <v>829</v>
      </c>
      <c r="W104" s="352"/>
      <c r="X104" s="352" t="s">
        <v>275</v>
      </c>
      <c r="Y104" s="352" t="s">
        <v>906</v>
      </c>
      <c r="Z104" s="260">
        <v>39873</v>
      </c>
      <c r="BK104" s="453" t="s">
        <v>1454</v>
      </c>
      <c r="BL104" s="330" t="s">
        <v>1455</v>
      </c>
      <c r="BM104" s="178" t="s">
        <v>29</v>
      </c>
      <c r="BN104" s="317">
        <v>0.03</v>
      </c>
      <c r="BO104" s="178" t="s">
        <v>1562</v>
      </c>
      <c r="BP104" s="178" t="s">
        <v>962</v>
      </c>
      <c r="BQ104" s="178" t="s">
        <v>606</v>
      </c>
      <c r="BR104" s="178" t="s">
        <v>906</v>
      </c>
      <c r="BS104" s="182" t="s">
        <v>1834</v>
      </c>
      <c r="BT104" s="183" t="s">
        <v>835</v>
      </c>
    </row>
    <row r="105" spans="17:72">
      <c r="Q105" s="350" t="s">
        <v>428</v>
      </c>
      <c r="R105" s="351" t="s">
        <v>429</v>
      </c>
      <c r="S105" s="352" t="s">
        <v>30</v>
      </c>
      <c r="T105" s="352">
        <v>7.5</v>
      </c>
      <c r="U105" s="352" t="s">
        <v>283</v>
      </c>
      <c r="V105" s="352" t="s">
        <v>827</v>
      </c>
      <c r="W105" s="352"/>
      <c r="X105" s="352" t="s">
        <v>272</v>
      </c>
      <c r="Y105" s="352" t="s">
        <v>906</v>
      </c>
      <c r="Z105" s="260">
        <v>39083</v>
      </c>
      <c r="BK105" s="453" t="s">
        <v>1252</v>
      </c>
      <c r="BL105" s="330" t="s">
        <v>1253</v>
      </c>
      <c r="BM105" s="178" t="s">
        <v>29</v>
      </c>
      <c r="BN105" s="317">
        <v>2.9000000000000001E-2</v>
      </c>
      <c r="BO105" s="178" t="s">
        <v>1228</v>
      </c>
      <c r="BP105" s="178" t="s">
        <v>1108</v>
      </c>
      <c r="BQ105" s="178" t="s">
        <v>272</v>
      </c>
      <c r="BR105" s="178" t="s">
        <v>906</v>
      </c>
      <c r="BS105" s="182" t="s">
        <v>1109</v>
      </c>
      <c r="BT105" s="183" t="s">
        <v>835</v>
      </c>
    </row>
    <row r="106" spans="17:72">
      <c r="Q106" s="350" t="s">
        <v>434</v>
      </c>
      <c r="R106" s="351" t="s">
        <v>435</v>
      </c>
      <c r="S106" s="352" t="s">
        <v>30</v>
      </c>
      <c r="T106" s="352">
        <v>7.4</v>
      </c>
      <c r="U106" s="352" t="s">
        <v>271</v>
      </c>
      <c r="V106" s="352" t="s">
        <v>836</v>
      </c>
      <c r="W106" s="352"/>
      <c r="X106" s="352" t="s">
        <v>239</v>
      </c>
      <c r="Y106" s="352" t="s">
        <v>906</v>
      </c>
      <c r="Z106" s="260">
        <v>39864</v>
      </c>
      <c r="BK106" s="453" t="s">
        <v>1287</v>
      </c>
      <c r="BL106" s="330" t="s">
        <v>1288</v>
      </c>
      <c r="BM106" s="178" t="s">
        <v>29</v>
      </c>
      <c r="BN106" s="317">
        <v>2.4E-2</v>
      </c>
      <c r="BO106" s="178" t="s">
        <v>1289</v>
      </c>
      <c r="BP106" s="178" t="s">
        <v>553</v>
      </c>
      <c r="BQ106" s="178" t="s">
        <v>606</v>
      </c>
      <c r="BR106" s="178" t="s">
        <v>906</v>
      </c>
      <c r="BS106" s="182" t="s">
        <v>1835</v>
      </c>
      <c r="BT106" s="183" t="s">
        <v>835</v>
      </c>
    </row>
    <row r="107" spans="17:72">
      <c r="Q107" s="350" t="s">
        <v>436</v>
      </c>
      <c r="R107" s="351" t="s">
        <v>437</v>
      </c>
      <c r="S107" s="352" t="s">
        <v>30</v>
      </c>
      <c r="T107" s="352">
        <v>6.9</v>
      </c>
      <c r="U107" s="352" t="s">
        <v>342</v>
      </c>
      <c r="V107" s="352" t="s">
        <v>827</v>
      </c>
      <c r="W107" s="352"/>
      <c r="X107" s="352" t="s">
        <v>236</v>
      </c>
      <c r="Y107" s="352" t="s">
        <v>906</v>
      </c>
      <c r="Z107" s="260">
        <v>43075</v>
      </c>
      <c r="BK107" s="453" t="s">
        <v>1278</v>
      </c>
      <c r="BL107" s="330" t="s">
        <v>1279</v>
      </c>
      <c r="BM107" s="178" t="s">
        <v>29</v>
      </c>
      <c r="BN107" s="317">
        <v>2.3E-2</v>
      </c>
      <c r="BO107" s="178" t="s">
        <v>1133</v>
      </c>
      <c r="BP107" s="178" t="s">
        <v>193</v>
      </c>
      <c r="BQ107" s="178" t="s">
        <v>272</v>
      </c>
      <c r="BR107" s="178" t="s">
        <v>906</v>
      </c>
      <c r="BS107" s="182" t="s">
        <v>1109</v>
      </c>
      <c r="BT107" s="183" t="s">
        <v>835</v>
      </c>
    </row>
    <row r="108" spans="17:72">
      <c r="Q108" s="350" t="s">
        <v>928</v>
      </c>
      <c r="R108" s="351" t="s">
        <v>929</v>
      </c>
      <c r="S108" s="352" t="s">
        <v>30</v>
      </c>
      <c r="T108" s="352">
        <v>6.8</v>
      </c>
      <c r="U108" s="352" t="s">
        <v>303</v>
      </c>
      <c r="V108" s="352" t="s">
        <v>827</v>
      </c>
      <c r="W108" s="352"/>
      <c r="X108" s="352" t="s">
        <v>239</v>
      </c>
      <c r="Y108" s="352" t="s">
        <v>906</v>
      </c>
      <c r="Z108" s="260">
        <v>43817</v>
      </c>
      <c r="BK108" s="453" t="s">
        <v>1448</v>
      </c>
      <c r="BL108" s="330" t="s">
        <v>1449</v>
      </c>
      <c r="BM108" s="178" t="s">
        <v>29</v>
      </c>
      <c r="BN108" s="317">
        <v>0.02</v>
      </c>
      <c r="BO108" s="178" t="s">
        <v>1318</v>
      </c>
      <c r="BP108" s="178" t="s">
        <v>1781</v>
      </c>
      <c r="BQ108" s="178" t="s">
        <v>606</v>
      </c>
      <c r="BR108" s="178" t="s">
        <v>906</v>
      </c>
      <c r="BS108" s="182" t="s">
        <v>1109</v>
      </c>
      <c r="BT108" s="183" t="s">
        <v>835</v>
      </c>
    </row>
    <row r="109" spans="17:72">
      <c r="Q109" s="350" t="s">
        <v>438</v>
      </c>
      <c r="R109" s="351" t="s">
        <v>439</v>
      </c>
      <c r="S109" s="352" t="s">
        <v>30</v>
      </c>
      <c r="T109" s="352">
        <v>6.8</v>
      </c>
      <c r="U109" s="352" t="s">
        <v>904</v>
      </c>
      <c r="V109" s="352" t="s">
        <v>829</v>
      </c>
      <c r="W109" s="352"/>
      <c r="X109" s="352" t="s">
        <v>272</v>
      </c>
      <c r="Y109" s="352" t="s">
        <v>906</v>
      </c>
      <c r="Z109" s="260">
        <v>38596</v>
      </c>
      <c r="BK109" s="453" t="s">
        <v>1211</v>
      </c>
      <c r="BL109" s="330" t="s">
        <v>1212</v>
      </c>
      <c r="BM109" s="178" t="s">
        <v>29</v>
      </c>
      <c r="BN109" s="317">
        <v>1.9E-2</v>
      </c>
      <c r="BO109" s="178" t="s">
        <v>1213</v>
      </c>
      <c r="BP109" s="178" t="s">
        <v>582</v>
      </c>
      <c r="BQ109" s="178" t="s">
        <v>272</v>
      </c>
      <c r="BR109" s="178" t="s">
        <v>906</v>
      </c>
      <c r="BS109" s="182" t="s">
        <v>1109</v>
      </c>
      <c r="BT109" s="183" t="s">
        <v>829</v>
      </c>
    </row>
    <row r="110" spans="17:72" ht="15" thickBot="1">
      <c r="Q110" s="350" t="s">
        <v>873</v>
      </c>
      <c r="R110" s="351" t="s">
        <v>874</v>
      </c>
      <c r="S110" s="352" t="s">
        <v>30</v>
      </c>
      <c r="T110" s="352">
        <v>6.8</v>
      </c>
      <c r="U110" s="352" t="s">
        <v>334</v>
      </c>
      <c r="V110" s="352" t="s">
        <v>827</v>
      </c>
      <c r="W110" s="352"/>
      <c r="X110" s="352" t="s">
        <v>272</v>
      </c>
      <c r="Y110" s="352" t="s">
        <v>906</v>
      </c>
      <c r="Z110" s="260">
        <v>38231</v>
      </c>
      <c r="BK110" s="454" t="s">
        <v>1836</v>
      </c>
      <c r="BL110" s="455" t="s">
        <v>1837</v>
      </c>
      <c r="BM110" s="456" t="s">
        <v>1112</v>
      </c>
      <c r="BN110" s="457">
        <v>0.5</v>
      </c>
      <c r="BO110" s="456" t="s">
        <v>1838</v>
      </c>
      <c r="BP110" s="456" t="s">
        <v>328</v>
      </c>
      <c r="BQ110" s="456" t="s">
        <v>1746</v>
      </c>
      <c r="BR110" s="456" t="s">
        <v>906</v>
      </c>
      <c r="BS110" s="458">
        <v>45579</v>
      </c>
      <c r="BT110" s="459" t="s">
        <v>829</v>
      </c>
    </row>
    <row r="111" spans="17:72">
      <c r="Q111" s="350" t="s">
        <v>440</v>
      </c>
      <c r="R111" s="351" t="s">
        <v>441</v>
      </c>
      <c r="S111" s="352" t="s">
        <v>30</v>
      </c>
      <c r="T111" s="352">
        <v>6.75</v>
      </c>
      <c r="U111" s="352" t="s">
        <v>124</v>
      </c>
      <c r="V111" s="352" t="s">
        <v>827</v>
      </c>
      <c r="W111" s="352"/>
      <c r="X111" s="352" t="s">
        <v>284</v>
      </c>
      <c r="Y111" s="352" t="s">
        <v>906</v>
      </c>
      <c r="Z111" s="260">
        <v>38930</v>
      </c>
      <c r="BM111" s="319" t="s">
        <v>34</v>
      </c>
      <c r="BN111" s="320">
        <f>SUM(BN4:BN110)</f>
        <v>186.18598999999992</v>
      </c>
    </row>
    <row r="112" spans="17:72" ht="28">
      <c r="Q112" s="350" t="s">
        <v>925</v>
      </c>
      <c r="R112" s="351" t="s">
        <v>926</v>
      </c>
      <c r="S112" s="352" t="s">
        <v>30</v>
      </c>
      <c r="T112" s="352">
        <v>6.6</v>
      </c>
      <c r="U112" s="352" t="s">
        <v>927</v>
      </c>
      <c r="V112" s="352" t="s">
        <v>827</v>
      </c>
      <c r="W112" s="352"/>
      <c r="X112" s="352" t="s">
        <v>239</v>
      </c>
      <c r="Y112" s="352" t="s">
        <v>906</v>
      </c>
      <c r="Z112" s="260">
        <v>43873</v>
      </c>
    </row>
    <row r="113" spans="17:26">
      <c r="Q113" s="350" t="s">
        <v>442</v>
      </c>
      <c r="R113" s="351" t="s">
        <v>443</v>
      </c>
      <c r="S113" s="352" t="s">
        <v>30</v>
      </c>
      <c r="T113" s="352">
        <v>6.45</v>
      </c>
      <c r="U113" s="352" t="s">
        <v>903</v>
      </c>
      <c r="V113" s="352" t="s">
        <v>829</v>
      </c>
      <c r="W113" s="352"/>
      <c r="X113" s="352" t="s">
        <v>272</v>
      </c>
      <c r="Y113" s="352" t="s">
        <v>906</v>
      </c>
      <c r="Z113" s="260">
        <v>33878</v>
      </c>
    </row>
    <row r="114" spans="17:26">
      <c r="Q114" s="350" t="s">
        <v>445</v>
      </c>
      <c r="R114" s="351" t="s">
        <v>446</v>
      </c>
      <c r="S114" s="352" t="s">
        <v>30</v>
      </c>
      <c r="T114" s="352">
        <v>6</v>
      </c>
      <c r="U114" s="352" t="s">
        <v>118</v>
      </c>
      <c r="V114" s="352" t="s">
        <v>829</v>
      </c>
      <c r="W114" s="352"/>
      <c r="X114" s="352" t="s">
        <v>236</v>
      </c>
      <c r="Y114" s="352" t="s">
        <v>906</v>
      </c>
      <c r="Z114" s="260">
        <v>41989</v>
      </c>
    </row>
    <row r="115" spans="17:26">
      <c r="Q115" s="350" t="s">
        <v>869</v>
      </c>
      <c r="R115" s="351" t="s">
        <v>939</v>
      </c>
      <c r="S115" s="352" t="s">
        <v>30</v>
      </c>
      <c r="T115" s="352">
        <v>6</v>
      </c>
      <c r="U115" s="352" t="s">
        <v>938</v>
      </c>
      <c r="V115" s="352" t="s">
        <v>829</v>
      </c>
      <c r="W115" s="352"/>
      <c r="X115" s="352" t="s">
        <v>236</v>
      </c>
      <c r="Y115" s="352" t="s">
        <v>906</v>
      </c>
      <c r="Z115" s="260">
        <v>43853</v>
      </c>
    </row>
    <row r="116" spans="17:26">
      <c r="Q116" s="350" t="s">
        <v>447</v>
      </c>
      <c r="R116" s="351" t="s">
        <v>448</v>
      </c>
      <c r="S116" s="352" t="s">
        <v>30</v>
      </c>
      <c r="T116" s="352">
        <v>6</v>
      </c>
      <c r="U116" s="352" t="s">
        <v>193</v>
      </c>
      <c r="V116" s="352" t="s">
        <v>829</v>
      </c>
      <c r="W116" s="352"/>
      <c r="X116" s="352" t="s">
        <v>239</v>
      </c>
      <c r="Y116" s="352" t="s">
        <v>906</v>
      </c>
      <c r="Z116" s="260">
        <v>40702</v>
      </c>
    </row>
    <row r="117" spans="17:26">
      <c r="Q117" s="350" t="s">
        <v>452</v>
      </c>
      <c r="R117" s="351" t="s">
        <v>453</v>
      </c>
      <c r="S117" s="352" t="s">
        <v>30</v>
      </c>
      <c r="T117" s="352">
        <v>6</v>
      </c>
      <c r="U117" s="352" t="s">
        <v>1513</v>
      </c>
      <c r="V117" s="352" t="s">
        <v>827</v>
      </c>
      <c r="W117" s="352"/>
      <c r="X117" s="352" t="s">
        <v>284</v>
      </c>
      <c r="Y117" s="352" t="s">
        <v>906</v>
      </c>
      <c r="Z117" s="260">
        <v>42909</v>
      </c>
    </row>
    <row r="118" spans="17:26">
      <c r="Q118" s="350" t="s">
        <v>449</v>
      </c>
      <c r="R118" s="351" t="s">
        <v>450</v>
      </c>
      <c r="S118" s="352" t="s">
        <v>30</v>
      </c>
      <c r="T118" s="352">
        <v>6</v>
      </c>
      <c r="U118" s="352" t="s">
        <v>451</v>
      </c>
      <c r="V118" s="352" t="s">
        <v>829</v>
      </c>
      <c r="W118" s="352"/>
      <c r="X118" s="352" t="s">
        <v>284</v>
      </c>
      <c r="Y118" s="352" t="s">
        <v>906</v>
      </c>
      <c r="Z118" s="260">
        <v>39629</v>
      </c>
    </row>
    <row r="119" spans="17:26">
      <c r="Q119" s="350" t="s">
        <v>950</v>
      </c>
      <c r="R119" s="351" t="s">
        <v>949</v>
      </c>
      <c r="S119" s="352" t="s">
        <v>30</v>
      </c>
      <c r="T119" s="352">
        <v>5.95</v>
      </c>
      <c r="U119" s="352" t="s">
        <v>297</v>
      </c>
      <c r="V119" s="352" t="s">
        <v>827</v>
      </c>
      <c r="W119" s="352"/>
      <c r="X119" s="352" t="s">
        <v>239</v>
      </c>
      <c r="Y119" s="352" t="s">
        <v>906</v>
      </c>
      <c r="Z119" s="260">
        <v>44120</v>
      </c>
    </row>
    <row r="120" spans="17:26">
      <c r="Q120" s="350" t="s">
        <v>454</v>
      </c>
      <c r="R120" s="351" t="s">
        <v>455</v>
      </c>
      <c r="S120" s="352" t="s">
        <v>30</v>
      </c>
      <c r="T120" s="352">
        <v>5.95</v>
      </c>
      <c r="U120" s="352" t="s">
        <v>318</v>
      </c>
      <c r="V120" s="352" t="s">
        <v>829</v>
      </c>
      <c r="W120" s="352"/>
      <c r="X120" s="352" t="s">
        <v>272</v>
      </c>
      <c r="Y120" s="352" t="s">
        <v>906</v>
      </c>
      <c r="Z120" s="260">
        <v>38353</v>
      </c>
    </row>
    <row r="121" spans="17:26">
      <c r="Q121" s="350" t="s">
        <v>456</v>
      </c>
      <c r="R121" s="351" t="s">
        <v>457</v>
      </c>
      <c r="S121" s="352" t="s">
        <v>30</v>
      </c>
      <c r="T121" s="352">
        <v>5.94</v>
      </c>
      <c r="U121" s="352" t="s">
        <v>318</v>
      </c>
      <c r="V121" s="352" t="s">
        <v>827</v>
      </c>
      <c r="W121" s="352"/>
      <c r="X121" s="352" t="s">
        <v>272</v>
      </c>
      <c r="Y121" s="352" t="s">
        <v>906</v>
      </c>
      <c r="Z121" s="260">
        <v>36770</v>
      </c>
    </row>
    <row r="122" spans="17:26">
      <c r="Q122" s="350" t="s">
        <v>458</v>
      </c>
      <c r="R122" s="351" t="s">
        <v>459</v>
      </c>
      <c r="S122" s="352" t="s">
        <v>30</v>
      </c>
      <c r="T122" s="352">
        <v>5.94</v>
      </c>
      <c r="U122" s="352" t="s">
        <v>460</v>
      </c>
      <c r="V122" s="352" t="s">
        <v>827</v>
      </c>
      <c r="W122" s="352"/>
      <c r="X122" s="352" t="s">
        <v>272</v>
      </c>
      <c r="Y122" s="352" t="s">
        <v>906</v>
      </c>
      <c r="Z122" s="260">
        <v>36831</v>
      </c>
    </row>
    <row r="123" spans="17:26">
      <c r="Q123" s="350" t="s">
        <v>948</v>
      </c>
      <c r="R123" s="351" t="s">
        <v>949</v>
      </c>
      <c r="S123" s="352" t="s">
        <v>30</v>
      </c>
      <c r="T123" s="352">
        <v>5.4</v>
      </c>
      <c r="U123" s="352" t="s">
        <v>297</v>
      </c>
      <c r="V123" s="352" t="s">
        <v>827</v>
      </c>
      <c r="W123" s="352"/>
      <c r="X123" s="352" t="s">
        <v>236</v>
      </c>
      <c r="Y123" s="352" t="s">
        <v>906</v>
      </c>
      <c r="Z123" s="260">
        <v>44120</v>
      </c>
    </row>
    <row r="124" spans="17:26">
      <c r="Q124" s="350" t="s">
        <v>461</v>
      </c>
      <c r="R124" s="351" t="s">
        <v>462</v>
      </c>
      <c r="S124" s="352" t="s">
        <v>30</v>
      </c>
      <c r="T124" s="352">
        <v>5.0999999999999996</v>
      </c>
      <c r="U124" s="352" t="s">
        <v>334</v>
      </c>
      <c r="V124" s="352" t="s">
        <v>829</v>
      </c>
      <c r="W124" s="352"/>
      <c r="X124" s="352" t="s">
        <v>272</v>
      </c>
      <c r="Y124" s="352" t="s">
        <v>906</v>
      </c>
      <c r="Z124" s="260">
        <v>38412</v>
      </c>
    </row>
    <row r="125" spans="17:26">
      <c r="Q125" s="350" t="s">
        <v>465</v>
      </c>
      <c r="R125" s="351" t="s">
        <v>466</v>
      </c>
      <c r="S125" s="352" t="s">
        <v>30</v>
      </c>
      <c r="T125" s="352">
        <v>5</v>
      </c>
      <c r="U125" s="352" t="s">
        <v>1628</v>
      </c>
      <c r="V125" s="352" t="s">
        <v>829</v>
      </c>
      <c r="W125" s="352"/>
      <c r="X125" s="352" t="s">
        <v>284</v>
      </c>
      <c r="Y125" s="352" t="s">
        <v>906</v>
      </c>
      <c r="Z125" s="260">
        <v>41445</v>
      </c>
    </row>
    <row r="126" spans="17:26">
      <c r="Q126" s="350" t="s">
        <v>467</v>
      </c>
      <c r="R126" s="351" t="s">
        <v>468</v>
      </c>
      <c r="S126" s="352" t="s">
        <v>30</v>
      </c>
      <c r="T126" s="352">
        <v>5</v>
      </c>
      <c r="U126" s="352" t="s">
        <v>469</v>
      </c>
      <c r="V126" s="352" t="s">
        <v>829</v>
      </c>
      <c r="W126" s="352"/>
      <c r="X126" s="352" t="s">
        <v>272</v>
      </c>
      <c r="Y126" s="352" t="s">
        <v>906</v>
      </c>
      <c r="Z126" s="260">
        <v>35765</v>
      </c>
    </row>
    <row r="127" spans="17:26">
      <c r="Q127" s="350" t="s">
        <v>463</v>
      </c>
      <c r="R127" s="351" t="s">
        <v>464</v>
      </c>
      <c r="S127" s="352" t="s">
        <v>30</v>
      </c>
      <c r="T127" s="352">
        <v>5</v>
      </c>
      <c r="U127" s="352" t="s">
        <v>342</v>
      </c>
      <c r="V127" s="352" t="s">
        <v>827</v>
      </c>
      <c r="W127" s="352"/>
      <c r="X127" s="352" t="s">
        <v>272</v>
      </c>
      <c r="Y127" s="352" t="s">
        <v>906</v>
      </c>
      <c r="Z127" s="260">
        <v>35886</v>
      </c>
    </row>
    <row r="128" spans="17:26">
      <c r="Q128" s="350" t="s">
        <v>475</v>
      </c>
      <c r="R128" s="351" t="s">
        <v>476</v>
      </c>
      <c r="S128" s="352" t="s">
        <v>30</v>
      </c>
      <c r="T128" s="352">
        <v>4.99</v>
      </c>
      <c r="U128" s="352" t="s">
        <v>328</v>
      </c>
      <c r="V128" s="352" t="s">
        <v>829</v>
      </c>
      <c r="W128" s="352"/>
      <c r="X128" s="352" t="s">
        <v>284</v>
      </c>
      <c r="Y128" s="352" t="s">
        <v>906</v>
      </c>
      <c r="Z128" s="260">
        <v>39600</v>
      </c>
    </row>
    <row r="129" spans="17:26">
      <c r="Q129" s="350" t="s">
        <v>477</v>
      </c>
      <c r="R129" s="351" t="s">
        <v>478</v>
      </c>
      <c r="S129" s="352" t="s">
        <v>30</v>
      </c>
      <c r="T129" s="352">
        <v>4.99</v>
      </c>
      <c r="U129" s="352" t="s">
        <v>331</v>
      </c>
      <c r="V129" s="352" t="s">
        <v>827</v>
      </c>
      <c r="W129" s="352"/>
      <c r="X129" s="352" t="s">
        <v>239</v>
      </c>
      <c r="Y129" s="352" t="s">
        <v>906</v>
      </c>
      <c r="Z129" s="260">
        <v>40508</v>
      </c>
    </row>
    <row r="130" spans="17:26">
      <c r="Q130" s="350" t="s">
        <v>479</v>
      </c>
      <c r="R130" s="351" t="s">
        <v>480</v>
      </c>
      <c r="S130" s="352" t="s">
        <v>30</v>
      </c>
      <c r="T130" s="352">
        <v>4.99</v>
      </c>
      <c r="U130" s="352" t="s">
        <v>481</v>
      </c>
      <c r="V130" s="352" t="s">
        <v>829</v>
      </c>
      <c r="W130" s="352"/>
      <c r="X130" s="352" t="s">
        <v>272</v>
      </c>
      <c r="Y130" s="352" t="s">
        <v>906</v>
      </c>
      <c r="Z130" s="260">
        <v>38530</v>
      </c>
    </row>
    <row r="131" spans="17:26">
      <c r="Q131" s="350" t="s">
        <v>482</v>
      </c>
      <c r="R131" s="351" t="s">
        <v>483</v>
      </c>
      <c r="S131" s="352" t="s">
        <v>30</v>
      </c>
      <c r="T131" s="352">
        <v>4.99</v>
      </c>
      <c r="U131" s="352" t="s">
        <v>378</v>
      </c>
      <c r="V131" s="352" t="s">
        <v>829</v>
      </c>
      <c r="W131" s="352"/>
      <c r="X131" s="352" t="s">
        <v>239</v>
      </c>
      <c r="Y131" s="352" t="s">
        <v>906</v>
      </c>
      <c r="Z131" s="260">
        <v>41023</v>
      </c>
    </row>
    <row r="132" spans="17:26">
      <c r="Q132" s="350" t="s">
        <v>470</v>
      </c>
      <c r="R132" s="351" t="s">
        <v>471</v>
      </c>
      <c r="S132" s="352" t="s">
        <v>30</v>
      </c>
      <c r="T132" s="352">
        <v>4.99</v>
      </c>
      <c r="U132" s="352" t="s">
        <v>472</v>
      </c>
      <c r="V132" s="352" t="s">
        <v>829</v>
      </c>
      <c r="W132" s="352"/>
      <c r="X132" s="352" t="s">
        <v>236</v>
      </c>
      <c r="Y132" s="352" t="s">
        <v>906</v>
      </c>
      <c r="Z132" s="260">
        <v>41724</v>
      </c>
    </row>
    <row r="133" spans="17:26">
      <c r="Q133" s="350" t="s">
        <v>473</v>
      </c>
      <c r="R133" s="351" t="s">
        <v>474</v>
      </c>
      <c r="S133" s="352" t="s">
        <v>30</v>
      </c>
      <c r="T133" s="352">
        <v>4.99</v>
      </c>
      <c r="U133" s="352" t="s">
        <v>290</v>
      </c>
      <c r="V133" s="352" t="s">
        <v>829</v>
      </c>
      <c r="W133" s="352"/>
      <c r="X133" s="352" t="s">
        <v>284</v>
      </c>
      <c r="Y133" s="352" t="s">
        <v>906</v>
      </c>
      <c r="Z133" s="260">
        <v>39223</v>
      </c>
    </row>
    <row r="134" spans="17:26">
      <c r="Q134" s="350" t="s">
        <v>484</v>
      </c>
      <c r="R134" s="351" t="s">
        <v>485</v>
      </c>
      <c r="S134" s="352" t="s">
        <v>30</v>
      </c>
      <c r="T134" s="352">
        <v>4.9800000000000004</v>
      </c>
      <c r="U134" s="352" t="s">
        <v>905</v>
      </c>
      <c r="V134" s="352" t="s">
        <v>827</v>
      </c>
      <c r="W134" s="352"/>
      <c r="X134" s="352" t="s">
        <v>272</v>
      </c>
      <c r="Y134" s="352" t="s">
        <v>906</v>
      </c>
      <c r="Z134" s="260">
        <v>35612</v>
      </c>
    </row>
    <row r="135" spans="17:26">
      <c r="Q135" s="350" t="s">
        <v>486</v>
      </c>
      <c r="R135" s="351" t="s">
        <v>487</v>
      </c>
      <c r="S135" s="352" t="s">
        <v>30</v>
      </c>
      <c r="T135" s="352">
        <v>4.95</v>
      </c>
      <c r="U135" s="352" t="s">
        <v>904</v>
      </c>
      <c r="V135" s="352" t="s">
        <v>829</v>
      </c>
      <c r="W135" s="352"/>
      <c r="X135" s="352" t="s">
        <v>272</v>
      </c>
      <c r="Y135" s="352" t="s">
        <v>906</v>
      </c>
      <c r="Z135" s="260">
        <v>38718</v>
      </c>
    </row>
    <row r="136" spans="17:26">
      <c r="Q136" s="350" t="s">
        <v>488</v>
      </c>
      <c r="R136" s="351" t="s">
        <v>489</v>
      </c>
      <c r="S136" s="352" t="s">
        <v>30</v>
      </c>
      <c r="T136" s="352">
        <v>4.8</v>
      </c>
      <c r="U136" s="352" t="s">
        <v>342</v>
      </c>
      <c r="V136" s="352" t="s">
        <v>827</v>
      </c>
      <c r="W136" s="352"/>
      <c r="X136" s="352" t="s">
        <v>272</v>
      </c>
      <c r="Y136" s="352" t="s">
        <v>906</v>
      </c>
      <c r="Z136" s="260">
        <v>35643</v>
      </c>
    </row>
    <row r="137" spans="17:26">
      <c r="Q137" s="350" t="s">
        <v>490</v>
      </c>
      <c r="R137" s="351" t="s">
        <v>491</v>
      </c>
      <c r="S137" s="352" t="s">
        <v>30</v>
      </c>
      <c r="T137" s="352">
        <v>4.8</v>
      </c>
      <c r="U137" s="352" t="s">
        <v>469</v>
      </c>
      <c r="V137" s="352" t="s">
        <v>829</v>
      </c>
      <c r="W137" s="352"/>
      <c r="X137" s="352" t="s">
        <v>272</v>
      </c>
      <c r="Y137" s="352" t="s">
        <v>906</v>
      </c>
      <c r="Z137" s="260">
        <v>35490</v>
      </c>
    </row>
    <row r="138" spans="17:26">
      <c r="Q138" s="350" t="s">
        <v>492</v>
      </c>
      <c r="R138" s="351" t="s">
        <v>493</v>
      </c>
      <c r="S138" s="352" t="s">
        <v>30</v>
      </c>
      <c r="T138" s="352">
        <v>4.7990000000000004</v>
      </c>
      <c r="U138" s="352" t="s">
        <v>258</v>
      </c>
      <c r="V138" s="352" t="s">
        <v>829</v>
      </c>
      <c r="W138" s="352"/>
      <c r="X138" s="352" t="s">
        <v>236</v>
      </c>
      <c r="Y138" s="352" t="s">
        <v>906</v>
      </c>
      <c r="Z138" s="260">
        <v>42839</v>
      </c>
    </row>
    <row r="139" spans="17:26">
      <c r="Q139" s="350" t="s">
        <v>494</v>
      </c>
      <c r="R139" s="351" t="s">
        <v>495</v>
      </c>
      <c r="S139" s="352" t="s">
        <v>30</v>
      </c>
      <c r="T139" s="352">
        <v>4.7</v>
      </c>
      <c r="U139" s="352" t="s">
        <v>258</v>
      </c>
      <c r="V139" s="352" t="s">
        <v>829</v>
      </c>
      <c r="W139" s="352"/>
      <c r="X139" s="352" t="s">
        <v>236</v>
      </c>
      <c r="Y139" s="352" t="s">
        <v>906</v>
      </c>
      <c r="Z139" s="260">
        <v>42726</v>
      </c>
    </row>
    <row r="140" spans="17:26">
      <c r="Q140" s="350" t="s">
        <v>848</v>
      </c>
      <c r="R140" s="351" t="s">
        <v>941</v>
      </c>
      <c r="S140" s="352" t="s">
        <v>30</v>
      </c>
      <c r="T140" s="352">
        <v>4.6900000000000004</v>
      </c>
      <c r="U140" s="352" t="s">
        <v>938</v>
      </c>
      <c r="V140" s="352" t="s">
        <v>829</v>
      </c>
      <c r="W140" s="352"/>
      <c r="X140" s="352" t="s">
        <v>236</v>
      </c>
      <c r="Y140" s="352" t="s">
        <v>906</v>
      </c>
      <c r="Z140" s="260">
        <v>43817</v>
      </c>
    </row>
    <row r="141" spans="17:26">
      <c r="Q141" s="350" t="s">
        <v>496</v>
      </c>
      <c r="R141" s="351" t="s">
        <v>497</v>
      </c>
      <c r="S141" s="352" t="s">
        <v>30</v>
      </c>
      <c r="T141" s="352">
        <v>4.6500000000000004</v>
      </c>
      <c r="U141" s="352" t="s">
        <v>303</v>
      </c>
      <c r="V141" s="352" t="s">
        <v>829</v>
      </c>
      <c r="W141" s="352"/>
      <c r="X141" s="352" t="s">
        <v>239</v>
      </c>
      <c r="Y141" s="352" t="s">
        <v>906</v>
      </c>
      <c r="Z141" s="260">
        <v>40581</v>
      </c>
    </row>
    <row r="142" spans="17:26">
      <c r="Q142" s="350" t="s">
        <v>498</v>
      </c>
      <c r="R142" s="351" t="s">
        <v>499</v>
      </c>
      <c r="S142" s="352" t="s">
        <v>30</v>
      </c>
      <c r="T142" s="352">
        <v>4.62</v>
      </c>
      <c r="U142" s="352" t="s">
        <v>318</v>
      </c>
      <c r="V142" s="352" t="s">
        <v>827</v>
      </c>
      <c r="W142" s="352"/>
      <c r="X142" s="352" t="s">
        <v>272</v>
      </c>
      <c r="Y142" s="352" t="s">
        <v>906</v>
      </c>
      <c r="Z142" s="260">
        <v>36465</v>
      </c>
    </row>
    <row r="143" spans="17:26">
      <c r="Q143" s="350" t="s">
        <v>830</v>
      </c>
      <c r="R143" s="351" t="s">
        <v>945</v>
      </c>
      <c r="S143" s="352" t="s">
        <v>30</v>
      </c>
      <c r="T143" s="352">
        <v>4.5999999999999996</v>
      </c>
      <c r="U143" s="352" t="s">
        <v>345</v>
      </c>
      <c r="V143" s="352" t="s">
        <v>828</v>
      </c>
      <c r="W143" s="352"/>
      <c r="X143" s="352" t="s">
        <v>236</v>
      </c>
      <c r="Y143" s="352" t="s">
        <v>906</v>
      </c>
      <c r="Z143" s="260">
        <v>43616</v>
      </c>
    </row>
    <row r="144" spans="17:26">
      <c r="Q144" s="350" t="s">
        <v>507</v>
      </c>
      <c r="R144" s="351" t="s">
        <v>508</v>
      </c>
      <c r="S144" s="352" t="s">
        <v>30</v>
      </c>
      <c r="T144" s="352">
        <v>4.5999999999999996</v>
      </c>
      <c r="U144" s="352" t="s">
        <v>469</v>
      </c>
      <c r="V144" s="352" t="s">
        <v>829</v>
      </c>
      <c r="W144" s="352"/>
      <c r="X144" s="352" t="s">
        <v>239</v>
      </c>
      <c r="Y144" s="352" t="s">
        <v>906</v>
      </c>
      <c r="Z144" s="260">
        <v>40627</v>
      </c>
    </row>
    <row r="145" spans="17:26">
      <c r="Q145" s="350" t="s">
        <v>504</v>
      </c>
      <c r="R145" s="351" t="s">
        <v>505</v>
      </c>
      <c r="S145" s="352" t="s">
        <v>30</v>
      </c>
      <c r="T145" s="352">
        <v>4.5999999999999996</v>
      </c>
      <c r="U145" s="352" t="s">
        <v>506</v>
      </c>
      <c r="V145" s="352" t="s">
        <v>829</v>
      </c>
      <c r="W145" s="352"/>
      <c r="X145" s="352" t="s">
        <v>239</v>
      </c>
      <c r="Y145" s="352" t="s">
        <v>906</v>
      </c>
      <c r="Z145" s="260">
        <v>40622</v>
      </c>
    </row>
    <row r="146" spans="17:26">
      <c r="Q146" s="350" t="s">
        <v>502</v>
      </c>
      <c r="R146" s="351" t="s">
        <v>503</v>
      </c>
      <c r="S146" s="352" t="s">
        <v>30</v>
      </c>
      <c r="T146" s="352">
        <v>4.5999999999999996</v>
      </c>
      <c r="U146" s="352" t="s">
        <v>347</v>
      </c>
      <c r="V146" s="352" t="s">
        <v>828</v>
      </c>
      <c r="W146" s="352"/>
      <c r="X146" s="352" t="s">
        <v>236</v>
      </c>
      <c r="Y146" s="352" t="s">
        <v>906</v>
      </c>
      <c r="Z146" s="260">
        <v>42188</v>
      </c>
    </row>
    <row r="147" spans="17:26">
      <c r="Q147" s="350" t="s">
        <v>500</v>
      </c>
      <c r="R147" s="351" t="s">
        <v>501</v>
      </c>
      <c r="S147" s="352" t="s">
        <v>30</v>
      </c>
      <c r="T147" s="352">
        <v>4.5999999999999996</v>
      </c>
      <c r="U147" s="352" t="s">
        <v>283</v>
      </c>
      <c r="V147" s="352" t="s">
        <v>829</v>
      </c>
      <c r="W147" s="352"/>
      <c r="X147" s="352" t="s">
        <v>236</v>
      </c>
      <c r="Y147" s="352" t="s">
        <v>906</v>
      </c>
      <c r="Z147" s="260">
        <v>43131</v>
      </c>
    </row>
    <row r="148" spans="17:26">
      <c r="Q148" s="350" t="s">
        <v>509</v>
      </c>
      <c r="R148" s="351" t="s">
        <v>510</v>
      </c>
      <c r="S148" s="352" t="s">
        <v>30</v>
      </c>
      <c r="T148" s="352">
        <v>4.5</v>
      </c>
      <c r="U148" s="352" t="s">
        <v>318</v>
      </c>
      <c r="V148" s="352" t="s">
        <v>828</v>
      </c>
      <c r="W148" s="352"/>
      <c r="X148" s="352" t="s">
        <v>239</v>
      </c>
      <c r="Y148" s="352" t="s">
        <v>906</v>
      </c>
      <c r="Z148" s="260">
        <v>39988</v>
      </c>
    </row>
    <row r="149" spans="17:26">
      <c r="Q149" s="350" t="s">
        <v>513</v>
      </c>
      <c r="R149" s="351" t="s">
        <v>514</v>
      </c>
      <c r="S149" s="352" t="s">
        <v>30</v>
      </c>
      <c r="T149" s="352">
        <v>4.5</v>
      </c>
      <c r="U149" s="352" t="s">
        <v>283</v>
      </c>
      <c r="V149" s="352" t="s">
        <v>829</v>
      </c>
      <c r="W149" s="352"/>
      <c r="X149" s="352" t="s">
        <v>236</v>
      </c>
      <c r="Y149" s="352" t="s">
        <v>906</v>
      </c>
      <c r="Z149" s="260">
        <v>43083</v>
      </c>
    </row>
    <row r="150" spans="17:26">
      <c r="Q150" s="350" t="s">
        <v>515</v>
      </c>
      <c r="R150" s="351" t="s">
        <v>516</v>
      </c>
      <c r="S150" s="352" t="s">
        <v>30</v>
      </c>
      <c r="T150" s="352">
        <v>4.5</v>
      </c>
      <c r="U150" s="352" t="s">
        <v>290</v>
      </c>
      <c r="V150" s="352" t="s">
        <v>829</v>
      </c>
      <c r="W150" s="352"/>
      <c r="X150" s="352" t="s">
        <v>239</v>
      </c>
      <c r="Y150" s="352" t="s">
        <v>906</v>
      </c>
      <c r="Z150" s="260">
        <v>40158</v>
      </c>
    </row>
    <row r="151" spans="17:26">
      <c r="Q151" s="350" t="s">
        <v>517</v>
      </c>
      <c r="R151" s="351" t="s">
        <v>518</v>
      </c>
      <c r="S151" s="352" t="s">
        <v>30</v>
      </c>
      <c r="T151" s="352">
        <v>4.5</v>
      </c>
      <c r="U151" s="352" t="s">
        <v>409</v>
      </c>
      <c r="V151" s="352" t="s">
        <v>829</v>
      </c>
      <c r="W151" s="352"/>
      <c r="X151" s="352" t="s">
        <v>272</v>
      </c>
      <c r="Y151" s="352" t="s">
        <v>906</v>
      </c>
      <c r="Z151" s="260">
        <v>38930</v>
      </c>
    </row>
    <row r="152" spans="17:26">
      <c r="Q152" s="350" t="s">
        <v>511</v>
      </c>
      <c r="R152" s="351" t="s">
        <v>512</v>
      </c>
      <c r="S152" s="352" t="s">
        <v>30</v>
      </c>
      <c r="T152" s="352">
        <v>4.5</v>
      </c>
      <c r="U152" s="352" t="s">
        <v>372</v>
      </c>
      <c r="V152" s="352" t="s">
        <v>829</v>
      </c>
      <c r="W152" s="352"/>
      <c r="X152" s="352" t="s">
        <v>272</v>
      </c>
      <c r="Y152" s="352" t="s">
        <v>906</v>
      </c>
      <c r="Z152" s="260">
        <v>38292</v>
      </c>
    </row>
    <row r="153" spans="17:26">
      <c r="Q153" s="350" t="s">
        <v>519</v>
      </c>
      <c r="R153" s="351" t="s">
        <v>520</v>
      </c>
      <c r="S153" s="352" t="s">
        <v>30</v>
      </c>
      <c r="T153" s="352">
        <v>4.5</v>
      </c>
      <c r="U153" s="352" t="s">
        <v>394</v>
      </c>
      <c r="V153" s="352" t="s">
        <v>827</v>
      </c>
      <c r="W153" s="352"/>
      <c r="X153" s="352" t="s">
        <v>239</v>
      </c>
      <c r="Y153" s="352" t="s">
        <v>906</v>
      </c>
      <c r="Z153" s="260">
        <v>40118</v>
      </c>
    </row>
    <row r="154" spans="17:26">
      <c r="Q154" s="350" t="s">
        <v>521</v>
      </c>
      <c r="R154" s="351" t="s">
        <v>522</v>
      </c>
      <c r="S154" s="352" t="s">
        <v>30</v>
      </c>
      <c r="T154" s="352">
        <v>4.45</v>
      </c>
      <c r="U154" s="352" t="s">
        <v>258</v>
      </c>
      <c r="V154" s="352" t="s">
        <v>829</v>
      </c>
      <c r="W154" s="352"/>
      <c r="X154" s="352" t="s">
        <v>236</v>
      </c>
      <c r="Y154" s="352" t="s">
        <v>906</v>
      </c>
      <c r="Z154" s="260">
        <v>43290</v>
      </c>
    </row>
    <row r="155" spans="17:26">
      <c r="Q155" s="350" t="s">
        <v>841</v>
      </c>
      <c r="R155" s="351" t="s">
        <v>943</v>
      </c>
      <c r="S155" s="352" t="s">
        <v>30</v>
      </c>
      <c r="T155" s="352">
        <v>4.45</v>
      </c>
      <c r="U155" s="352" t="s">
        <v>258</v>
      </c>
      <c r="V155" s="352" t="s">
        <v>829</v>
      </c>
      <c r="W155" s="352"/>
      <c r="X155" s="352" t="s">
        <v>236</v>
      </c>
      <c r="Y155" s="352" t="s">
        <v>906</v>
      </c>
      <c r="Z155" s="260">
        <v>43804</v>
      </c>
    </row>
    <row r="156" spans="17:26">
      <c r="Q156" s="350" t="s">
        <v>523</v>
      </c>
      <c r="R156" s="351" t="s">
        <v>524</v>
      </c>
      <c r="S156" s="352" t="s">
        <v>30</v>
      </c>
      <c r="T156" s="352">
        <v>4.45</v>
      </c>
      <c r="U156" s="352" t="s">
        <v>300</v>
      </c>
      <c r="V156" s="352" t="s">
        <v>827</v>
      </c>
      <c r="W156" s="352"/>
      <c r="X156" s="352" t="s">
        <v>236</v>
      </c>
      <c r="Y156" s="352" t="s">
        <v>906</v>
      </c>
      <c r="Z156" s="260">
        <v>42764</v>
      </c>
    </row>
    <row r="157" spans="17:26">
      <c r="Q157" s="350" t="s">
        <v>525</v>
      </c>
      <c r="R157" s="351" t="s">
        <v>526</v>
      </c>
      <c r="S157" s="352" t="s">
        <v>30</v>
      </c>
      <c r="T157" s="352">
        <v>4.4000000000000004</v>
      </c>
      <c r="U157" s="352" t="s">
        <v>283</v>
      </c>
      <c r="V157" s="352" t="s">
        <v>829</v>
      </c>
      <c r="W157" s="352"/>
      <c r="X157" s="352" t="s">
        <v>236</v>
      </c>
      <c r="Y157" s="352" t="s">
        <v>906</v>
      </c>
      <c r="Z157" s="260">
        <v>43131</v>
      </c>
    </row>
    <row r="158" spans="17:26">
      <c r="Q158" s="350" t="s">
        <v>531</v>
      </c>
      <c r="R158" s="351" t="s">
        <v>532</v>
      </c>
      <c r="S158" s="352" t="s">
        <v>30</v>
      </c>
      <c r="T158" s="352">
        <v>4.25</v>
      </c>
      <c r="U158" s="352" t="s">
        <v>318</v>
      </c>
      <c r="V158" s="352" t="s">
        <v>829</v>
      </c>
      <c r="W158" s="352"/>
      <c r="X158" s="352" t="s">
        <v>275</v>
      </c>
      <c r="Y158" s="352" t="s">
        <v>906</v>
      </c>
      <c r="Z158" s="260">
        <v>38718</v>
      </c>
    </row>
    <row r="159" spans="17:26">
      <c r="Q159" s="350" t="s">
        <v>527</v>
      </c>
      <c r="R159" s="351" t="s">
        <v>528</v>
      </c>
      <c r="S159" s="352" t="s">
        <v>30</v>
      </c>
      <c r="T159" s="352">
        <v>4.25</v>
      </c>
      <c r="U159" s="352" t="s">
        <v>193</v>
      </c>
      <c r="V159" s="352" t="s">
        <v>829</v>
      </c>
      <c r="W159" s="352"/>
      <c r="X159" s="352" t="s">
        <v>239</v>
      </c>
      <c r="Y159" s="352" t="s">
        <v>906</v>
      </c>
      <c r="Z159" s="260">
        <v>39934</v>
      </c>
    </row>
    <row r="160" spans="17:26">
      <c r="Q160" s="350" t="s">
        <v>853</v>
      </c>
      <c r="R160" s="351" t="s">
        <v>854</v>
      </c>
      <c r="S160" s="352" t="s">
        <v>30</v>
      </c>
      <c r="T160" s="352">
        <v>4.25</v>
      </c>
      <c r="U160" s="352" t="s">
        <v>271</v>
      </c>
      <c r="V160" s="352" t="s">
        <v>829</v>
      </c>
      <c r="W160" s="352"/>
      <c r="X160" s="352" t="s">
        <v>239</v>
      </c>
      <c r="Y160" s="352" t="s">
        <v>906</v>
      </c>
      <c r="Z160" s="260">
        <v>43817</v>
      </c>
    </row>
    <row r="161" spans="17:26">
      <c r="Q161" s="350" t="s">
        <v>529</v>
      </c>
      <c r="R161" s="351" t="s">
        <v>530</v>
      </c>
      <c r="S161" s="352" t="s">
        <v>30</v>
      </c>
      <c r="T161" s="352">
        <v>4.25</v>
      </c>
      <c r="U161" s="352" t="s">
        <v>385</v>
      </c>
      <c r="V161" s="352" t="s">
        <v>829</v>
      </c>
      <c r="W161" s="352"/>
      <c r="X161" s="352" t="s">
        <v>275</v>
      </c>
      <c r="Y161" s="352" t="s">
        <v>906</v>
      </c>
      <c r="Z161" s="260">
        <v>38808</v>
      </c>
    </row>
    <row r="162" spans="17:26">
      <c r="Q162" s="350" t="s">
        <v>533</v>
      </c>
      <c r="R162" s="351" t="s">
        <v>534</v>
      </c>
      <c r="S162" s="352" t="s">
        <v>30</v>
      </c>
      <c r="T162" s="352">
        <v>4.25</v>
      </c>
      <c r="U162" s="352" t="s">
        <v>535</v>
      </c>
      <c r="V162" s="352" t="s">
        <v>829</v>
      </c>
      <c r="W162" s="352"/>
      <c r="X162" s="352" t="s">
        <v>239</v>
      </c>
      <c r="Y162" s="352" t="s">
        <v>906</v>
      </c>
      <c r="Z162" s="260">
        <v>43126</v>
      </c>
    </row>
    <row r="163" spans="17:26">
      <c r="Q163" s="350" t="s">
        <v>536</v>
      </c>
      <c r="R163" s="351" t="s">
        <v>537</v>
      </c>
      <c r="S163" s="352" t="s">
        <v>30</v>
      </c>
      <c r="T163" s="352">
        <v>4.25</v>
      </c>
      <c r="U163" s="352" t="s">
        <v>385</v>
      </c>
      <c r="V163" s="352" t="s">
        <v>829</v>
      </c>
      <c r="W163" s="352"/>
      <c r="X163" s="352" t="s">
        <v>239</v>
      </c>
      <c r="Y163" s="352" t="s">
        <v>906</v>
      </c>
      <c r="Z163" s="260">
        <v>42264</v>
      </c>
    </row>
    <row r="164" spans="17:26">
      <c r="Q164" s="350" t="s">
        <v>538</v>
      </c>
      <c r="R164" s="351" t="s">
        <v>539</v>
      </c>
      <c r="S164" s="352" t="s">
        <v>30</v>
      </c>
      <c r="T164" s="352">
        <v>4.2</v>
      </c>
      <c r="U164" s="352" t="s">
        <v>271</v>
      </c>
      <c r="V164" s="352" t="s">
        <v>829</v>
      </c>
      <c r="W164" s="352"/>
      <c r="X164" s="352" t="s">
        <v>239</v>
      </c>
      <c r="Y164" s="352" t="s">
        <v>906</v>
      </c>
      <c r="Z164" s="260">
        <v>39932</v>
      </c>
    </row>
    <row r="165" spans="17:26">
      <c r="Q165" s="350" t="s">
        <v>542</v>
      </c>
      <c r="R165" s="351" t="s">
        <v>543</v>
      </c>
      <c r="S165" s="352" t="s">
        <v>30</v>
      </c>
      <c r="T165" s="352">
        <v>4</v>
      </c>
      <c r="U165" s="352" t="s">
        <v>1628</v>
      </c>
      <c r="V165" s="352" t="s">
        <v>829</v>
      </c>
      <c r="W165" s="352"/>
      <c r="X165" s="352" t="s">
        <v>239</v>
      </c>
      <c r="Y165" s="352" t="s">
        <v>906</v>
      </c>
      <c r="Z165" s="260">
        <v>42748</v>
      </c>
    </row>
    <row r="166" spans="17:26">
      <c r="Q166" s="350" t="s">
        <v>540</v>
      </c>
      <c r="R166" s="351" t="s">
        <v>541</v>
      </c>
      <c r="S166" s="352" t="s">
        <v>30</v>
      </c>
      <c r="T166" s="352">
        <v>4</v>
      </c>
      <c r="U166" s="352" t="s">
        <v>1628</v>
      </c>
      <c r="V166" s="352" t="s">
        <v>829</v>
      </c>
      <c r="W166" s="352"/>
      <c r="X166" s="352" t="s">
        <v>239</v>
      </c>
      <c r="Y166" s="352" t="s">
        <v>906</v>
      </c>
      <c r="Z166" s="260">
        <v>41479</v>
      </c>
    </row>
    <row r="167" spans="17:26">
      <c r="Q167" s="350" t="s">
        <v>544</v>
      </c>
      <c r="R167" s="351" t="s">
        <v>545</v>
      </c>
      <c r="S167" s="352" t="s">
        <v>30</v>
      </c>
      <c r="T167" s="352">
        <v>4</v>
      </c>
      <c r="U167" s="352" t="s">
        <v>342</v>
      </c>
      <c r="V167" s="352" t="s">
        <v>829</v>
      </c>
      <c r="W167" s="352"/>
      <c r="X167" s="352" t="s">
        <v>236</v>
      </c>
      <c r="Y167" s="352" t="s">
        <v>906</v>
      </c>
      <c r="Z167" s="260">
        <v>42809</v>
      </c>
    </row>
    <row r="168" spans="17:26">
      <c r="Q168" s="350" t="s">
        <v>546</v>
      </c>
      <c r="R168" s="351" t="s">
        <v>547</v>
      </c>
      <c r="S168" s="352" t="s">
        <v>30</v>
      </c>
      <c r="T168" s="352">
        <v>3.96</v>
      </c>
      <c r="U168" s="352" t="s">
        <v>907</v>
      </c>
      <c r="V168" s="352" t="s">
        <v>829</v>
      </c>
      <c r="W168" s="352"/>
      <c r="X168" s="352" t="s">
        <v>272</v>
      </c>
      <c r="Y168" s="352" t="s">
        <v>906</v>
      </c>
      <c r="Z168" s="260">
        <v>38618</v>
      </c>
    </row>
    <row r="169" spans="17:26">
      <c r="Q169" s="350" t="s">
        <v>548</v>
      </c>
      <c r="R169" s="351" t="s">
        <v>549</v>
      </c>
      <c r="S169" s="352" t="s">
        <v>30</v>
      </c>
      <c r="T169" s="352">
        <v>3.96</v>
      </c>
      <c r="U169" s="352" t="s">
        <v>334</v>
      </c>
      <c r="V169" s="352" t="s">
        <v>828</v>
      </c>
      <c r="W169" s="352"/>
      <c r="X169" s="352" t="s">
        <v>272</v>
      </c>
      <c r="Y169" s="352" t="s">
        <v>906</v>
      </c>
      <c r="Z169" s="260">
        <v>36800</v>
      </c>
    </row>
    <row r="170" spans="17:26">
      <c r="Q170" s="350" t="s">
        <v>550</v>
      </c>
      <c r="R170" s="351" t="s">
        <v>978</v>
      </c>
      <c r="S170" s="352" t="s">
        <v>30</v>
      </c>
      <c r="T170" s="352">
        <v>3.95</v>
      </c>
      <c r="U170" s="352" t="s">
        <v>1628</v>
      </c>
      <c r="V170" s="352" t="s">
        <v>829</v>
      </c>
      <c r="W170" s="352"/>
      <c r="X170" s="352" t="s">
        <v>236</v>
      </c>
      <c r="Y170" s="352" t="s">
        <v>906</v>
      </c>
      <c r="Z170" s="260">
        <v>41445</v>
      </c>
    </row>
    <row r="171" spans="17:26">
      <c r="Q171" s="350" t="s">
        <v>551</v>
      </c>
      <c r="R171" s="351" t="s">
        <v>552</v>
      </c>
      <c r="S171" s="352" t="s">
        <v>30</v>
      </c>
      <c r="T171" s="352">
        <v>3.9</v>
      </c>
      <c r="U171" s="352" t="s">
        <v>553</v>
      </c>
      <c r="V171" s="352" t="s">
        <v>829</v>
      </c>
      <c r="W171" s="352"/>
      <c r="X171" s="352" t="s">
        <v>239</v>
      </c>
      <c r="Y171" s="352" t="s">
        <v>906</v>
      </c>
      <c r="Z171" s="260">
        <v>41208</v>
      </c>
    </row>
    <row r="172" spans="17:26">
      <c r="Q172" s="350" t="s">
        <v>554</v>
      </c>
      <c r="R172" s="351" t="s">
        <v>555</v>
      </c>
      <c r="S172" s="352" t="s">
        <v>30</v>
      </c>
      <c r="T172" s="352">
        <v>3.8</v>
      </c>
      <c r="U172" s="352" t="s">
        <v>213</v>
      </c>
      <c r="V172" s="352" t="s">
        <v>827</v>
      </c>
      <c r="W172" s="352"/>
      <c r="X172" s="352" t="s">
        <v>236</v>
      </c>
      <c r="Y172" s="352" t="s">
        <v>906</v>
      </c>
      <c r="Z172" s="260">
        <v>43081</v>
      </c>
    </row>
    <row r="173" spans="17:26">
      <c r="Q173" s="350" t="s">
        <v>557</v>
      </c>
      <c r="R173" s="351" t="s">
        <v>558</v>
      </c>
      <c r="S173" s="352" t="s">
        <v>30</v>
      </c>
      <c r="T173" s="352">
        <v>3.6</v>
      </c>
      <c r="U173" s="352" t="s">
        <v>460</v>
      </c>
      <c r="V173" s="352" t="s">
        <v>828</v>
      </c>
      <c r="W173" s="352"/>
      <c r="X173" s="352" t="s">
        <v>239</v>
      </c>
      <c r="Y173" s="352" t="s">
        <v>906</v>
      </c>
      <c r="Z173" s="260">
        <v>42272</v>
      </c>
    </row>
    <row r="174" spans="17:26">
      <c r="Q174" s="350" t="s">
        <v>1517</v>
      </c>
      <c r="R174" s="351" t="s">
        <v>1518</v>
      </c>
      <c r="S174" s="352" t="s">
        <v>30</v>
      </c>
      <c r="T174" s="352">
        <v>3.6</v>
      </c>
      <c r="U174" s="352" t="s">
        <v>1513</v>
      </c>
      <c r="V174" s="352" t="s">
        <v>827</v>
      </c>
      <c r="W174" s="352"/>
      <c r="X174" s="352" t="s">
        <v>1630</v>
      </c>
      <c r="Y174" s="352" t="s">
        <v>906</v>
      </c>
      <c r="Z174" s="260">
        <v>45134</v>
      </c>
    </row>
    <row r="175" spans="17:26">
      <c r="Q175" s="350" t="s">
        <v>798</v>
      </c>
      <c r="R175" s="351" t="s">
        <v>556</v>
      </c>
      <c r="S175" s="352" t="s">
        <v>30</v>
      </c>
      <c r="T175" s="352">
        <v>3.6</v>
      </c>
      <c r="U175" s="352" t="s">
        <v>1628</v>
      </c>
      <c r="V175" s="352" t="s">
        <v>829</v>
      </c>
      <c r="W175" s="352"/>
      <c r="X175" s="352" t="s">
        <v>239</v>
      </c>
      <c r="Y175" s="352" t="s">
        <v>906</v>
      </c>
      <c r="Z175" s="260">
        <v>41180</v>
      </c>
    </row>
    <row r="176" spans="17:26">
      <c r="Q176" s="350" t="s">
        <v>563</v>
      </c>
      <c r="R176" s="351" t="s">
        <v>564</v>
      </c>
      <c r="S176" s="352" t="s">
        <v>30</v>
      </c>
      <c r="T176" s="352">
        <v>3.4</v>
      </c>
      <c r="U176" s="352" t="s">
        <v>904</v>
      </c>
      <c r="V176" s="352" t="s">
        <v>829</v>
      </c>
      <c r="W176" s="352"/>
      <c r="X176" s="352" t="s">
        <v>272</v>
      </c>
      <c r="Y176" s="352" t="s">
        <v>906</v>
      </c>
      <c r="Z176" s="260">
        <v>39022</v>
      </c>
    </row>
    <row r="177" spans="17:26">
      <c r="Q177" s="350" t="s">
        <v>569</v>
      </c>
      <c r="R177" s="351" t="s">
        <v>570</v>
      </c>
      <c r="S177" s="352" t="s">
        <v>30</v>
      </c>
      <c r="T177" s="352">
        <v>3.4</v>
      </c>
      <c r="U177" s="352" t="s">
        <v>904</v>
      </c>
      <c r="V177" s="352" t="s">
        <v>829</v>
      </c>
      <c r="W177" s="352"/>
      <c r="X177" s="352" t="s">
        <v>272</v>
      </c>
      <c r="Y177" s="352" t="s">
        <v>906</v>
      </c>
      <c r="Z177" s="260">
        <v>37135</v>
      </c>
    </row>
    <row r="178" spans="17:26">
      <c r="Q178" s="350" t="s">
        <v>561</v>
      </c>
      <c r="R178" s="351" t="s">
        <v>562</v>
      </c>
      <c r="S178" s="352" t="s">
        <v>30</v>
      </c>
      <c r="T178" s="352">
        <v>3.4</v>
      </c>
      <c r="U178" s="352" t="s">
        <v>328</v>
      </c>
      <c r="V178" s="352" t="s">
        <v>829</v>
      </c>
      <c r="W178" s="352"/>
      <c r="X178" s="352" t="s">
        <v>239</v>
      </c>
      <c r="Y178" s="352" t="s">
        <v>906</v>
      </c>
      <c r="Z178" s="260">
        <v>40896</v>
      </c>
    </row>
    <row r="179" spans="17:26">
      <c r="Q179" s="350" t="s">
        <v>567</v>
      </c>
      <c r="R179" s="351" t="s">
        <v>568</v>
      </c>
      <c r="S179" s="352" t="s">
        <v>30</v>
      </c>
      <c r="T179" s="352">
        <v>3.4</v>
      </c>
      <c r="U179" s="352" t="s">
        <v>313</v>
      </c>
      <c r="V179" s="352" t="s">
        <v>829</v>
      </c>
      <c r="W179" s="352"/>
      <c r="X179" s="352" t="s">
        <v>272</v>
      </c>
      <c r="Y179" s="352" t="s">
        <v>906</v>
      </c>
      <c r="Z179" s="260">
        <v>37712</v>
      </c>
    </row>
    <row r="180" spans="17:26">
      <c r="Q180" s="350" t="s">
        <v>565</v>
      </c>
      <c r="R180" s="351" t="s">
        <v>566</v>
      </c>
      <c r="S180" s="352" t="s">
        <v>30</v>
      </c>
      <c r="T180" s="352">
        <v>3.4</v>
      </c>
      <c r="U180" s="352" t="s">
        <v>265</v>
      </c>
      <c r="V180" s="352" t="s">
        <v>827</v>
      </c>
      <c r="W180" s="352"/>
      <c r="X180" s="352" t="s">
        <v>239</v>
      </c>
      <c r="Y180" s="352" t="s">
        <v>906</v>
      </c>
      <c r="Z180" s="260">
        <v>41670</v>
      </c>
    </row>
    <row r="181" spans="17:26">
      <c r="Q181" s="350" t="s">
        <v>559</v>
      </c>
      <c r="R181" s="351" t="s">
        <v>560</v>
      </c>
      <c r="S181" s="352" t="s">
        <v>30</v>
      </c>
      <c r="T181" s="352">
        <v>3.4</v>
      </c>
      <c r="U181" s="352" t="s">
        <v>303</v>
      </c>
      <c r="V181" s="352" t="s">
        <v>828</v>
      </c>
      <c r="W181" s="352"/>
      <c r="X181" s="352" t="s">
        <v>272</v>
      </c>
      <c r="Y181" s="352" t="s">
        <v>906</v>
      </c>
      <c r="Z181" s="260">
        <v>38078</v>
      </c>
    </row>
    <row r="182" spans="17:26">
      <c r="Q182" s="350" t="s">
        <v>571</v>
      </c>
      <c r="R182" s="351" t="s">
        <v>572</v>
      </c>
      <c r="S182" s="352" t="s">
        <v>30</v>
      </c>
      <c r="T182" s="352">
        <v>3</v>
      </c>
      <c r="U182" s="352" t="s">
        <v>573</v>
      </c>
      <c r="V182" s="352" t="s">
        <v>828</v>
      </c>
      <c r="W182" s="352"/>
      <c r="X182" s="352" t="s">
        <v>272</v>
      </c>
      <c r="Y182" s="352" t="s">
        <v>906</v>
      </c>
      <c r="Z182" s="260">
        <v>37104</v>
      </c>
    </row>
    <row r="183" spans="17:26">
      <c r="Q183" s="350" t="s">
        <v>576</v>
      </c>
      <c r="R183" s="351" t="s">
        <v>577</v>
      </c>
      <c r="S183" s="352" t="s">
        <v>30</v>
      </c>
      <c r="T183" s="352">
        <v>3</v>
      </c>
      <c r="U183" s="352" t="s">
        <v>152</v>
      </c>
      <c r="V183" s="352" t="s">
        <v>828</v>
      </c>
      <c r="W183" s="352"/>
      <c r="X183" s="352" t="s">
        <v>239</v>
      </c>
      <c r="Y183" s="352" t="s">
        <v>906</v>
      </c>
      <c r="Z183" s="260">
        <v>40081</v>
      </c>
    </row>
    <row r="184" spans="17:26">
      <c r="Q184" s="350" t="s">
        <v>574</v>
      </c>
      <c r="R184" s="351" t="s">
        <v>575</v>
      </c>
      <c r="S184" s="352" t="s">
        <v>30</v>
      </c>
      <c r="T184" s="352">
        <v>3</v>
      </c>
      <c r="U184" s="352" t="s">
        <v>287</v>
      </c>
      <c r="V184" s="352" t="s">
        <v>829</v>
      </c>
      <c r="W184" s="352"/>
      <c r="X184" s="352" t="s">
        <v>272</v>
      </c>
      <c r="Y184" s="352" t="s">
        <v>906</v>
      </c>
      <c r="Z184" s="260">
        <v>39539</v>
      </c>
    </row>
    <row r="185" spans="17:26">
      <c r="Q185" s="350" t="s">
        <v>834</v>
      </c>
      <c r="R185" s="351" t="s">
        <v>944</v>
      </c>
      <c r="S185" s="352" t="s">
        <v>30</v>
      </c>
      <c r="T185" s="352">
        <v>3</v>
      </c>
      <c r="U185" s="352" t="s">
        <v>582</v>
      </c>
      <c r="V185" s="352" t="s">
        <v>828</v>
      </c>
      <c r="W185" s="352"/>
      <c r="X185" s="352" t="s">
        <v>236</v>
      </c>
      <c r="Y185" s="352" t="s">
        <v>906</v>
      </c>
      <c r="Z185" s="260">
        <v>43644</v>
      </c>
    </row>
    <row r="186" spans="17:26">
      <c r="Q186" s="350" t="s">
        <v>578</v>
      </c>
      <c r="R186" s="351" t="s">
        <v>579</v>
      </c>
      <c r="S186" s="352" t="s">
        <v>30</v>
      </c>
      <c r="T186" s="352">
        <v>2.92</v>
      </c>
      <c r="U186" s="352" t="s">
        <v>935</v>
      </c>
      <c r="V186" s="352" t="s">
        <v>827</v>
      </c>
      <c r="W186" s="352"/>
      <c r="X186" s="352" t="s">
        <v>239</v>
      </c>
      <c r="Y186" s="352" t="s">
        <v>906</v>
      </c>
      <c r="Z186" s="260">
        <v>42958</v>
      </c>
    </row>
    <row r="187" spans="17:26">
      <c r="Q187" s="350" t="s">
        <v>833</v>
      </c>
      <c r="R187" s="351" t="s">
        <v>964</v>
      </c>
      <c r="S187" s="352" t="s">
        <v>30</v>
      </c>
      <c r="T187" s="352">
        <v>2.65</v>
      </c>
      <c r="U187" s="352" t="s">
        <v>255</v>
      </c>
      <c r="V187" s="352" t="s">
        <v>827</v>
      </c>
      <c r="W187" s="352"/>
      <c r="X187" s="352" t="s">
        <v>236</v>
      </c>
      <c r="Y187" s="352" t="s">
        <v>906</v>
      </c>
      <c r="Z187" s="260">
        <v>43609</v>
      </c>
    </row>
    <row r="188" spans="17:26">
      <c r="Q188" s="350" t="s">
        <v>580</v>
      </c>
      <c r="R188" s="351" t="s">
        <v>581</v>
      </c>
      <c r="S188" s="352" t="s">
        <v>30</v>
      </c>
      <c r="T188" s="352">
        <v>2.64</v>
      </c>
      <c r="U188" s="352" t="s">
        <v>582</v>
      </c>
      <c r="V188" s="352" t="s">
        <v>829</v>
      </c>
      <c r="W188" s="352"/>
      <c r="X188" s="352" t="s">
        <v>272</v>
      </c>
      <c r="Y188" s="352" t="s">
        <v>906</v>
      </c>
      <c r="Z188" s="260">
        <v>36161</v>
      </c>
    </row>
    <row r="189" spans="17:26">
      <c r="Q189" s="350" t="s">
        <v>809</v>
      </c>
      <c r="R189" s="351" t="s">
        <v>956</v>
      </c>
      <c r="S189" s="352" t="s">
        <v>30</v>
      </c>
      <c r="T189" s="352">
        <v>2.6379999999999999</v>
      </c>
      <c r="U189" s="352" t="s">
        <v>372</v>
      </c>
      <c r="V189" s="352" t="s">
        <v>828</v>
      </c>
      <c r="W189" s="352"/>
      <c r="X189" s="352" t="s">
        <v>236</v>
      </c>
      <c r="Y189" s="352" t="s">
        <v>906</v>
      </c>
      <c r="Z189" s="260">
        <v>43570</v>
      </c>
    </row>
    <row r="190" spans="17:26">
      <c r="Q190" s="350" t="s">
        <v>596</v>
      </c>
      <c r="R190" s="351" t="s">
        <v>597</v>
      </c>
      <c r="S190" s="352" t="s">
        <v>30</v>
      </c>
      <c r="T190" s="352">
        <v>2.5499999999999998</v>
      </c>
      <c r="U190" s="352" t="s">
        <v>361</v>
      </c>
      <c r="V190" s="352" t="s">
        <v>828</v>
      </c>
      <c r="W190" s="352"/>
      <c r="X190" s="352" t="s">
        <v>284</v>
      </c>
      <c r="Y190" s="352" t="s">
        <v>906</v>
      </c>
      <c r="Z190" s="260">
        <v>39435</v>
      </c>
    </row>
    <row r="191" spans="17:26">
      <c r="Q191" s="350" t="s">
        <v>583</v>
      </c>
      <c r="R191" s="351" t="s">
        <v>584</v>
      </c>
      <c r="S191" s="352" t="s">
        <v>30</v>
      </c>
      <c r="T191" s="352">
        <v>2.5499999999999998</v>
      </c>
      <c r="U191" s="352" t="s">
        <v>328</v>
      </c>
      <c r="V191" s="352" t="s">
        <v>829</v>
      </c>
      <c r="W191" s="352"/>
      <c r="X191" s="352" t="s">
        <v>272</v>
      </c>
      <c r="Y191" s="352" t="s">
        <v>906</v>
      </c>
      <c r="Z191" s="260">
        <v>37865</v>
      </c>
    </row>
    <row r="192" spans="17:26">
      <c r="Q192" s="350" t="s">
        <v>589</v>
      </c>
      <c r="R192" s="351" t="s">
        <v>590</v>
      </c>
      <c r="S192" s="352" t="s">
        <v>30</v>
      </c>
      <c r="T192" s="352">
        <v>2.5499999999999998</v>
      </c>
      <c r="U192" s="352" t="s">
        <v>385</v>
      </c>
      <c r="V192" s="352" t="s">
        <v>829</v>
      </c>
      <c r="W192" s="352"/>
      <c r="X192" s="352" t="s">
        <v>275</v>
      </c>
      <c r="Y192" s="352" t="s">
        <v>906</v>
      </c>
      <c r="Z192" s="260">
        <v>38808</v>
      </c>
    </row>
    <row r="193" spans="17:26">
      <c r="Q193" s="350" t="s">
        <v>591</v>
      </c>
      <c r="R193" s="351" t="s">
        <v>592</v>
      </c>
      <c r="S193" s="352" t="s">
        <v>30</v>
      </c>
      <c r="T193" s="352">
        <v>2.5499999999999998</v>
      </c>
      <c r="U193" s="352" t="s">
        <v>553</v>
      </c>
      <c r="V193" s="352" t="s">
        <v>828</v>
      </c>
      <c r="W193" s="352"/>
      <c r="X193" s="352" t="s">
        <v>272</v>
      </c>
      <c r="Y193" s="352" t="s">
        <v>906</v>
      </c>
      <c r="Z193" s="260">
        <v>37987</v>
      </c>
    </row>
    <row r="194" spans="17:26">
      <c r="Q194" s="350" t="s">
        <v>585</v>
      </c>
      <c r="R194" s="351" t="s">
        <v>586</v>
      </c>
      <c r="S194" s="352" t="s">
        <v>30</v>
      </c>
      <c r="T194" s="352">
        <v>2.5499999999999998</v>
      </c>
      <c r="U194" s="352" t="s">
        <v>290</v>
      </c>
      <c r="V194" s="352" t="s">
        <v>829</v>
      </c>
      <c r="W194" s="352"/>
      <c r="X194" s="352" t="s">
        <v>272</v>
      </c>
      <c r="Y194" s="352" t="s">
        <v>906</v>
      </c>
      <c r="Z194" s="260">
        <v>38534</v>
      </c>
    </row>
    <row r="195" spans="17:26">
      <c r="Q195" s="350" t="s">
        <v>587</v>
      </c>
      <c r="R195" s="351" t="s">
        <v>588</v>
      </c>
      <c r="S195" s="352" t="s">
        <v>30</v>
      </c>
      <c r="T195" s="352">
        <v>2.5499999999999998</v>
      </c>
      <c r="U195" s="352" t="s">
        <v>553</v>
      </c>
      <c r="V195" s="352" t="s">
        <v>828</v>
      </c>
      <c r="W195" s="352"/>
      <c r="X195" s="352" t="s">
        <v>272</v>
      </c>
      <c r="Y195" s="352" t="s">
        <v>906</v>
      </c>
      <c r="Z195" s="260">
        <v>38718</v>
      </c>
    </row>
    <row r="196" spans="17:26">
      <c r="Q196" s="350" t="s">
        <v>593</v>
      </c>
      <c r="R196" s="351" t="s">
        <v>594</v>
      </c>
      <c r="S196" s="352" t="s">
        <v>30</v>
      </c>
      <c r="T196" s="352">
        <v>2.5499999999999998</v>
      </c>
      <c r="U196" s="352" t="s">
        <v>595</v>
      </c>
      <c r="V196" s="352" t="s">
        <v>829</v>
      </c>
      <c r="W196" s="352"/>
      <c r="X196" s="352" t="s">
        <v>239</v>
      </c>
      <c r="Y196" s="352" t="s">
        <v>906</v>
      </c>
      <c r="Z196" s="260">
        <v>40229</v>
      </c>
    </row>
    <row r="197" spans="17:26">
      <c r="Q197" s="350" t="s">
        <v>845</v>
      </c>
      <c r="R197" s="351" t="s">
        <v>947</v>
      </c>
      <c r="S197" s="352" t="s">
        <v>30</v>
      </c>
      <c r="T197" s="352">
        <v>2.5499999999999998</v>
      </c>
      <c r="U197" s="352" t="s">
        <v>444</v>
      </c>
      <c r="V197" s="352" t="s">
        <v>829</v>
      </c>
      <c r="W197" s="352"/>
      <c r="X197" s="352" t="s">
        <v>236</v>
      </c>
      <c r="Y197" s="352" t="s">
        <v>906</v>
      </c>
      <c r="Z197" s="260">
        <v>43817</v>
      </c>
    </row>
    <row r="198" spans="17:26">
      <c r="Q198" s="350" t="s">
        <v>600</v>
      </c>
      <c r="R198" s="351" t="s">
        <v>601</v>
      </c>
      <c r="S198" s="352" t="s">
        <v>30</v>
      </c>
      <c r="T198" s="352">
        <v>2.5499999999999998</v>
      </c>
      <c r="U198" s="352" t="s">
        <v>283</v>
      </c>
      <c r="V198" s="352" t="s">
        <v>829</v>
      </c>
      <c r="W198" s="352"/>
      <c r="X198" s="352" t="s">
        <v>272</v>
      </c>
      <c r="Y198" s="352" t="s">
        <v>906</v>
      </c>
      <c r="Z198" s="260">
        <v>37834</v>
      </c>
    </row>
    <row r="199" spans="17:26">
      <c r="Q199" s="350" t="s">
        <v>602</v>
      </c>
      <c r="R199" s="351" t="s">
        <v>603</v>
      </c>
      <c r="S199" s="352" t="s">
        <v>30</v>
      </c>
      <c r="T199" s="352">
        <v>2.5499999999999998</v>
      </c>
      <c r="U199" s="352" t="s">
        <v>553</v>
      </c>
      <c r="V199" s="352" t="s">
        <v>828</v>
      </c>
      <c r="W199" s="352"/>
      <c r="X199" s="352" t="s">
        <v>275</v>
      </c>
      <c r="Y199" s="352" t="s">
        <v>906</v>
      </c>
      <c r="Z199" s="260">
        <v>38718</v>
      </c>
    </row>
    <row r="200" spans="17:26">
      <c r="Q200" s="350" t="s">
        <v>598</v>
      </c>
      <c r="R200" s="351" t="s">
        <v>599</v>
      </c>
      <c r="S200" s="352" t="s">
        <v>30</v>
      </c>
      <c r="T200" s="352">
        <v>2.5499999999999998</v>
      </c>
      <c r="U200" s="352" t="s">
        <v>361</v>
      </c>
      <c r="V200" s="352" t="s">
        <v>828</v>
      </c>
      <c r="W200" s="352"/>
      <c r="X200" s="352" t="s">
        <v>239</v>
      </c>
      <c r="Y200" s="352" t="s">
        <v>906</v>
      </c>
      <c r="Z200" s="260">
        <v>40267</v>
      </c>
    </row>
    <row r="201" spans="17:26">
      <c r="Q201" s="350" t="s">
        <v>609</v>
      </c>
      <c r="R201" s="351" t="s">
        <v>610</v>
      </c>
      <c r="S201" s="352" t="s">
        <v>30</v>
      </c>
      <c r="T201" s="352">
        <v>2.5</v>
      </c>
      <c r="U201" s="352" t="s">
        <v>1631</v>
      </c>
      <c r="V201" s="352" t="s">
        <v>829</v>
      </c>
      <c r="W201" s="352"/>
      <c r="X201" s="352" t="s">
        <v>606</v>
      </c>
      <c r="Y201" s="352" t="s">
        <v>906</v>
      </c>
      <c r="Z201" s="260">
        <v>41841</v>
      </c>
    </row>
    <row r="202" spans="17:26">
      <c r="Q202" s="350" t="s">
        <v>607</v>
      </c>
      <c r="R202" s="351" t="s">
        <v>608</v>
      </c>
      <c r="S202" s="352" t="s">
        <v>30</v>
      </c>
      <c r="T202" s="352">
        <v>2.5</v>
      </c>
      <c r="U202" s="352" t="s">
        <v>481</v>
      </c>
      <c r="V202" s="352" t="s">
        <v>829</v>
      </c>
      <c r="W202" s="352"/>
      <c r="X202" s="352" t="s">
        <v>239</v>
      </c>
      <c r="Y202" s="352" t="s">
        <v>906</v>
      </c>
      <c r="Z202" s="260">
        <v>43384</v>
      </c>
    </row>
    <row r="203" spans="17:26">
      <c r="Q203" s="350" t="s">
        <v>604</v>
      </c>
      <c r="R203" s="351" t="s">
        <v>605</v>
      </c>
      <c r="S203" s="352" t="s">
        <v>30</v>
      </c>
      <c r="T203" s="352">
        <v>2.5</v>
      </c>
      <c r="U203" s="352" t="s">
        <v>460</v>
      </c>
      <c r="V203" s="352" t="s">
        <v>828</v>
      </c>
      <c r="W203" s="352"/>
      <c r="X203" s="352" t="s">
        <v>606</v>
      </c>
      <c r="Y203" s="352" t="s">
        <v>906</v>
      </c>
      <c r="Z203" s="260">
        <v>42952</v>
      </c>
    </row>
    <row r="204" spans="17:26">
      <c r="Q204" s="350" t="s">
        <v>611</v>
      </c>
      <c r="R204" s="351" t="s">
        <v>612</v>
      </c>
      <c r="S204" s="352" t="s">
        <v>30</v>
      </c>
      <c r="T204" s="352">
        <v>2.4500000000000002</v>
      </c>
      <c r="U204" s="352" t="s">
        <v>328</v>
      </c>
      <c r="V204" s="352" t="s">
        <v>829</v>
      </c>
      <c r="W204" s="352"/>
      <c r="X204" s="352" t="s">
        <v>272</v>
      </c>
      <c r="Y204" s="352" t="s">
        <v>906</v>
      </c>
      <c r="Z204" s="260">
        <v>38169</v>
      </c>
    </row>
    <row r="205" spans="17:26">
      <c r="Q205" s="350" t="s">
        <v>613</v>
      </c>
      <c r="R205" s="351" t="s">
        <v>614</v>
      </c>
      <c r="S205" s="352" t="s">
        <v>30</v>
      </c>
      <c r="T205" s="352">
        <v>2.44</v>
      </c>
      <c r="U205" s="352" t="s">
        <v>553</v>
      </c>
      <c r="V205" s="352" t="s">
        <v>828</v>
      </c>
      <c r="W205" s="352"/>
      <c r="X205" s="352" t="s">
        <v>239</v>
      </c>
      <c r="Y205" s="352" t="s">
        <v>906</v>
      </c>
      <c r="Z205" s="260">
        <v>40779</v>
      </c>
    </row>
    <row r="206" spans="17:26">
      <c r="Q206" s="350" t="s">
        <v>843</v>
      </c>
      <c r="R206" s="351" t="s">
        <v>844</v>
      </c>
      <c r="S206" s="352" t="s">
        <v>30</v>
      </c>
      <c r="T206" s="352">
        <v>2.2999999999999998</v>
      </c>
      <c r="U206" s="352" t="s">
        <v>271</v>
      </c>
      <c r="V206" s="352" t="s">
        <v>829</v>
      </c>
      <c r="W206" s="352"/>
      <c r="X206" s="352" t="s">
        <v>239</v>
      </c>
      <c r="Y206" s="352" t="s">
        <v>906</v>
      </c>
      <c r="Z206" s="260">
        <v>43817</v>
      </c>
    </row>
    <row r="207" spans="17:26">
      <c r="Q207" s="350" t="s">
        <v>615</v>
      </c>
      <c r="R207" s="351" t="s">
        <v>616</v>
      </c>
      <c r="S207" s="352" t="s">
        <v>30</v>
      </c>
      <c r="T207" s="352">
        <v>2.2999999999999998</v>
      </c>
      <c r="U207" s="352" t="s">
        <v>617</v>
      </c>
      <c r="V207" s="352" t="s">
        <v>828</v>
      </c>
      <c r="W207" s="352"/>
      <c r="X207" s="352" t="s">
        <v>236</v>
      </c>
      <c r="Y207" s="352" t="s">
        <v>906</v>
      </c>
      <c r="Z207" s="260">
        <v>42471</v>
      </c>
    </row>
    <row r="208" spans="17:26">
      <c r="Q208" s="350" t="s">
        <v>618</v>
      </c>
      <c r="R208" s="351" t="s">
        <v>619</v>
      </c>
      <c r="S208" s="352" t="s">
        <v>30</v>
      </c>
      <c r="T208" s="352">
        <v>2.2999999999999998</v>
      </c>
      <c r="U208" s="352" t="s">
        <v>345</v>
      </c>
      <c r="V208" s="352" t="s">
        <v>828</v>
      </c>
      <c r="W208" s="352"/>
      <c r="X208" s="352" t="s">
        <v>236</v>
      </c>
      <c r="Y208" s="352" t="s">
        <v>906</v>
      </c>
      <c r="Z208" s="260">
        <v>42969</v>
      </c>
    </row>
    <row r="209" spans="17:26">
      <c r="Q209" s="350" t="s">
        <v>831</v>
      </c>
      <c r="R209" s="351" t="s">
        <v>832</v>
      </c>
      <c r="S209" s="352" t="s">
        <v>30</v>
      </c>
      <c r="T209" s="352">
        <v>2.1</v>
      </c>
      <c r="U209" s="352" t="s">
        <v>271</v>
      </c>
      <c r="V209" s="352" t="s">
        <v>829</v>
      </c>
      <c r="W209" s="352"/>
      <c r="X209" s="352" t="s">
        <v>236</v>
      </c>
      <c r="Y209" s="352" t="s">
        <v>906</v>
      </c>
      <c r="Z209" s="260">
        <v>43454</v>
      </c>
    </row>
    <row r="210" spans="17:26">
      <c r="Q210" s="350" t="s">
        <v>620</v>
      </c>
      <c r="R210" s="351" t="s">
        <v>621</v>
      </c>
      <c r="S210" s="352" t="s">
        <v>30</v>
      </c>
      <c r="T210" s="352">
        <v>2</v>
      </c>
      <c r="U210" s="352" t="s">
        <v>1631</v>
      </c>
      <c r="V210" s="352" t="s">
        <v>829</v>
      </c>
      <c r="W210" s="352"/>
      <c r="X210" s="352" t="s">
        <v>606</v>
      </c>
      <c r="Y210" s="352" t="s">
        <v>906</v>
      </c>
      <c r="Z210" s="260">
        <v>41841</v>
      </c>
    </row>
    <row r="211" spans="17:26">
      <c r="Q211" s="350" t="s">
        <v>622</v>
      </c>
      <c r="R211" s="351" t="s">
        <v>623</v>
      </c>
      <c r="S211" s="352" t="s">
        <v>30</v>
      </c>
      <c r="T211" s="352">
        <v>1.98</v>
      </c>
      <c r="U211" s="352" t="s">
        <v>313</v>
      </c>
      <c r="V211" s="352" t="s">
        <v>829</v>
      </c>
      <c r="W211" s="352"/>
      <c r="X211" s="352" t="s">
        <v>272</v>
      </c>
      <c r="Y211" s="352" t="s">
        <v>906</v>
      </c>
      <c r="Z211" s="260">
        <v>36770</v>
      </c>
    </row>
    <row r="212" spans="17:26">
      <c r="Q212" s="350" t="s">
        <v>626</v>
      </c>
      <c r="R212" s="351" t="s">
        <v>627</v>
      </c>
      <c r="S212" s="352" t="s">
        <v>30</v>
      </c>
      <c r="T212" s="352">
        <v>1.8</v>
      </c>
      <c r="U212" s="352" t="s">
        <v>617</v>
      </c>
      <c r="V212" s="352" t="s">
        <v>828</v>
      </c>
      <c r="W212" s="352"/>
      <c r="X212" s="352" t="s">
        <v>239</v>
      </c>
      <c r="Y212" s="352" t="s">
        <v>906</v>
      </c>
      <c r="Z212" s="260">
        <v>39934</v>
      </c>
    </row>
    <row r="213" spans="17:26">
      <c r="Q213" s="350" t="s">
        <v>624</v>
      </c>
      <c r="R213" s="351" t="s">
        <v>625</v>
      </c>
      <c r="S213" s="352" t="s">
        <v>30</v>
      </c>
      <c r="T213" s="352">
        <v>1.8</v>
      </c>
      <c r="U213" s="352" t="s">
        <v>979</v>
      </c>
      <c r="V213" s="352" t="s">
        <v>827</v>
      </c>
      <c r="W213" s="352"/>
      <c r="X213" s="352" t="s">
        <v>236</v>
      </c>
      <c r="Y213" s="352" t="s">
        <v>906</v>
      </c>
      <c r="Z213" s="260">
        <v>41530</v>
      </c>
    </row>
    <row r="214" spans="17:26">
      <c r="Q214" s="350" t="s">
        <v>635</v>
      </c>
      <c r="R214" s="351" t="s">
        <v>636</v>
      </c>
      <c r="S214" s="352" t="s">
        <v>30</v>
      </c>
      <c r="T214" s="352">
        <v>1.7</v>
      </c>
      <c r="U214" s="352" t="s">
        <v>617</v>
      </c>
      <c r="V214" s="352" t="s">
        <v>828</v>
      </c>
      <c r="W214" s="352"/>
      <c r="X214" s="352" t="s">
        <v>284</v>
      </c>
      <c r="Y214" s="352" t="s">
        <v>906</v>
      </c>
      <c r="Z214" s="260">
        <v>38899</v>
      </c>
    </row>
    <row r="215" spans="17:26">
      <c r="Q215" s="350" t="s">
        <v>631</v>
      </c>
      <c r="R215" s="351" t="s">
        <v>632</v>
      </c>
      <c r="S215" s="352" t="s">
        <v>30</v>
      </c>
      <c r="T215" s="352">
        <v>1.7</v>
      </c>
      <c r="U215" s="352" t="s">
        <v>290</v>
      </c>
      <c r="V215" s="352" t="s">
        <v>829</v>
      </c>
      <c r="W215" s="352"/>
      <c r="X215" s="352" t="s">
        <v>239</v>
      </c>
      <c r="Y215" s="352" t="s">
        <v>906</v>
      </c>
      <c r="Z215" s="260">
        <v>40158</v>
      </c>
    </row>
    <row r="216" spans="17:26">
      <c r="Q216" s="350" t="s">
        <v>633</v>
      </c>
      <c r="R216" s="351" t="s">
        <v>634</v>
      </c>
      <c r="S216" s="352" t="s">
        <v>30</v>
      </c>
      <c r="T216" s="352">
        <v>1.7</v>
      </c>
      <c r="U216" s="352" t="s">
        <v>1514</v>
      </c>
      <c r="V216" s="352" t="s">
        <v>828</v>
      </c>
      <c r="W216" s="352"/>
      <c r="X216" s="352" t="s">
        <v>275</v>
      </c>
      <c r="Y216" s="352" t="s">
        <v>906</v>
      </c>
      <c r="Z216" s="260">
        <v>39753</v>
      </c>
    </row>
    <row r="217" spans="17:26">
      <c r="Q217" s="350" t="s">
        <v>637</v>
      </c>
      <c r="R217" s="351" t="s">
        <v>638</v>
      </c>
      <c r="S217" s="352" t="s">
        <v>30</v>
      </c>
      <c r="T217" s="352">
        <v>1.7</v>
      </c>
      <c r="U217" s="352" t="s">
        <v>334</v>
      </c>
      <c r="V217" s="352" t="s">
        <v>829</v>
      </c>
      <c r="W217" s="352"/>
      <c r="X217" s="352" t="s">
        <v>284</v>
      </c>
      <c r="Y217" s="352" t="s">
        <v>906</v>
      </c>
      <c r="Z217" s="260">
        <v>39753</v>
      </c>
    </row>
    <row r="218" spans="17:26">
      <c r="Q218" s="350" t="s">
        <v>628</v>
      </c>
      <c r="R218" s="351" t="s">
        <v>629</v>
      </c>
      <c r="S218" s="352" t="s">
        <v>30</v>
      </c>
      <c r="T218" s="352">
        <v>1.7</v>
      </c>
      <c r="U218" s="352" t="s">
        <v>630</v>
      </c>
      <c r="V218" s="352" t="s">
        <v>828</v>
      </c>
      <c r="W218" s="352"/>
      <c r="X218" s="352" t="s">
        <v>239</v>
      </c>
      <c r="Y218" s="352" t="s">
        <v>906</v>
      </c>
      <c r="Z218" s="260">
        <v>40570</v>
      </c>
    </row>
    <row r="219" spans="17:26">
      <c r="Q219" s="350" t="s">
        <v>639</v>
      </c>
      <c r="R219" s="351" t="s">
        <v>640</v>
      </c>
      <c r="S219" s="352" t="s">
        <v>30</v>
      </c>
      <c r="T219" s="352">
        <v>1.65</v>
      </c>
      <c r="U219" s="352" t="s">
        <v>283</v>
      </c>
      <c r="V219" s="352" t="s">
        <v>829</v>
      </c>
      <c r="W219" s="352"/>
      <c r="X219" s="352" t="s">
        <v>272</v>
      </c>
      <c r="Y219" s="352" t="s">
        <v>906</v>
      </c>
      <c r="Z219" s="260">
        <v>36831</v>
      </c>
    </row>
    <row r="220" spans="17:26">
      <c r="Q220" s="350" t="s">
        <v>641</v>
      </c>
      <c r="R220" s="351" t="s">
        <v>642</v>
      </c>
      <c r="S220" s="352" t="s">
        <v>30</v>
      </c>
      <c r="T220" s="352">
        <v>1.6</v>
      </c>
      <c r="U220" s="352" t="s">
        <v>152</v>
      </c>
      <c r="V220" s="352" t="s">
        <v>828</v>
      </c>
      <c r="W220" s="352"/>
      <c r="X220" s="352" t="s">
        <v>236</v>
      </c>
      <c r="Y220" s="352" t="s">
        <v>906</v>
      </c>
      <c r="Z220" s="260">
        <v>41974</v>
      </c>
    </row>
    <row r="221" spans="17:26">
      <c r="Q221" s="350" t="s">
        <v>643</v>
      </c>
      <c r="R221" s="351" t="s">
        <v>644</v>
      </c>
      <c r="S221" s="352" t="s">
        <v>30</v>
      </c>
      <c r="T221" s="352">
        <v>1.6</v>
      </c>
      <c r="U221" s="352" t="s">
        <v>287</v>
      </c>
      <c r="V221" s="352" t="s">
        <v>828</v>
      </c>
      <c r="W221" s="352"/>
      <c r="X221" s="352" t="s">
        <v>606</v>
      </c>
      <c r="Y221" s="352" t="s">
        <v>906</v>
      </c>
      <c r="Z221" s="260">
        <v>43084</v>
      </c>
    </row>
    <row r="222" spans="17:26" ht="28">
      <c r="Q222" s="350" t="s">
        <v>645</v>
      </c>
      <c r="R222" s="351" t="s">
        <v>646</v>
      </c>
      <c r="S222" s="352" t="s">
        <v>30</v>
      </c>
      <c r="T222" s="352">
        <v>1.5980000000000001</v>
      </c>
      <c r="U222" s="352" t="s">
        <v>907</v>
      </c>
      <c r="V222" s="352" t="s">
        <v>829</v>
      </c>
      <c r="W222" s="352"/>
      <c r="X222" s="352" t="s">
        <v>239</v>
      </c>
      <c r="Y222" s="352" t="s">
        <v>906</v>
      </c>
      <c r="Z222" s="260">
        <v>42996</v>
      </c>
    </row>
    <row r="223" spans="17:26">
      <c r="Q223" s="350" t="s">
        <v>647</v>
      </c>
      <c r="R223" s="351" t="s">
        <v>648</v>
      </c>
      <c r="S223" s="352" t="s">
        <v>30</v>
      </c>
      <c r="T223" s="352">
        <v>1.59</v>
      </c>
      <c r="U223" s="352" t="s">
        <v>303</v>
      </c>
      <c r="V223" s="352" t="s">
        <v>829</v>
      </c>
      <c r="W223" s="352"/>
      <c r="X223" s="352" t="s">
        <v>239</v>
      </c>
      <c r="Y223" s="352" t="s">
        <v>906</v>
      </c>
      <c r="Z223" s="260">
        <v>40421</v>
      </c>
    </row>
    <row r="224" spans="17:26">
      <c r="Q224" s="350" t="s">
        <v>649</v>
      </c>
      <c r="R224" s="351" t="s">
        <v>650</v>
      </c>
      <c r="S224" s="352" t="s">
        <v>30</v>
      </c>
      <c r="T224" s="352">
        <v>1.55</v>
      </c>
      <c r="U224" s="352" t="s">
        <v>300</v>
      </c>
      <c r="V224" s="352" t="s">
        <v>827</v>
      </c>
      <c r="W224" s="352"/>
      <c r="X224" s="352" t="s">
        <v>236</v>
      </c>
      <c r="Y224" s="352" t="s">
        <v>906</v>
      </c>
      <c r="Z224" s="260">
        <v>42764</v>
      </c>
    </row>
    <row r="225" spans="17:26">
      <c r="Q225" s="350" t="s">
        <v>651</v>
      </c>
      <c r="R225" s="351" t="s">
        <v>652</v>
      </c>
      <c r="S225" s="352" t="s">
        <v>30</v>
      </c>
      <c r="T225" s="352">
        <v>1.417</v>
      </c>
      <c r="U225" s="352" t="s">
        <v>287</v>
      </c>
      <c r="V225" s="352" t="s">
        <v>828</v>
      </c>
      <c r="W225" s="352"/>
      <c r="X225" s="352" t="s">
        <v>606</v>
      </c>
      <c r="Y225" s="352" t="s">
        <v>906</v>
      </c>
      <c r="Z225" s="260">
        <v>43084</v>
      </c>
    </row>
    <row r="226" spans="17:26">
      <c r="Q226" s="350" t="s">
        <v>653</v>
      </c>
      <c r="R226" s="351" t="s">
        <v>654</v>
      </c>
      <c r="S226" s="352" t="s">
        <v>30</v>
      </c>
      <c r="T226" s="352">
        <v>1.4</v>
      </c>
      <c r="U226" s="352" t="s">
        <v>271</v>
      </c>
      <c r="V226" s="352" t="s">
        <v>829</v>
      </c>
      <c r="W226" s="352"/>
      <c r="X226" s="352" t="s">
        <v>239</v>
      </c>
      <c r="Y226" s="352" t="s">
        <v>906</v>
      </c>
      <c r="Z226" s="260">
        <v>39931</v>
      </c>
    </row>
    <row r="227" spans="17:26">
      <c r="Q227" s="350" t="s">
        <v>655</v>
      </c>
      <c r="R227" s="351" t="s">
        <v>656</v>
      </c>
      <c r="S227" s="352" t="s">
        <v>30</v>
      </c>
      <c r="T227" s="352">
        <v>1.3</v>
      </c>
      <c r="U227" s="352" t="s">
        <v>283</v>
      </c>
      <c r="V227" s="352" t="s">
        <v>829</v>
      </c>
      <c r="W227" s="352"/>
      <c r="X227" s="352" t="s">
        <v>239</v>
      </c>
      <c r="Y227" s="352" t="s">
        <v>906</v>
      </c>
      <c r="Z227" s="260">
        <v>42688</v>
      </c>
    </row>
    <row r="228" spans="17:26">
      <c r="Q228" s="350" t="s">
        <v>659</v>
      </c>
      <c r="R228" s="351" t="s">
        <v>660</v>
      </c>
      <c r="S228" s="352" t="s">
        <v>30</v>
      </c>
      <c r="T228" s="352">
        <v>1</v>
      </c>
      <c r="U228" s="352" t="s">
        <v>936</v>
      </c>
      <c r="V228" s="352" t="s">
        <v>827</v>
      </c>
      <c r="W228" s="352"/>
      <c r="X228" s="352" t="s">
        <v>236</v>
      </c>
      <c r="Y228" s="352" t="s">
        <v>906</v>
      </c>
      <c r="Z228" s="260">
        <v>42046</v>
      </c>
    </row>
    <row r="229" spans="17:26">
      <c r="Q229" s="353" t="s">
        <v>661</v>
      </c>
      <c r="R229" s="354" t="s">
        <v>662</v>
      </c>
      <c r="S229" s="355" t="s">
        <v>30</v>
      </c>
      <c r="T229" s="355">
        <v>0.85</v>
      </c>
      <c r="U229" s="355" t="s">
        <v>663</v>
      </c>
      <c r="V229" s="355" t="s">
        <v>829</v>
      </c>
      <c r="W229" s="355"/>
      <c r="X229" s="355" t="s">
        <v>239</v>
      </c>
      <c r="Y229" s="355" t="s">
        <v>906</v>
      </c>
      <c r="Z229" s="261">
        <v>41544</v>
      </c>
    </row>
    <row r="230" spans="17:26">
      <c r="Q230" s="353" t="s">
        <v>664</v>
      </c>
      <c r="R230" s="354" t="s">
        <v>665</v>
      </c>
      <c r="S230" s="355" t="s">
        <v>30</v>
      </c>
      <c r="T230" s="355">
        <v>0.7</v>
      </c>
      <c r="U230" s="355" t="s">
        <v>617</v>
      </c>
      <c r="V230" s="355" t="s">
        <v>828</v>
      </c>
      <c r="W230" s="355"/>
      <c r="X230" s="355" t="s">
        <v>239</v>
      </c>
      <c r="Y230" s="355" t="s">
        <v>906</v>
      </c>
      <c r="Z230" s="261">
        <v>42471</v>
      </c>
    </row>
    <row r="231" spans="17:26">
      <c r="Q231" s="353" t="s">
        <v>666</v>
      </c>
      <c r="R231" s="354" t="s">
        <v>667</v>
      </c>
      <c r="S231" s="355" t="s">
        <v>30</v>
      </c>
      <c r="T231" s="355">
        <v>0.69</v>
      </c>
      <c r="U231" s="355" t="s">
        <v>582</v>
      </c>
      <c r="V231" s="355" t="s">
        <v>829</v>
      </c>
      <c r="W231" s="355"/>
      <c r="X231" s="355" t="s">
        <v>272</v>
      </c>
      <c r="Y231" s="355" t="s">
        <v>906</v>
      </c>
      <c r="Z231" s="261">
        <v>36161</v>
      </c>
    </row>
    <row r="232" spans="17:26">
      <c r="Q232" s="353" t="s">
        <v>670</v>
      </c>
      <c r="R232" s="354" t="s">
        <v>671</v>
      </c>
      <c r="S232" s="355" t="s">
        <v>30</v>
      </c>
      <c r="T232" s="355">
        <v>0.66</v>
      </c>
      <c r="U232" s="355" t="s">
        <v>905</v>
      </c>
      <c r="V232" s="355" t="s">
        <v>828</v>
      </c>
      <c r="W232" s="355"/>
      <c r="X232" s="355" t="s">
        <v>272</v>
      </c>
      <c r="Y232" s="355" t="s">
        <v>906</v>
      </c>
      <c r="Z232" s="261">
        <v>37803</v>
      </c>
    </row>
    <row r="233" spans="17:26">
      <c r="Q233" s="353" t="s">
        <v>668</v>
      </c>
      <c r="R233" s="354" t="s">
        <v>669</v>
      </c>
      <c r="S233" s="355" t="s">
        <v>30</v>
      </c>
      <c r="T233" s="355">
        <v>0.66</v>
      </c>
      <c r="U233" s="355" t="s">
        <v>107</v>
      </c>
      <c r="V233" s="355" t="s">
        <v>829</v>
      </c>
      <c r="W233" s="355"/>
      <c r="X233" s="355" t="s">
        <v>272</v>
      </c>
      <c r="Y233" s="355" t="s">
        <v>906</v>
      </c>
      <c r="Z233" s="261">
        <v>37987</v>
      </c>
    </row>
    <row r="234" spans="17:26">
      <c r="Q234" s="353" t="s">
        <v>674</v>
      </c>
      <c r="R234" s="354" t="s">
        <v>543</v>
      </c>
      <c r="S234" s="355" t="s">
        <v>30</v>
      </c>
      <c r="T234" s="355">
        <v>0.6</v>
      </c>
      <c r="U234" s="355" t="s">
        <v>1628</v>
      </c>
      <c r="V234" s="355" t="s">
        <v>829</v>
      </c>
      <c r="W234" s="355"/>
      <c r="X234" s="355" t="s">
        <v>236</v>
      </c>
      <c r="Y234" s="355" t="s">
        <v>906</v>
      </c>
      <c r="Z234" s="261">
        <v>42748</v>
      </c>
    </row>
    <row r="235" spans="17:26">
      <c r="Q235" s="353" t="s">
        <v>672</v>
      </c>
      <c r="R235" s="354" t="s">
        <v>673</v>
      </c>
      <c r="S235" s="355" t="s">
        <v>30</v>
      </c>
      <c r="T235" s="355">
        <v>0.6</v>
      </c>
      <c r="U235" s="355" t="s">
        <v>271</v>
      </c>
      <c r="V235" s="355" t="s">
        <v>829</v>
      </c>
      <c r="W235" s="355"/>
      <c r="X235" s="355" t="s">
        <v>284</v>
      </c>
      <c r="Y235" s="355" t="s">
        <v>906</v>
      </c>
      <c r="Z235" s="261">
        <v>39931</v>
      </c>
    </row>
    <row r="236" spans="17:26">
      <c r="Q236" s="353" t="s">
        <v>914</v>
      </c>
      <c r="R236" s="354" t="s">
        <v>915</v>
      </c>
      <c r="S236" s="355" t="s">
        <v>30</v>
      </c>
      <c r="T236" s="355">
        <v>0.5</v>
      </c>
      <c r="U236" s="355" t="s">
        <v>290</v>
      </c>
      <c r="V236" s="355" t="s">
        <v>835</v>
      </c>
      <c r="W236" s="355"/>
      <c r="X236" s="355" t="s">
        <v>916</v>
      </c>
      <c r="Y236" s="355" t="s">
        <v>906</v>
      </c>
      <c r="Z236" s="261">
        <v>44673</v>
      </c>
    </row>
    <row r="237" spans="17:26">
      <c r="Q237" s="353" t="s">
        <v>681</v>
      </c>
      <c r="R237" s="354" t="s">
        <v>682</v>
      </c>
      <c r="S237" s="355" t="s">
        <v>30</v>
      </c>
      <c r="T237" s="355">
        <v>0.5</v>
      </c>
      <c r="U237" s="355" t="s">
        <v>683</v>
      </c>
      <c r="V237" s="355" t="s">
        <v>829</v>
      </c>
      <c r="W237" s="355"/>
      <c r="X237" s="355" t="s">
        <v>606</v>
      </c>
      <c r="Y237" s="355" t="s">
        <v>906</v>
      </c>
      <c r="Z237" s="261">
        <v>40609</v>
      </c>
    </row>
    <row r="238" spans="17:26">
      <c r="Q238" s="353" t="s">
        <v>679</v>
      </c>
      <c r="R238" s="354" t="s">
        <v>680</v>
      </c>
      <c r="S238" s="355" t="s">
        <v>30</v>
      </c>
      <c r="T238" s="355">
        <v>0.5</v>
      </c>
      <c r="U238" s="355" t="s">
        <v>323</v>
      </c>
      <c r="V238" s="355" t="s">
        <v>828</v>
      </c>
      <c r="W238" s="355"/>
      <c r="X238" s="355" t="s">
        <v>606</v>
      </c>
      <c r="Y238" s="355" t="s">
        <v>906</v>
      </c>
      <c r="Z238" s="261">
        <v>38718</v>
      </c>
    </row>
    <row r="239" spans="17:26">
      <c r="Q239" s="353" t="s">
        <v>675</v>
      </c>
      <c r="R239" s="354" t="s">
        <v>676</v>
      </c>
      <c r="S239" s="355" t="s">
        <v>30</v>
      </c>
      <c r="T239" s="355">
        <v>0.5</v>
      </c>
      <c r="U239" s="355" t="s">
        <v>313</v>
      </c>
      <c r="V239" s="355" t="s">
        <v>829</v>
      </c>
      <c r="W239" s="355"/>
      <c r="X239" s="355" t="s">
        <v>236</v>
      </c>
      <c r="Y239" s="355" t="s">
        <v>906</v>
      </c>
      <c r="Z239" s="261">
        <v>40851</v>
      </c>
    </row>
    <row r="240" spans="17:26">
      <c r="Q240" s="353" t="s">
        <v>794</v>
      </c>
      <c r="R240" s="354" t="s">
        <v>923</v>
      </c>
      <c r="S240" s="355" t="s">
        <v>30</v>
      </c>
      <c r="T240" s="355">
        <v>0.5</v>
      </c>
      <c r="U240" s="355" t="s">
        <v>271</v>
      </c>
      <c r="V240" s="355" t="s">
        <v>829</v>
      </c>
      <c r="W240" s="355"/>
      <c r="X240" s="355" t="s">
        <v>606</v>
      </c>
      <c r="Y240" s="355" t="s">
        <v>906</v>
      </c>
      <c r="Z240" s="261">
        <v>43482</v>
      </c>
    </row>
    <row r="241" spans="17:26">
      <c r="Q241" s="353" t="s">
        <v>677</v>
      </c>
      <c r="R241" s="354" t="s">
        <v>678</v>
      </c>
      <c r="S241" s="355" t="s">
        <v>30</v>
      </c>
      <c r="T241" s="355">
        <v>0.5</v>
      </c>
      <c r="U241" s="355" t="s">
        <v>193</v>
      </c>
      <c r="V241" s="355" t="s">
        <v>829</v>
      </c>
      <c r="W241" s="355"/>
      <c r="X241" s="355" t="s">
        <v>606</v>
      </c>
      <c r="Y241" s="355" t="s">
        <v>906</v>
      </c>
      <c r="Z241" s="261">
        <v>42639</v>
      </c>
    </row>
    <row r="242" spans="17:26">
      <c r="Q242" s="353" t="s">
        <v>872</v>
      </c>
      <c r="R242" s="354" t="s">
        <v>924</v>
      </c>
      <c r="S242" s="355" t="s">
        <v>30</v>
      </c>
      <c r="T242" s="355">
        <v>0.499</v>
      </c>
      <c r="U242" s="355" t="s">
        <v>290</v>
      </c>
      <c r="V242" s="355" t="s">
        <v>829</v>
      </c>
      <c r="W242" s="355"/>
      <c r="X242" s="355" t="s">
        <v>606</v>
      </c>
      <c r="Y242" s="355" t="s">
        <v>906</v>
      </c>
      <c r="Z242" s="261">
        <v>43910</v>
      </c>
    </row>
    <row r="243" spans="17:26">
      <c r="Q243" s="353" t="s">
        <v>684</v>
      </c>
      <c r="R243" s="354" t="s">
        <v>685</v>
      </c>
      <c r="S243" s="355" t="s">
        <v>30</v>
      </c>
      <c r="T243" s="355">
        <v>0.499</v>
      </c>
      <c r="U243" s="355" t="s">
        <v>290</v>
      </c>
      <c r="V243" s="355" t="s">
        <v>828</v>
      </c>
      <c r="W243" s="355"/>
      <c r="X243" s="355" t="s">
        <v>606</v>
      </c>
      <c r="Y243" s="355" t="s">
        <v>906</v>
      </c>
      <c r="Z243" s="261">
        <v>42985</v>
      </c>
    </row>
    <row r="244" spans="17:26">
      <c r="Q244" s="353" t="s">
        <v>870</v>
      </c>
      <c r="R244" s="354" t="s">
        <v>871</v>
      </c>
      <c r="S244" s="355" t="s">
        <v>30</v>
      </c>
      <c r="T244" s="355">
        <v>0.499</v>
      </c>
      <c r="U244" s="355" t="s">
        <v>345</v>
      </c>
      <c r="V244" s="355" t="s">
        <v>828</v>
      </c>
      <c r="W244" s="355"/>
      <c r="X244" s="355" t="s">
        <v>606</v>
      </c>
      <c r="Y244" s="355" t="s">
        <v>906</v>
      </c>
      <c r="Z244" s="261">
        <v>43623</v>
      </c>
    </row>
    <row r="245" spans="17:26">
      <c r="Q245" s="353" t="s">
        <v>840</v>
      </c>
      <c r="R245" s="354" t="s">
        <v>918</v>
      </c>
      <c r="S245" s="355" t="s">
        <v>30</v>
      </c>
      <c r="T245" s="355">
        <v>0.499</v>
      </c>
      <c r="U245" s="355" t="s">
        <v>283</v>
      </c>
      <c r="V245" s="355" t="s">
        <v>835</v>
      </c>
      <c r="W245" s="355"/>
      <c r="X245" s="355" t="s">
        <v>606</v>
      </c>
      <c r="Y245" s="355" t="s">
        <v>906</v>
      </c>
      <c r="Z245" s="261">
        <v>43809</v>
      </c>
    </row>
    <row r="246" spans="17:26">
      <c r="Q246" s="353" t="s">
        <v>686</v>
      </c>
      <c r="R246" s="354" t="s">
        <v>687</v>
      </c>
      <c r="S246" s="355" t="s">
        <v>30</v>
      </c>
      <c r="T246" s="355">
        <v>0.499</v>
      </c>
      <c r="U246" s="355" t="s">
        <v>683</v>
      </c>
      <c r="V246" s="355" t="s">
        <v>829</v>
      </c>
      <c r="W246" s="355"/>
      <c r="X246" s="355" t="s">
        <v>606</v>
      </c>
      <c r="Y246" s="355" t="s">
        <v>906</v>
      </c>
      <c r="Z246" s="261">
        <v>42614</v>
      </c>
    </row>
    <row r="247" spans="17:26">
      <c r="Q247" s="353" t="s">
        <v>868</v>
      </c>
      <c r="R247" s="354" t="s">
        <v>919</v>
      </c>
      <c r="S247" s="355" t="s">
        <v>30</v>
      </c>
      <c r="T247" s="355">
        <v>0.499</v>
      </c>
      <c r="U247" s="355" t="s">
        <v>920</v>
      </c>
      <c r="V247" s="355" t="s">
        <v>828</v>
      </c>
      <c r="W247" s="355"/>
      <c r="X247" s="355" t="s">
        <v>606</v>
      </c>
      <c r="Y247" s="355" t="s">
        <v>906</v>
      </c>
      <c r="Z247" s="261">
        <v>43860</v>
      </c>
    </row>
    <row r="248" spans="17:26">
      <c r="Q248" s="353" t="s">
        <v>795</v>
      </c>
      <c r="R248" s="354" t="s">
        <v>796</v>
      </c>
      <c r="S248" s="355" t="s">
        <v>30</v>
      </c>
      <c r="T248" s="355">
        <v>0.495</v>
      </c>
      <c r="U248" s="355" t="s">
        <v>797</v>
      </c>
      <c r="V248" s="355" t="s">
        <v>829</v>
      </c>
      <c r="W248" s="355"/>
      <c r="X248" s="355" t="s">
        <v>606</v>
      </c>
      <c r="Y248" s="355" t="s">
        <v>906</v>
      </c>
      <c r="Z248" s="261">
        <v>43455</v>
      </c>
    </row>
    <row r="249" spans="17:26">
      <c r="Q249" s="353" t="s">
        <v>688</v>
      </c>
      <c r="R249" s="354" t="s">
        <v>689</v>
      </c>
      <c r="S249" s="355" t="s">
        <v>30</v>
      </c>
      <c r="T249" s="355">
        <v>0.49</v>
      </c>
      <c r="U249" s="355" t="s">
        <v>472</v>
      </c>
      <c r="V249" s="355" t="s">
        <v>829</v>
      </c>
      <c r="W249" s="355"/>
      <c r="X249" s="355" t="s">
        <v>606</v>
      </c>
      <c r="Y249" s="355" t="s">
        <v>906</v>
      </c>
      <c r="Z249" s="261">
        <v>42724</v>
      </c>
    </row>
    <row r="250" spans="17:26">
      <c r="Q250" s="353" t="s">
        <v>690</v>
      </c>
      <c r="R250" s="354" t="s">
        <v>691</v>
      </c>
      <c r="S250" s="355" t="s">
        <v>30</v>
      </c>
      <c r="T250" s="355">
        <v>0.4</v>
      </c>
      <c r="U250" s="355" t="s">
        <v>692</v>
      </c>
      <c r="V250" s="355" t="s">
        <v>829</v>
      </c>
      <c r="W250" s="355"/>
      <c r="X250" s="355" t="s">
        <v>236</v>
      </c>
      <c r="Y250" s="355" t="s">
        <v>906</v>
      </c>
      <c r="Z250" s="261">
        <v>41389</v>
      </c>
    </row>
    <row r="251" spans="17:26">
      <c r="Q251" s="353" t="s">
        <v>695</v>
      </c>
      <c r="R251" s="354" t="s">
        <v>696</v>
      </c>
      <c r="S251" s="355" t="s">
        <v>30</v>
      </c>
      <c r="T251" s="355">
        <v>0.3</v>
      </c>
      <c r="U251" s="355" t="s">
        <v>271</v>
      </c>
      <c r="V251" s="355" t="s">
        <v>829</v>
      </c>
      <c r="W251" s="355"/>
      <c r="X251" s="355" t="s">
        <v>239</v>
      </c>
      <c r="Y251" s="355" t="s">
        <v>906</v>
      </c>
      <c r="Z251" s="261">
        <v>39931</v>
      </c>
    </row>
    <row r="252" spans="17:26">
      <c r="Q252" s="353" t="s">
        <v>693</v>
      </c>
      <c r="R252" s="354" t="s">
        <v>694</v>
      </c>
      <c r="S252" s="355" t="s">
        <v>30</v>
      </c>
      <c r="T252" s="355">
        <v>0.3</v>
      </c>
      <c r="U252" s="355" t="s">
        <v>617</v>
      </c>
      <c r="V252" s="355" t="s">
        <v>835</v>
      </c>
      <c r="W252" s="355"/>
      <c r="X252" s="355" t="s">
        <v>606</v>
      </c>
      <c r="Y252" s="355" t="s">
        <v>906</v>
      </c>
      <c r="Z252" s="261">
        <v>41793</v>
      </c>
    </row>
    <row r="253" spans="17:26">
      <c r="Q253" s="353" t="s">
        <v>697</v>
      </c>
      <c r="R253" s="354" t="s">
        <v>698</v>
      </c>
      <c r="S253" s="355" t="s">
        <v>30</v>
      </c>
      <c r="T253" s="355">
        <v>0.28999999999999998</v>
      </c>
      <c r="U253" s="355" t="s">
        <v>907</v>
      </c>
      <c r="V253" s="355" t="s">
        <v>829</v>
      </c>
      <c r="W253" s="355"/>
      <c r="X253" s="355" t="s">
        <v>239</v>
      </c>
      <c r="Y253" s="355" t="s">
        <v>906</v>
      </c>
      <c r="Z253" s="261">
        <v>40831</v>
      </c>
    </row>
    <row r="254" spans="17:26">
      <c r="Q254" s="353" t="s">
        <v>699</v>
      </c>
      <c r="R254" s="354" t="s">
        <v>700</v>
      </c>
      <c r="S254" s="355" t="s">
        <v>30</v>
      </c>
      <c r="T254" s="355">
        <v>0.25</v>
      </c>
      <c r="U254" s="355" t="s">
        <v>701</v>
      </c>
      <c r="V254" s="355" t="s">
        <v>835</v>
      </c>
      <c r="W254" s="355"/>
      <c r="X254" s="355" t="s">
        <v>606</v>
      </c>
      <c r="Y254" s="355" t="s">
        <v>906</v>
      </c>
      <c r="Z254" s="261">
        <v>39934</v>
      </c>
    </row>
    <row r="255" spans="17:26">
      <c r="Q255" s="353" t="s">
        <v>702</v>
      </c>
      <c r="R255" s="354" t="s">
        <v>703</v>
      </c>
      <c r="S255" s="355" t="s">
        <v>30</v>
      </c>
      <c r="T255" s="355">
        <v>0.19</v>
      </c>
      <c r="U255" s="355" t="s">
        <v>107</v>
      </c>
      <c r="V255" s="355" t="s">
        <v>829</v>
      </c>
      <c r="W255" s="355"/>
      <c r="X255" s="355" t="s">
        <v>606</v>
      </c>
      <c r="Y255" s="355" t="s">
        <v>906</v>
      </c>
      <c r="Z255" s="261">
        <v>39448</v>
      </c>
    </row>
    <row r="256" spans="17:26">
      <c r="Q256" s="353" t="s">
        <v>1632</v>
      </c>
      <c r="R256" s="354" t="s">
        <v>1633</v>
      </c>
      <c r="S256" s="355" t="s">
        <v>30</v>
      </c>
      <c r="T256" s="355">
        <v>0.16</v>
      </c>
      <c r="U256" s="355" t="s">
        <v>1634</v>
      </c>
      <c r="V256" s="355" t="s">
        <v>835</v>
      </c>
      <c r="W256" s="355"/>
      <c r="X256" s="355" t="s">
        <v>606</v>
      </c>
      <c r="Y256" s="355" t="s">
        <v>906</v>
      </c>
      <c r="Z256" s="261">
        <v>42662</v>
      </c>
    </row>
    <row r="257" spans="17:26">
      <c r="Q257" s="353" t="s">
        <v>704</v>
      </c>
      <c r="R257" s="354" t="s">
        <v>705</v>
      </c>
      <c r="S257" s="355" t="s">
        <v>30</v>
      </c>
      <c r="T257" s="355">
        <v>0.15</v>
      </c>
      <c r="U257" s="355" t="s">
        <v>617</v>
      </c>
      <c r="V257" s="355" t="s">
        <v>835</v>
      </c>
      <c r="W257" s="352"/>
      <c r="X257" s="355" t="s">
        <v>606</v>
      </c>
      <c r="Y257" s="355" t="s">
        <v>906</v>
      </c>
      <c r="Z257" s="261">
        <v>41913</v>
      </c>
    </row>
    <row r="258" spans="17:26">
      <c r="Q258" s="353" t="s">
        <v>706</v>
      </c>
      <c r="R258" s="354" t="s">
        <v>707</v>
      </c>
      <c r="S258" s="355" t="s">
        <v>30</v>
      </c>
      <c r="T258" s="355">
        <v>0.15</v>
      </c>
      <c r="U258" s="355" t="s">
        <v>617</v>
      </c>
      <c r="V258" s="355" t="s">
        <v>835</v>
      </c>
      <c r="W258" s="355"/>
      <c r="X258" s="355" t="s">
        <v>606</v>
      </c>
      <c r="Y258" s="355" t="s">
        <v>906</v>
      </c>
      <c r="Z258" s="261">
        <v>41913</v>
      </c>
    </row>
    <row r="259" spans="17:26">
      <c r="Q259" s="353" t="s">
        <v>1635</v>
      </c>
      <c r="R259" s="354" t="s">
        <v>1636</v>
      </c>
      <c r="S259" s="355" t="s">
        <v>30</v>
      </c>
      <c r="T259" s="355">
        <v>0.15</v>
      </c>
      <c r="U259" s="355" t="s">
        <v>472</v>
      </c>
      <c r="V259" s="355" t="s">
        <v>835</v>
      </c>
      <c r="W259" s="355"/>
      <c r="X259" s="355" t="s">
        <v>606</v>
      </c>
      <c r="Y259" s="355" t="s">
        <v>906</v>
      </c>
      <c r="Z259" s="261">
        <v>42843</v>
      </c>
    </row>
    <row r="260" spans="17:26">
      <c r="Q260" s="353" t="s">
        <v>708</v>
      </c>
      <c r="R260" s="354" t="s">
        <v>911</v>
      </c>
      <c r="S260" s="355" t="s">
        <v>30</v>
      </c>
      <c r="T260" s="355">
        <v>0.13300000000000001</v>
      </c>
      <c r="U260" s="355" t="s">
        <v>290</v>
      </c>
      <c r="V260" s="355" t="s">
        <v>835</v>
      </c>
      <c r="W260" s="355"/>
      <c r="X260" s="355" t="s">
        <v>606</v>
      </c>
      <c r="Y260" s="355" t="s">
        <v>906</v>
      </c>
      <c r="Z260" s="261">
        <v>40483</v>
      </c>
    </row>
    <row r="261" spans="17:26">
      <c r="Q261" s="353" t="s">
        <v>921</v>
      </c>
      <c r="R261" s="354" t="s">
        <v>922</v>
      </c>
      <c r="S261" s="355" t="s">
        <v>30</v>
      </c>
      <c r="T261" s="355">
        <v>0.13</v>
      </c>
      <c r="U261" s="355" t="s">
        <v>797</v>
      </c>
      <c r="V261" s="355" t="s">
        <v>829</v>
      </c>
      <c r="W261" s="355"/>
      <c r="X261" s="355" t="s">
        <v>916</v>
      </c>
      <c r="Y261" s="355" t="s">
        <v>906</v>
      </c>
      <c r="Z261" s="261">
        <v>44635</v>
      </c>
    </row>
    <row r="262" spans="17:26">
      <c r="Q262" s="353" t="s">
        <v>709</v>
      </c>
      <c r="R262" s="354" t="s">
        <v>710</v>
      </c>
      <c r="S262" s="355" t="s">
        <v>30</v>
      </c>
      <c r="T262" s="355">
        <v>0.13</v>
      </c>
      <c r="U262" s="355" t="s">
        <v>711</v>
      </c>
      <c r="V262" s="355" t="s">
        <v>835</v>
      </c>
      <c r="W262" s="355"/>
      <c r="X262" s="355" t="s">
        <v>606</v>
      </c>
      <c r="Y262" s="355" t="s">
        <v>906</v>
      </c>
      <c r="Z262" s="261">
        <v>41086</v>
      </c>
    </row>
    <row r="263" spans="17:26">
      <c r="Q263" s="353" t="s">
        <v>1515</v>
      </c>
      <c r="R263" s="354" t="s">
        <v>1516</v>
      </c>
      <c r="S263" s="355" t="s">
        <v>30</v>
      </c>
      <c r="T263" s="355">
        <v>0.12</v>
      </c>
      <c r="U263" s="355" t="s">
        <v>361</v>
      </c>
      <c r="V263" s="355" t="s">
        <v>835</v>
      </c>
      <c r="W263" s="355"/>
      <c r="X263" s="355" t="s">
        <v>916</v>
      </c>
      <c r="Y263" s="355" t="s">
        <v>906</v>
      </c>
      <c r="Z263" s="356">
        <v>45170</v>
      </c>
    </row>
    <row r="264" spans="17:26">
      <c r="Q264" s="353" t="s">
        <v>1637</v>
      </c>
      <c r="R264" s="354" t="s">
        <v>1638</v>
      </c>
      <c r="S264" s="355" t="s">
        <v>30</v>
      </c>
      <c r="T264" s="355">
        <v>0.11</v>
      </c>
      <c r="U264" s="355" t="s">
        <v>1639</v>
      </c>
      <c r="V264" s="355" t="s">
        <v>835</v>
      </c>
      <c r="W264" s="355"/>
      <c r="X264" s="355" t="s">
        <v>606</v>
      </c>
      <c r="Y264" s="355" t="s">
        <v>906</v>
      </c>
      <c r="Z264" s="261">
        <v>41592</v>
      </c>
    </row>
    <row r="265" spans="17:26">
      <c r="Q265" s="353" t="s">
        <v>1640</v>
      </c>
      <c r="R265" s="354" t="s">
        <v>1641</v>
      </c>
      <c r="S265" s="355" t="s">
        <v>30</v>
      </c>
      <c r="T265" s="355">
        <v>0.05</v>
      </c>
      <c r="U265" s="355" t="s">
        <v>1642</v>
      </c>
      <c r="V265" s="355" t="s">
        <v>835</v>
      </c>
      <c r="W265" s="355"/>
      <c r="X265" s="355" t="s">
        <v>606</v>
      </c>
      <c r="Y265" s="355" t="s">
        <v>906</v>
      </c>
      <c r="Z265" s="261">
        <v>42235</v>
      </c>
    </row>
    <row r="266" spans="17:26">
      <c r="Q266" s="353" t="s">
        <v>1643</v>
      </c>
      <c r="R266" s="354" t="s">
        <v>1644</v>
      </c>
      <c r="S266" s="355" t="s">
        <v>30</v>
      </c>
      <c r="T266" s="355">
        <v>0.02</v>
      </c>
      <c r="U266" s="355" t="s">
        <v>1645</v>
      </c>
      <c r="V266" s="355" t="s">
        <v>835</v>
      </c>
      <c r="W266" s="355"/>
      <c r="X266" s="355" t="s">
        <v>606</v>
      </c>
      <c r="Y266" s="355" t="s">
        <v>906</v>
      </c>
      <c r="Z266" s="261">
        <v>41887</v>
      </c>
    </row>
    <row r="267" spans="17:26">
      <c r="Q267" s="353" t="s">
        <v>712</v>
      </c>
      <c r="R267" s="354" t="s">
        <v>713</v>
      </c>
      <c r="S267" s="355" t="s">
        <v>30</v>
      </c>
      <c r="T267" s="355">
        <v>0.02</v>
      </c>
      <c r="U267" s="355" t="s">
        <v>313</v>
      </c>
      <c r="V267" s="355" t="s">
        <v>829</v>
      </c>
      <c r="W267" s="355"/>
      <c r="X267" s="355" t="s">
        <v>272</v>
      </c>
      <c r="Y267" s="355" t="s">
        <v>906</v>
      </c>
      <c r="Z267" s="356">
        <v>38322</v>
      </c>
    </row>
    <row r="268" spans="17:26">
      <c r="Q268" s="353" t="s">
        <v>714</v>
      </c>
      <c r="R268" s="354" t="s">
        <v>715</v>
      </c>
      <c r="S268" s="355" t="s">
        <v>30</v>
      </c>
      <c r="T268" s="355">
        <v>1.7999999999999999E-2</v>
      </c>
      <c r="U268" s="355" t="s">
        <v>716</v>
      </c>
      <c r="V268" s="355" t="s">
        <v>835</v>
      </c>
      <c r="W268" s="355"/>
      <c r="X268" s="355" t="s">
        <v>606</v>
      </c>
      <c r="Y268" s="355" t="s">
        <v>906</v>
      </c>
      <c r="Z268" s="261">
        <v>40513</v>
      </c>
    </row>
    <row r="269" spans="17:26">
      <c r="Q269" s="353" t="s">
        <v>285</v>
      </c>
      <c r="R269" s="354" t="s">
        <v>286</v>
      </c>
      <c r="S269" s="355" t="s">
        <v>30</v>
      </c>
      <c r="T269" s="355">
        <v>22</v>
      </c>
      <c r="U269" s="355" t="s">
        <v>287</v>
      </c>
      <c r="V269" s="355" t="s">
        <v>827</v>
      </c>
      <c r="W269" s="355"/>
      <c r="X269" s="355" t="s">
        <v>272</v>
      </c>
      <c r="Y269" s="355" t="s">
        <v>906</v>
      </c>
      <c r="Z269" s="261">
        <v>43384</v>
      </c>
    </row>
    <row r="270" spans="17:26">
      <c r="Q270" s="353" t="s">
        <v>1646</v>
      </c>
      <c r="R270" s="354" t="s">
        <v>1647</v>
      </c>
      <c r="S270" s="355" t="s">
        <v>30</v>
      </c>
      <c r="T270" s="355">
        <v>16.8</v>
      </c>
      <c r="U270" s="355" t="s">
        <v>444</v>
      </c>
      <c r="V270" s="355" t="s">
        <v>827</v>
      </c>
      <c r="W270" s="355"/>
      <c r="X270" s="355" t="s">
        <v>236</v>
      </c>
      <c r="Y270" s="355" t="s">
        <v>906</v>
      </c>
      <c r="Z270" s="261">
        <v>45267</v>
      </c>
    </row>
    <row r="271" spans="17:26">
      <c r="Q271" s="353" t="s">
        <v>719</v>
      </c>
      <c r="R271" s="354" t="s">
        <v>720</v>
      </c>
      <c r="S271" s="355" t="s">
        <v>30</v>
      </c>
      <c r="T271" s="355">
        <v>1.7000000000000001E-2</v>
      </c>
      <c r="U271" s="355" t="s">
        <v>287</v>
      </c>
      <c r="V271" s="355" t="s">
        <v>835</v>
      </c>
      <c r="W271" s="355"/>
      <c r="X271" s="355" t="s">
        <v>606</v>
      </c>
      <c r="Y271" s="355" t="s">
        <v>906</v>
      </c>
      <c r="Z271" s="261">
        <v>41306</v>
      </c>
    </row>
    <row r="272" spans="17:26">
      <c r="Q272" s="353" t="s">
        <v>717</v>
      </c>
      <c r="R272" s="354" t="s">
        <v>718</v>
      </c>
      <c r="S272" s="355" t="s">
        <v>30</v>
      </c>
      <c r="T272" s="355">
        <v>1.7000000000000001E-2</v>
      </c>
      <c r="U272" s="355" t="s">
        <v>372</v>
      </c>
      <c r="V272" s="355" t="s">
        <v>835</v>
      </c>
      <c r="W272" s="355"/>
      <c r="X272" s="355" t="s">
        <v>606</v>
      </c>
      <c r="Y272" s="355" t="s">
        <v>906</v>
      </c>
      <c r="Z272" s="261">
        <v>39722</v>
      </c>
    </row>
    <row r="273" spans="17:26" ht="15" thickBot="1">
      <c r="Q273" s="357" t="s">
        <v>1648</v>
      </c>
      <c r="R273" s="358" t="s">
        <v>1649</v>
      </c>
      <c r="S273" s="359" t="s">
        <v>30</v>
      </c>
      <c r="T273" s="359">
        <v>0.01</v>
      </c>
      <c r="U273" s="359" t="s">
        <v>1650</v>
      </c>
      <c r="V273" s="359" t="s">
        <v>835</v>
      </c>
      <c r="W273" s="359"/>
      <c r="X273" s="359" t="s">
        <v>606</v>
      </c>
      <c r="Y273" s="359" t="s">
        <v>906</v>
      </c>
      <c r="Z273" s="262">
        <v>41108</v>
      </c>
    </row>
    <row r="274" spans="17:26">
      <c r="S274" s="319" t="s">
        <v>34</v>
      </c>
      <c r="T274" s="320">
        <f>SUM(T4:T273)</f>
        <v>2313.6510000000003</v>
      </c>
    </row>
  </sheetData>
  <mergeCells count="12">
    <mergeCell ref="AC1:AL1"/>
    <mergeCell ref="AC2:AL2"/>
    <mergeCell ref="A2:O2"/>
    <mergeCell ref="A1:O1"/>
    <mergeCell ref="Q1:Z1"/>
    <mergeCell ref="Q2:Z2"/>
    <mergeCell ref="AY1:BI1"/>
    <mergeCell ref="AY2:BI2"/>
    <mergeCell ref="BK1:BT1"/>
    <mergeCell ref="BK2:BT2"/>
    <mergeCell ref="AN1:AW1"/>
    <mergeCell ref="AN2:AW2"/>
  </mergeCells>
  <conditionalFormatting sqref="BK18:BK110">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F74F-B742-4EB7-90E0-585FBE0F2720}">
  <sheetPr codeName="Sheet6"/>
  <dimension ref="A1:V81"/>
  <sheetViews>
    <sheetView zoomScaleNormal="100" workbookViewId="0">
      <selection sqref="A1:I1"/>
    </sheetView>
  </sheetViews>
  <sheetFormatPr defaultRowHeight="14.5"/>
  <cols>
    <col min="1" max="1" width="31.1796875" customWidth="1"/>
    <col min="2" max="2" width="14.26953125" bestFit="1" customWidth="1"/>
    <col min="3" max="3" width="16" customWidth="1"/>
    <col min="4" max="4" width="12.81640625" customWidth="1"/>
    <col min="5" max="5" width="15.7265625" customWidth="1"/>
    <col min="6" max="6" width="12.81640625" bestFit="1" customWidth="1"/>
    <col min="7" max="7" width="11.81640625" customWidth="1"/>
    <col min="8" max="8" width="11.453125" customWidth="1"/>
    <col min="9" max="9" width="16.54296875" bestFit="1" customWidth="1"/>
    <col min="10" max="10" width="11.1796875" bestFit="1" customWidth="1"/>
    <col min="11" max="12" width="3.1796875" customWidth="1"/>
    <col min="13" max="13" width="12.1796875" customWidth="1"/>
    <col min="14" max="14" width="43" bestFit="1" customWidth="1"/>
    <col min="15" max="15" width="22.81640625" bestFit="1" customWidth="1"/>
    <col min="16" max="16" width="11" customWidth="1"/>
    <col min="17" max="17" width="28" bestFit="1" customWidth="1"/>
    <col min="18" max="18" width="26.1796875" customWidth="1"/>
    <col min="19" max="19" width="13.7265625" customWidth="1"/>
    <col min="20" max="20" width="10.453125" bestFit="1" customWidth="1"/>
    <col min="21" max="21" width="27.54296875" bestFit="1" customWidth="1"/>
    <col min="22" max="22" width="13" customWidth="1"/>
  </cols>
  <sheetData>
    <row r="1" spans="1:22" ht="28.5">
      <c r="A1" s="521" t="s">
        <v>1100</v>
      </c>
      <c r="B1" s="521"/>
      <c r="C1" s="521"/>
      <c r="D1" s="521"/>
      <c r="E1" s="521"/>
      <c r="F1" s="521"/>
      <c r="G1" s="521"/>
      <c r="H1" s="521"/>
      <c r="I1" s="521"/>
      <c r="M1" s="518" t="s">
        <v>1862</v>
      </c>
      <c r="N1" s="518"/>
      <c r="O1" s="518"/>
      <c r="P1" s="518"/>
      <c r="Q1" s="518"/>
      <c r="R1" s="518"/>
      <c r="S1" s="518"/>
      <c r="T1" s="518"/>
      <c r="U1" s="518"/>
      <c r="V1" s="518"/>
    </row>
    <row r="2" spans="1:22" ht="15" thickBot="1">
      <c r="A2" s="519" t="s">
        <v>1860</v>
      </c>
      <c r="B2" s="519"/>
      <c r="C2" s="519"/>
      <c r="D2" s="519"/>
      <c r="E2" s="519"/>
      <c r="F2" s="519"/>
      <c r="G2" s="519"/>
      <c r="H2" s="519"/>
      <c r="I2" s="519"/>
      <c r="M2" s="519" t="s">
        <v>1849</v>
      </c>
      <c r="N2" s="519"/>
      <c r="O2" s="519"/>
      <c r="P2" s="519"/>
      <c r="Q2" s="519"/>
      <c r="R2" s="519"/>
      <c r="S2" s="519"/>
      <c r="T2" s="519"/>
      <c r="U2" s="519"/>
      <c r="V2" s="519"/>
    </row>
    <row r="3" spans="1:22" ht="31.5" thickBot="1">
      <c r="A3" s="149" t="s">
        <v>96</v>
      </c>
      <c r="B3" s="151" t="s">
        <v>92</v>
      </c>
      <c r="C3" s="151" t="s">
        <v>229</v>
      </c>
      <c r="D3" s="153" t="s">
        <v>990</v>
      </c>
      <c r="E3" s="153" t="s">
        <v>991</v>
      </c>
      <c r="F3" s="429" t="s">
        <v>992</v>
      </c>
      <c r="M3" s="372" t="s">
        <v>1768</v>
      </c>
      <c r="N3" s="372" t="s">
        <v>1102</v>
      </c>
      <c r="O3" s="372" t="s">
        <v>92</v>
      </c>
      <c r="P3" s="372" t="s">
        <v>1769</v>
      </c>
      <c r="Q3" s="372" t="s">
        <v>1103</v>
      </c>
      <c r="R3" s="372" t="s">
        <v>1770</v>
      </c>
      <c r="S3" s="372" t="s">
        <v>1771</v>
      </c>
      <c r="T3" s="372" t="s">
        <v>233</v>
      </c>
      <c r="U3" s="373" t="s">
        <v>1772</v>
      </c>
      <c r="V3" s="373" t="s">
        <v>826</v>
      </c>
    </row>
    <row r="4" spans="1:22">
      <c r="A4" s="449" t="s">
        <v>993</v>
      </c>
      <c r="B4" s="450" t="s">
        <v>994</v>
      </c>
      <c r="C4" s="451">
        <v>90</v>
      </c>
      <c r="D4" s="451" t="s">
        <v>995</v>
      </c>
      <c r="E4" s="450" t="s">
        <v>996</v>
      </c>
      <c r="F4" s="452">
        <v>220</v>
      </c>
      <c r="M4" s="178" t="s">
        <v>1411</v>
      </c>
      <c r="N4" s="178" t="s">
        <v>1412</v>
      </c>
      <c r="O4" s="178" t="s">
        <v>1333</v>
      </c>
      <c r="P4" s="317">
        <v>30</v>
      </c>
      <c r="Q4" s="178" t="s">
        <v>218</v>
      </c>
      <c r="R4" s="178" t="s">
        <v>1842</v>
      </c>
      <c r="S4" s="178" t="s">
        <v>877</v>
      </c>
      <c r="T4" s="178" t="s">
        <v>906</v>
      </c>
      <c r="U4" s="182">
        <v>44687</v>
      </c>
      <c r="V4" s="178" t="s">
        <v>836</v>
      </c>
    </row>
    <row r="5" spans="1:22">
      <c r="A5" s="435" t="s">
        <v>997</v>
      </c>
      <c r="B5" s="425" t="s">
        <v>994</v>
      </c>
      <c r="C5" s="426">
        <v>90</v>
      </c>
      <c r="D5" s="426" t="s">
        <v>995</v>
      </c>
      <c r="E5" s="425" t="s">
        <v>996</v>
      </c>
      <c r="F5" s="436">
        <v>220</v>
      </c>
      <c r="M5" s="178" t="s">
        <v>1551</v>
      </c>
      <c r="N5" s="178" t="s">
        <v>1552</v>
      </c>
      <c r="O5" s="178" t="s">
        <v>1333</v>
      </c>
      <c r="P5" s="317">
        <v>16</v>
      </c>
      <c r="Q5" s="178" t="s">
        <v>1713</v>
      </c>
      <c r="R5" s="178" t="s">
        <v>481</v>
      </c>
      <c r="S5" s="178" t="s">
        <v>877</v>
      </c>
      <c r="T5" s="178" t="s">
        <v>906</v>
      </c>
      <c r="U5" s="182">
        <v>44836</v>
      </c>
      <c r="V5" s="178" t="s">
        <v>827</v>
      </c>
    </row>
    <row r="6" spans="1:22">
      <c r="A6" s="433" t="s">
        <v>998</v>
      </c>
      <c r="B6" s="423" t="s">
        <v>994</v>
      </c>
      <c r="C6" s="424">
        <v>90</v>
      </c>
      <c r="D6" s="424" t="s">
        <v>995</v>
      </c>
      <c r="E6" s="423" t="s">
        <v>996</v>
      </c>
      <c r="F6" s="434">
        <v>220</v>
      </c>
      <c r="M6" s="178" t="s">
        <v>1418</v>
      </c>
      <c r="N6" s="178" t="s">
        <v>1419</v>
      </c>
      <c r="O6" s="178" t="s">
        <v>1333</v>
      </c>
      <c r="P6" s="317">
        <v>10.8</v>
      </c>
      <c r="Q6" s="178" t="s">
        <v>1843</v>
      </c>
      <c r="R6" s="178" t="s">
        <v>975</v>
      </c>
      <c r="S6" s="178" t="s">
        <v>236</v>
      </c>
      <c r="T6" s="178" t="s">
        <v>906</v>
      </c>
      <c r="U6" s="182">
        <v>44547</v>
      </c>
      <c r="V6" s="178" t="s">
        <v>827</v>
      </c>
    </row>
    <row r="7" spans="1:22">
      <c r="A7" s="435" t="s">
        <v>999</v>
      </c>
      <c r="B7" s="425" t="s">
        <v>1000</v>
      </c>
      <c r="C7" s="426">
        <v>431</v>
      </c>
      <c r="D7" s="426">
        <v>2010</v>
      </c>
      <c r="E7" s="425" t="s">
        <v>1001</v>
      </c>
      <c r="F7" s="436">
        <v>220</v>
      </c>
      <c r="M7" s="178" t="s">
        <v>1553</v>
      </c>
      <c r="N7" s="178" t="s">
        <v>1554</v>
      </c>
      <c r="O7" s="178" t="s">
        <v>1333</v>
      </c>
      <c r="P7" s="317">
        <v>9</v>
      </c>
      <c r="Q7" s="178" t="s">
        <v>1713</v>
      </c>
      <c r="R7" s="178" t="s">
        <v>1550</v>
      </c>
      <c r="S7" s="178" t="s">
        <v>877</v>
      </c>
      <c r="T7" s="178" t="s">
        <v>906</v>
      </c>
      <c r="U7" s="182">
        <v>44551</v>
      </c>
      <c r="V7" s="178" t="s">
        <v>829</v>
      </c>
    </row>
    <row r="8" spans="1:22">
      <c r="A8" s="433" t="s">
        <v>1002</v>
      </c>
      <c r="B8" s="423" t="s">
        <v>1003</v>
      </c>
      <c r="C8" s="424">
        <v>162</v>
      </c>
      <c r="D8" s="424">
        <v>2005</v>
      </c>
      <c r="E8" s="423" t="s">
        <v>1004</v>
      </c>
      <c r="F8" s="434">
        <v>110</v>
      </c>
      <c r="M8" s="178" t="s">
        <v>1121</v>
      </c>
      <c r="N8" s="178" t="s">
        <v>1122</v>
      </c>
      <c r="O8" s="178" t="s">
        <v>1123</v>
      </c>
      <c r="P8" s="317">
        <v>8.5500000000000007</v>
      </c>
      <c r="Q8" s="178" t="s">
        <v>1124</v>
      </c>
      <c r="R8" s="178" t="s">
        <v>268</v>
      </c>
      <c r="S8" s="178" t="s">
        <v>272</v>
      </c>
      <c r="T8" s="178" t="s">
        <v>906</v>
      </c>
      <c r="U8" s="182" t="s">
        <v>1109</v>
      </c>
      <c r="V8" s="178" t="s">
        <v>827</v>
      </c>
    </row>
    <row r="9" spans="1:22">
      <c r="A9" s="435" t="s">
        <v>1005</v>
      </c>
      <c r="B9" s="425" t="s">
        <v>40</v>
      </c>
      <c r="C9" s="426">
        <v>415</v>
      </c>
      <c r="D9" s="426">
        <v>2002</v>
      </c>
      <c r="E9" s="425" t="s">
        <v>1006</v>
      </c>
      <c r="F9" s="436">
        <v>220</v>
      </c>
      <c r="M9" s="178" t="s">
        <v>1331</v>
      </c>
      <c r="N9" s="178" t="s">
        <v>1332</v>
      </c>
      <c r="O9" s="178" t="s">
        <v>1333</v>
      </c>
      <c r="P9" s="317">
        <v>8.5</v>
      </c>
      <c r="Q9" s="178" t="s">
        <v>1713</v>
      </c>
      <c r="R9" s="178" t="s">
        <v>1334</v>
      </c>
      <c r="S9" s="178" t="s">
        <v>877</v>
      </c>
      <c r="T9" s="178" t="s">
        <v>906</v>
      </c>
      <c r="U9" s="182">
        <v>44183</v>
      </c>
      <c r="V9" s="178" t="s">
        <v>828</v>
      </c>
    </row>
    <row r="10" spans="1:22">
      <c r="A10" s="433" t="s">
        <v>1007</v>
      </c>
      <c r="B10" s="423" t="s">
        <v>1008</v>
      </c>
      <c r="C10" s="424">
        <v>116</v>
      </c>
      <c r="D10" s="424">
        <v>2010</v>
      </c>
      <c r="E10" s="423" t="s">
        <v>1009</v>
      </c>
      <c r="F10" s="434">
        <v>110</v>
      </c>
      <c r="M10" s="178" t="s">
        <v>1200</v>
      </c>
      <c r="N10" s="178" t="s">
        <v>1201</v>
      </c>
      <c r="O10" s="178" t="s">
        <v>1123</v>
      </c>
      <c r="P10" s="317">
        <v>8.0749999999999993</v>
      </c>
      <c r="Q10" s="178" t="s">
        <v>1202</v>
      </c>
      <c r="R10" s="178" t="s">
        <v>1555</v>
      </c>
      <c r="S10" s="178" t="s">
        <v>272</v>
      </c>
      <c r="T10" s="178" t="s">
        <v>906</v>
      </c>
      <c r="U10" s="182" t="s">
        <v>1109</v>
      </c>
      <c r="V10" s="178" t="s">
        <v>828</v>
      </c>
    </row>
    <row r="11" spans="1:22">
      <c r="A11" s="435" t="s">
        <v>1011</v>
      </c>
      <c r="B11" s="425" t="s">
        <v>1000</v>
      </c>
      <c r="C11" s="426">
        <v>215</v>
      </c>
      <c r="D11" s="426">
        <v>2014</v>
      </c>
      <c r="E11" s="425" t="s">
        <v>1012</v>
      </c>
      <c r="F11" s="436">
        <v>220</v>
      </c>
      <c r="M11" s="178" t="s">
        <v>1191</v>
      </c>
      <c r="N11" s="178" t="s">
        <v>1192</v>
      </c>
      <c r="O11" s="178" t="s">
        <v>1123</v>
      </c>
      <c r="P11" s="317">
        <v>7.5</v>
      </c>
      <c r="Q11" s="178" t="s">
        <v>1556</v>
      </c>
      <c r="R11" s="178" t="s">
        <v>1629</v>
      </c>
      <c r="S11" s="178" t="s">
        <v>272</v>
      </c>
      <c r="T11" s="178" t="s">
        <v>906</v>
      </c>
      <c r="U11" s="182" t="s">
        <v>1109</v>
      </c>
      <c r="V11" s="178" t="s">
        <v>827</v>
      </c>
    </row>
    <row r="12" spans="1:22">
      <c r="A12" s="433" t="s">
        <v>1011</v>
      </c>
      <c r="B12" s="423" t="s">
        <v>1000</v>
      </c>
      <c r="C12" s="424">
        <v>216</v>
      </c>
      <c r="D12" s="424">
        <v>2014</v>
      </c>
      <c r="E12" s="423" t="s">
        <v>1012</v>
      </c>
      <c r="F12" s="434">
        <v>220</v>
      </c>
      <c r="M12" s="178" t="s">
        <v>1265</v>
      </c>
      <c r="N12" s="178" t="s">
        <v>1266</v>
      </c>
      <c r="O12" s="178" t="s">
        <v>1123</v>
      </c>
      <c r="P12" s="317">
        <v>6.5</v>
      </c>
      <c r="Q12" s="178" t="s">
        <v>1267</v>
      </c>
      <c r="R12" s="178" t="s">
        <v>331</v>
      </c>
      <c r="S12" s="178" t="s">
        <v>272</v>
      </c>
      <c r="T12" s="178" t="s">
        <v>906</v>
      </c>
      <c r="U12" s="182" t="s">
        <v>1109</v>
      </c>
      <c r="V12" s="178" t="s">
        <v>827</v>
      </c>
    </row>
    <row r="13" spans="1:22">
      <c r="A13" s="435" t="s">
        <v>1013</v>
      </c>
      <c r="B13" s="425" t="s">
        <v>40</v>
      </c>
      <c r="C13" s="426">
        <v>352</v>
      </c>
      <c r="D13" s="426">
        <v>2002</v>
      </c>
      <c r="E13" s="425" t="s">
        <v>1014</v>
      </c>
      <c r="F13" s="436">
        <v>220</v>
      </c>
      <c r="M13" s="178" t="s">
        <v>1198</v>
      </c>
      <c r="N13" s="178" t="s">
        <v>1199</v>
      </c>
      <c r="O13" s="178" t="s">
        <v>1123</v>
      </c>
      <c r="P13" s="317">
        <v>4.7</v>
      </c>
      <c r="Q13" s="178" t="s">
        <v>1564</v>
      </c>
      <c r="R13" s="178" t="s">
        <v>258</v>
      </c>
      <c r="S13" s="178" t="s">
        <v>272</v>
      </c>
      <c r="T13" s="178" t="s">
        <v>906</v>
      </c>
      <c r="U13" s="182" t="s">
        <v>1109</v>
      </c>
      <c r="V13" s="178" t="s">
        <v>829</v>
      </c>
    </row>
    <row r="14" spans="1:22">
      <c r="A14" s="433" t="s">
        <v>1015</v>
      </c>
      <c r="B14" s="423" t="s">
        <v>40</v>
      </c>
      <c r="C14" s="424">
        <v>412</v>
      </c>
      <c r="D14" s="424">
        <v>2007</v>
      </c>
      <c r="E14" s="423" t="s">
        <v>1016</v>
      </c>
      <c r="F14" s="434">
        <v>220</v>
      </c>
      <c r="M14" s="178" t="s">
        <v>1179</v>
      </c>
      <c r="N14" s="178" t="s">
        <v>1180</v>
      </c>
      <c r="O14" s="178" t="s">
        <v>1123</v>
      </c>
      <c r="P14" s="317">
        <v>4.18</v>
      </c>
      <c r="Q14" s="178" t="s">
        <v>1181</v>
      </c>
      <c r="R14" s="178" t="s">
        <v>1182</v>
      </c>
      <c r="S14" s="178" t="s">
        <v>272</v>
      </c>
      <c r="T14" s="178" t="s">
        <v>906</v>
      </c>
      <c r="U14" s="182" t="s">
        <v>1109</v>
      </c>
      <c r="V14" s="178" t="s">
        <v>827</v>
      </c>
    </row>
    <row r="15" spans="1:22">
      <c r="A15" s="435" t="s">
        <v>1499</v>
      </c>
      <c r="B15" s="425" t="s">
        <v>1017</v>
      </c>
      <c r="C15" s="426">
        <v>2</v>
      </c>
      <c r="D15" s="427">
        <v>43282</v>
      </c>
      <c r="E15" s="425" t="s">
        <v>1018</v>
      </c>
      <c r="F15" s="436">
        <v>110</v>
      </c>
      <c r="M15" s="178" t="s">
        <v>1381</v>
      </c>
      <c r="N15" s="178" t="s">
        <v>1382</v>
      </c>
      <c r="O15" s="178" t="s">
        <v>1017</v>
      </c>
      <c r="P15" s="317">
        <v>4</v>
      </c>
      <c r="Q15" s="178" t="s">
        <v>1713</v>
      </c>
      <c r="R15" s="178" t="s">
        <v>1383</v>
      </c>
      <c r="S15" s="178" t="s">
        <v>606</v>
      </c>
      <c r="T15" s="178" t="s">
        <v>906</v>
      </c>
      <c r="U15" s="182">
        <v>43555</v>
      </c>
      <c r="V15" s="178" t="s">
        <v>828</v>
      </c>
    </row>
    <row r="16" spans="1:22">
      <c r="A16" s="433" t="s">
        <v>1019</v>
      </c>
      <c r="B16" s="423" t="s">
        <v>21</v>
      </c>
      <c r="C16" s="424">
        <v>94</v>
      </c>
      <c r="D16" s="428" t="s">
        <v>995</v>
      </c>
      <c r="E16" s="423" t="s">
        <v>1020</v>
      </c>
      <c r="F16" s="434">
        <v>110</v>
      </c>
      <c r="M16" s="178" t="s">
        <v>1395</v>
      </c>
      <c r="N16" s="178" t="s">
        <v>1396</v>
      </c>
      <c r="O16" s="178" t="s">
        <v>1017</v>
      </c>
      <c r="P16" s="317">
        <v>4</v>
      </c>
      <c r="Q16" s="178" t="s">
        <v>1713</v>
      </c>
      <c r="R16" s="178" t="s">
        <v>1397</v>
      </c>
      <c r="S16" s="178" t="s">
        <v>606</v>
      </c>
      <c r="T16" s="178" t="s">
        <v>906</v>
      </c>
      <c r="U16" s="182">
        <v>42461</v>
      </c>
      <c r="V16" s="178" t="s">
        <v>836</v>
      </c>
    </row>
    <row r="17" spans="1:22">
      <c r="A17" s="435" t="s">
        <v>1021</v>
      </c>
      <c r="B17" s="425" t="s">
        <v>20</v>
      </c>
      <c r="C17" s="426">
        <v>287.5</v>
      </c>
      <c r="D17" s="426" t="s">
        <v>995</v>
      </c>
      <c r="E17" s="425" t="s">
        <v>209</v>
      </c>
      <c r="F17" s="436">
        <v>380</v>
      </c>
      <c r="M17" s="178" t="s">
        <v>1186</v>
      </c>
      <c r="N17" s="178" t="s">
        <v>1187</v>
      </c>
      <c r="O17" s="178" t="s">
        <v>1017</v>
      </c>
      <c r="P17" s="317">
        <v>3.75</v>
      </c>
      <c r="Q17" s="178" t="s">
        <v>1713</v>
      </c>
      <c r="R17" s="178" t="s">
        <v>1188</v>
      </c>
      <c r="S17" s="178" t="s">
        <v>272</v>
      </c>
      <c r="T17" s="178" t="s">
        <v>906</v>
      </c>
      <c r="U17" s="182" t="s">
        <v>1109</v>
      </c>
      <c r="V17" s="178" t="s">
        <v>828</v>
      </c>
    </row>
    <row r="18" spans="1:22">
      <c r="A18" s="433" t="s">
        <v>1022</v>
      </c>
      <c r="B18" s="423" t="s">
        <v>20</v>
      </c>
      <c r="C18" s="424">
        <v>287.5</v>
      </c>
      <c r="D18" s="424" t="s">
        <v>995</v>
      </c>
      <c r="E18" s="423" t="s">
        <v>209</v>
      </c>
      <c r="F18" s="434">
        <v>380</v>
      </c>
      <c r="M18" s="178" t="s">
        <v>1189</v>
      </c>
      <c r="N18" s="178" t="s">
        <v>1190</v>
      </c>
      <c r="O18" s="178" t="s">
        <v>1017</v>
      </c>
      <c r="P18" s="317">
        <v>2.75</v>
      </c>
      <c r="Q18" s="178" t="s">
        <v>1713</v>
      </c>
      <c r="R18" s="178" t="s">
        <v>1188</v>
      </c>
      <c r="S18" s="178" t="s">
        <v>272</v>
      </c>
      <c r="T18" s="178" t="s">
        <v>906</v>
      </c>
      <c r="U18" s="182" t="s">
        <v>1109</v>
      </c>
      <c r="V18" s="178" t="s">
        <v>828</v>
      </c>
    </row>
    <row r="19" spans="1:22">
      <c r="A19" s="435" t="s">
        <v>1023</v>
      </c>
      <c r="B19" s="425" t="s">
        <v>20</v>
      </c>
      <c r="C19" s="426">
        <v>287.5</v>
      </c>
      <c r="D19" s="426" t="s">
        <v>995</v>
      </c>
      <c r="E19" s="425" t="s">
        <v>209</v>
      </c>
      <c r="F19" s="436">
        <v>380</v>
      </c>
      <c r="M19" s="178" t="s">
        <v>1268</v>
      </c>
      <c r="N19" s="178" t="s">
        <v>1269</v>
      </c>
      <c r="O19" s="178" t="s">
        <v>1123</v>
      </c>
      <c r="P19" s="317">
        <v>2</v>
      </c>
      <c r="Q19" s="178" t="s">
        <v>1713</v>
      </c>
      <c r="R19" s="178" t="s">
        <v>1169</v>
      </c>
      <c r="S19" s="178" t="s">
        <v>272</v>
      </c>
      <c r="T19" s="178" t="s">
        <v>906</v>
      </c>
      <c r="U19" s="182" t="s">
        <v>1109</v>
      </c>
      <c r="V19" s="178" t="s">
        <v>828</v>
      </c>
    </row>
    <row r="20" spans="1:22">
      <c r="A20" s="433" t="s">
        <v>1024</v>
      </c>
      <c r="B20" s="423" t="s">
        <v>994</v>
      </c>
      <c r="C20" s="424">
        <v>109</v>
      </c>
      <c r="D20" s="424" t="s">
        <v>995</v>
      </c>
      <c r="E20" s="423" t="s">
        <v>1025</v>
      </c>
      <c r="F20" s="434">
        <v>220</v>
      </c>
      <c r="M20" s="178" t="s">
        <v>1452</v>
      </c>
      <c r="N20" s="178" t="s">
        <v>1453</v>
      </c>
      <c r="O20" s="178" t="s">
        <v>1123</v>
      </c>
      <c r="P20" s="317">
        <v>1.7</v>
      </c>
      <c r="Q20" s="178" t="s">
        <v>1655</v>
      </c>
      <c r="R20" s="178" t="s">
        <v>1774</v>
      </c>
      <c r="S20" s="178" t="s">
        <v>606</v>
      </c>
      <c r="T20" s="178" t="s">
        <v>906</v>
      </c>
      <c r="U20" s="182">
        <v>40676</v>
      </c>
      <c r="V20" s="178" t="s">
        <v>828</v>
      </c>
    </row>
    <row r="21" spans="1:22">
      <c r="A21" s="435" t="s">
        <v>1026</v>
      </c>
      <c r="B21" s="425" t="s">
        <v>994</v>
      </c>
      <c r="C21" s="426">
        <v>463</v>
      </c>
      <c r="D21" s="426" t="s">
        <v>995</v>
      </c>
      <c r="E21" s="425" t="s">
        <v>1027</v>
      </c>
      <c r="F21" s="436">
        <v>220</v>
      </c>
      <c r="M21" s="178" t="s">
        <v>1366</v>
      </c>
      <c r="N21" s="178" t="s">
        <v>1367</v>
      </c>
      <c r="O21" s="178" t="s">
        <v>1123</v>
      </c>
      <c r="P21" s="317">
        <v>1.6</v>
      </c>
      <c r="Q21" s="178" t="s">
        <v>1368</v>
      </c>
      <c r="R21" s="178" t="s">
        <v>683</v>
      </c>
      <c r="S21" s="178" t="s">
        <v>606</v>
      </c>
      <c r="T21" s="178" t="s">
        <v>906</v>
      </c>
      <c r="U21" s="182">
        <v>41795</v>
      </c>
      <c r="V21" s="178" t="s">
        <v>828</v>
      </c>
    </row>
    <row r="22" spans="1:22">
      <c r="A22" s="433" t="s">
        <v>1028</v>
      </c>
      <c r="B22" s="423" t="s">
        <v>1029</v>
      </c>
      <c r="C22" s="424">
        <v>51.8</v>
      </c>
      <c r="D22" s="424">
        <v>2004</v>
      </c>
      <c r="E22" s="423" t="s">
        <v>1030</v>
      </c>
      <c r="F22" s="434">
        <v>110</v>
      </c>
      <c r="M22" s="178" t="s">
        <v>1153</v>
      </c>
      <c r="N22" s="178" t="s">
        <v>1154</v>
      </c>
      <c r="O22" s="178" t="s">
        <v>1017</v>
      </c>
      <c r="P22" s="317">
        <v>1.5</v>
      </c>
      <c r="Q22" s="178" t="s">
        <v>1558</v>
      </c>
      <c r="R22" s="178" t="s">
        <v>323</v>
      </c>
      <c r="S22" s="178" t="s">
        <v>272</v>
      </c>
      <c r="T22" s="178" t="s">
        <v>906</v>
      </c>
      <c r="U22" s="182" t="s">
        <v>1109</v>
      </c>
      <c r="V22" s="178" t="s">
        <v>828</v>
      </c>
    </row>
    <row r="23" spans="1:22">
      <c r="A23" s="435" t="s">
        <v>1031</v>
      </c>
      <c r="B23" s="425" t="s">
        <v>1029</v>
      </c>
      <c r="C23" s="426">
        <v>51.8</v>
      </c>
      <c r="D23" s="426">
        <v>2004</v>
      </c>
      <c r="E23" s="425" t="s">
        <v>1030</v>
      </c>
      <c r="F23" s="436">
        <v>110</v>
      </c>
      <c r="M23" s="178" t="s">
        <v>1466</v>
      </c>
      <c r="N23" s="178" t="s">
        <v>1467</v>
      </c>
      <c r="O23" s="178" t="s">
        <v>1123</v>
      </c>
      <c r="P23" s="317">
        <v>1</v>
      </c>
      <c r="Q23" s="178" t="s">
        <v>1417</v>
      </c>
      <c r="R23" s="178" t="s">
        <v>372</v>
      </c>
      <c r="S23" s="178" t="s">
        <v>606</v>
      </c>
      <c r="T23" s="178" t="s">
        <v>906</v>
      </c>
      <c r="U23" s="182">
        <v>40081</v>
      </c>
      <c r="V23" s="178" t="s">
        <v>829</v>
      </c>
    </row>
    <row r="24" spans="1:22">
      <c r="A24" s="433" t="s">
        <v>1032</v>
      </c>
      <c r="B24" s="423" t="s">
        <v>1033</v>
      </c>
      <c r="C24" s="424">
        <v>54</v>
      </c>
      <c r="D24" s="424" t="s">
        <v>995</v>
      </c>
      <c r="E24" s="423" t="s">
        <v>1034</v>
      </c>
      <c r="F24" s="434">
        <v>110</v>
      </c>
      <c r="M24" s="178" t="s">
        <v>1261</v>
      </c>
      <c r="N24" s="178" t="s">
        <v>1262</v>
      </c>
      <c r="O24" s="178" t="s">
        <v>1123</v>
      </c>
      <c r="P24" s="317">
        <v>1</v>
      </c>
      <c r="Q24" s="178" t="s">
        <v>1263</v>
      </c>
      <c r="R24" s="178" t="s">
        <v>1264</v>
      </c>
      <c r="S24" s="178" t="s">
        <v>272</v>
      </c>
      <c r="T24" s="178" t="s">
        <v>906</v>
      </c>
      <c r="U24" s="182">
        <v>36376</v>
      </c>
      <c r="V24" s="178" t="s">
        <v>828</v>
      </c>
    </row>
    <row r="25" spans="1:22">
      <c r="A25" s="435" t="s">
        <v>1035</v>
      </c>
      <c r="B25" s="425" t="s">
        <v>1033</v>
      </c>
      <c r="C25" s="426">
        <v>54</v>
      </c>
      <c r="D25" s="426" t="s">
        <v>995</v>
      </c>
      <c r="E25" s="425" t="s">
        <v>1034</v>
      </c>
      <c r="F25" s="436">
        <v>110</v>
      </c>
      <c r="M25" s="178" t="s">
        <v>1151</v>
      </c>
      <c r="N25" s="178" t="s">
        <v>1152</v>
      </c>
      <c r="O25" s="178" t="s">
        <v>1123</v>
      </c>
      <c r="P25" s="317">
        <v>0.92200000000000004</v>
      </c>
      <c r="Q25" s="178" t="s">
        <v>1844</v>
      </c>
      <c r="R25" s="178" t="s">
        <v>1561</v>
      </c>
      <c r="S25" s="178" t="s">
        <v>272</v>
      </c>
      <c r="T25" s="178" t="s">
        <v>906</v>
      </c>
      <c r="U25" s="182" t="s">
        <v>1109</v>
      </c>
      <c r="V25" s="178" t="s">
        <v>828</v>
      </c>
    </row>
    <row r="26" spans="1:22">
      <c r="A26" s="433" t="s">
        <v>1036</v>
      </c>
      <c r="B26" s="423" t="s">
        <v>1033</v>
      </c>
      <c r="C26" s="424">
        <v>240.7</v>
      </c>
      <c r="D26" s="424" t="s">
        <v>995</v>
      </c>
      <c r="E26" s="423" t="s">
        <v>1034</v>
      </c>
      <c r="F26" s="434">
        <v>220</v>
      </c>
      <c r="M26" s="178" t="s">
        <v>1175</v>
      </c>
      <c r="N26" s="178" t="s">
        <v>1176</v>
      </c>
      <c r="O26" s="178" t="s">
        <v>1123</v>
      </c>
      <c r="P26" s="317">
        <v>0.76600000000000001</v>
      </c>
      <c r="Q26" s="178" t="s">
        <v>1177</v>
      </c>
      <c r="R26" s="178" t="s">
        <v>1178</v>
      </c>
      <c r="S26" s="178" t="s">
        <v>272</v>
      </c>
      <c r="T26" s="178" t="s">
        <v>906</v>
      </c>
      <c r="U26" s="182" t="s">
        <v>1109</v>
      </c>
      <c r="V26" s="178" t="s">
        <v>828</v>
      </c>
    </row>
    <row r="27" spans="1:22">
      <c r="A27" s="435" t="s">
        <v>1037</v>
      </c>
      <c r="B27" s="425" t="s">
        <v>1033</v>
      </c>
      <c r="C27" s="426">
        <v>240.7</v>
      </c>
      <c r="D27" s="426" t="s">
        <v>995</v>
      </c>
      <c r="E27" s="425" t="s">
        <v>1034</v>
      </c>
      <c r="F27" s="436">
        <v>220</v>
      </c>
      <c r="M27" s="178" t="s">
        <v>1391</v>
      </c>
      <c r="N27" s="178" t="s">
        <v>1392</v>
      </c>
      <c r="O27" s="178" t="s">
        <v>1393</v>
      </c>
      <c r="P27" s="317">
        <v>0.40100000000000002</v>
      </c>
      <c r="Q27" s="178" t="s">
        <v>1394</v>
      </c>
      <c r="R27" s="178" t="s">
        <v>1362</v>
      </c>
      <c r="S27" s="178" t="s">
        <v>606</v>
      </c>
      <c r="T27" s="178" t="s">
        <v>906</v>
      </c>
      <c r="U27" s="182">
        <v>42300</v>
      </c>
      <c r="V27" s="178" t="s">
        <v>829</v>
      </c>
    </row>
    <row r="28" spans="1:22">
      <c r="A28" s="433" t="s">
        <v>1038</v>
      </c>
      <c r="B28" s="423" t="s">
        <v>1008</v>
      </c>
      <c r="C28" s="424">
        <v>52</v>
      </c>
      <c r="D28" s="424">
        <v>2003</v>
      </c>
      <c r="E28" s="423" t="s">
        <v>1039</v>
      </c>
      <c r="F28" s="434">
        <v>110</v>
      </c>
      <c r="M28" s="178" t="s">
        <v>1443</v>
      </c>
      <c r="N28" s="178" t="s">
        <v>1444</v>
      </c>
      <c r="O28" s="178" t="s">
        <v>1123</v>
      </c>
      <c r="P28" s="317">
        <v>0.31</v>
      </c>
      <c r="Q28" s="178" t="s">
        <v>1417</v>
      </c>
      <c r="R28" s="178" t="s">
        <v>372</v>
      </c>
      <c r="S28" s="178" t="s">
        <v>606</v>
      </c>
      <c r="T28" s="178" t="s">
        <v>906</v>
      </c>
      <c r="U28" s="182">
        <v>40511</v>
      </c>
      <c r="V28" s="178" t="s">
        <v>829</v>
      </c>
    </row>
    <row r="29" spans="1:22">
      <c r="A29" s="435" t="s">
        <v>1040</v>
      </c>
      <c r="B29" s="425" t="s">
        <v>1008</v>
      </c>
      <c r="C29" s="426">
        <v>52</v>
      </c>
      <c r="D29" s="426">
        <v>2003</v>
      </c>
      <c r="E29" s="425" t="s">
        <v>1039</v>
      </c>
      <c r="F29" s="436">
        <v>110</v>
      </c>
      <c r="M29" s="178" t="s">
        <v>1270</v>
      </c>
      <c r="N29" s="178" t="s">
        <v>1271</v>
      </c>
      <c r="O29" s="178" t="s">
        <v>1123</v>
      </c>
      <c r="P29" s="317">
        <v>0.28000000000000003</v>
      </c>
      <c r="Q29" s="178" t="s">
        <v>1272</v>
      </c>
      <c r="R29" s="178" t="s">
        <v>1774</v>
      </c>
      <c r="S29" s="178" t="s">
        <v>606</v>
      </c>
      <c r="T29" s="178" t="s">
        <v>906</v>
      </c>
      <c r="U29" s="182">
        <v>40422</v>
      </c>
      <c r="V29" s="178" t="s">
        <v>835</v>
      </c>
    </row>
    <row r="30" spans="1:22">
      <c r="A30" s="433" t="s">
        <v>1041</v>
      </c>
      <c r="B30" s="423" t="s">
        <v>40</v>
      </c>
      <c r="C30" s="424">
        <v>404</v>
      </c>
      <c r="D30" s="424">
        <v>2006</v>
      </c>
      <c r="E30" s="423" t="s">
        <v>1041</v>
      </c>
      <c r="F30" s="434">
        <v>220</v>
      </c>
      <c r="M30" s="178" t="s">
        <v>1662</v>
      </c>
      <c r="N30" s="178" t="s">
        <v>1663</v>
      </c>
      <c r="O30" s="178" t="s">
        <v>1123</v>
      </c>
      <c r="P30" s="317">
        <v>0.04</v>
      </c>
      <c r="Q30" s="178" t="s">
        <v>1308</v>
      </c>
      <c r="R30" s="178" t="s">
        <v>265</v>
      </c>
      <c r="S30" s="178" t="s">
        <v>606</v>
      </c>
      <c r="T30" s="178" t="s">
        <v>906</v>
      </c>
      <c r="U30" s="182">
        <v>42671</v>
      </c>
      <c r="V30" s="178" t="s">
        <v>835</v>
      </c>
    </row>
    <row r="31" spans="1:22">
      <c r="A31" s="435" t="s">
        <v>1042</v>
      </c>
      <c r="B31" s="425" t="s">
        <v>21</v>
      </c>
      <c r="C31" s="426">
        <v>141</v>
      </c>
      <c r="D31" s="426">
        <v>2005</v>
      </c>
      <c r="E31" s="425" t="s">
        <v>1043</v>
      </c>
      <c r="F31" s="436">
        <v>110</v>
      </c>
      <c r="M31" s="178" t="s">
        <v>1461</v>
      </c>
      <c r="N31" s="178" t="s">
        <v>1845</v>
      </c>
      <c r="O31" s="178" t="s">
        <v>1017</v>
      </c>
      <c r="P31" s="317">
        <v>4.7779999999999996</v>
      </c>
      <c r="Q31" s="178" t="s">
        <v>1463</v>
      </c>
      <c r="R31" s="178" t="s">
        <v>1088</v>
      </c>
      <c r="S31" s="178" t="s">
        <v>606</v>
      </c>
      <c r="T31" s="178" t="s">
        <v>906</v>
      </c>
      <c r="U31" s="182" t="s">
        <v>1109</v>
      </c>
      <c r="V31" s="178" t="s">
        <v>827</v>
      </c>
    </row>
    <row r="32" spans="1:22">
      <c r="A32" s="433" t="s">
        <v>1044</v>
      </c>
      <c r="B32" s="423" t="s">
        <v>1000</v>
      </c>
      <c r="C32" s="424">
        <v>445</v>
      </c>
      <c r="D32" s="424">
        <v>2010</v>
      </c>
      <c r="E32" s="423" t="s">
        <v>1045</v>
      </c>
      <c r="F32" s="434">
        <v>220</v>
      </c>
      <c r="M32" s="178" t="s">
        <v>1425</v>
      </c>
      <c r="N32" s="178" t="s">
        <v>1846</v>
      </c>
      <c r="O32" s="178" t="s">
        <v>1017</v>
      </c>
      <c r="P32" s="317">
        <v>2.88</v>
      </c>
      <c r="Q32" s="178" t="s">
        <v>1368</v>
      </c>
      <c r="R32" s="178" t="s">
        <v>683</v>
      </c>
      <c r="S32" s="178" t="s">
        <v>272</v>
      </c>
      <c r="T32" s="178" t="s">
        <v>906</v>
      </c>
      <c r="U32" s="182">
        <v>37987</v>
      </c>
      <c r="V32" s="178" t="s">
        <v>829</v>
      </c>
    </row>
    <row r="33" spans="1:22">
      <c r="A33" s="447"/>
      <c r="B33" s="425"/>
      <c r="C33" s="426"/>
      <c r="D33" s="426"/>
      <c r="E33" s="425"/>
      <c r="F33" s="436"/>
      <c r="M33" s="178" t="s">
        <v>1440</v>
      </c>
      <c r="N33" s="178" t="s">
        <v>1847</v>
      </c>
      <c r="O33" s="178" t="s">
        <v>1017</v>
      </c>
      <c r="P33" s="317">
        <v>1</v>
      </c>
      <c r="Q33" s="178" t="s">
        <v>1442</v>
      </c>
      <c r="R33" s="178" t="s">
        <v>1787</v>
      </c>
      <c r="S33" s="178" t="s">
        <v>272</v>
      </c>
      <c r="T33" s="178" t="s">
        <v>906</v>
      </c>
      <c r="U33" s="182" t="s">
        <v>1109</v>
      </c>
      <c r="V33" s="178" t="s">
        <v>828</v>
      </c>
    </row>
    <row r="34" spans="1:22" ht="15" thickBot="1">
      <c r="A34" s="448"/>
      <c r="B34" s="444"/>
      <c r="C34" s="445"/>
      <c r="D34" s="445"/>
      <c r="E34" s="444"/>
      <c r="F34" s="446"/>
      <c r="M34" s="178" t="s">
        <v>1302</v>
      </c>
      <c r="N34" s="178" t="s">
        <v>1848</v>
      </c>
      <c r="O34" s="178" t="s">
        <v>1017</v>
      </c>
      <c r="P34" s="317">
        <v>0.2</v>
      </c>
      <c r="Q34" s="178" t="s">
        <v>1795</v>
      </c>
      <c r="R34" s="178" t="s">
        <v>1560</v>
      </c>
      <c r="S34" s="178" t="s">
        <v>272</v>
      </c>
      <c r="T34" s="178" t="s">
        <v>906</v>
      </c>
      <c r="U34" s="182" t="s">
        <v>1109</v>
      </c>
      <c r="V34" s="178" t="s">
        <v>828</v>
      </c>
    </row>
    <row r="35" spans="1:22">
      <c r="A35" s="208"/>
      <c r="M35" s="318"/>
      <c r="N35" s="318"/>
      <c r="O35" s="319" t="s">
        <v>34</v>
      </c>
      <c r="P35" s="320">
        <f>SUM(P4:P34)</f>
        <v>148.68199999999996</v>
      </c>
      <c r="Q35" s="318"/>
      <c r="R35" s="318"/>
      <c r="S35" s="318"/>
      <c r="T35" s="318"/>
      <c r="U35" s="318"/>
      <c r="V35" s="318"/>
    </row>
    <row r="36" spans="1:22" ht="15" thickBot="1">
      <c r="A36" s="315" t="s">
        <v>1046</v>
      </c>
    </row>
    <row r="37" spans="1:22" ht="31.5" thickBot="1">
      <c r="A37" s="149" t="s">
        <v>96</v>
      </c>
      <c r="B37" s="151" t="s">
        <v>92</v>
      </c>
      <c r="C37" s="151" t="s">
        <v>229</v>
      </c>
      <c r="D37" s="153" t="s">
        <v>990</v>
      </c>
      <c r="E37" s="153" t="s">
        <v>991</v>
      </c>
      <c r="F37" s="429" t="s">
        <v>992</v>
      </c>
    </row>
    <row r="38" spans="1:22">
      <c r="A38" s="449" t="s">
        <v>1047</v>
      </c>
      <c r="B38" s="450" t="s">
        <v>1048</v>
      </c>
      <c r="C38" s="451">
        <v>500</v>
      </c>
      <c r="D38" s="451">
        <v>2012</v>
      </c>
      <c r="E38" s="450" t="s">
        <v>1049</v>
      </c>
      <c r="F38" s="452">
        <v>400</v>
      </c>
    </row>
    <row r="39" spans="1:22" ht="15" thickBot="1">
      <c r="A39" s="443" t="s">
        <v>1841</v>
      </c>
      <c r="B39" s="444" t="s">
        <v>1048</v>
      </c>
      <c r="C39" s="445">
        <v>500</v>
      </c>
      <c r="D39" s="445">
        <v>2024</v>
      </c>
      <c r="E39" s="444" t="s">
        <v>1012</v>
      </c>
      <c r="F39" s="446">
        <v>220</v>
      </c>
    </row>
    <row r="41" spans="1:22">
      <c r="A41" s="208"/>
    </row>
    <row r="42" spans="1:22" ht="15" thickBot="1">
      <c r="A42" s="315" t="s">
        <v>1050</v>
      </c>
    </row>
    <row r="43" spans="1:22" ht="44" thickBot="1">
      <c r="A43" s="149" t="s">
        <v>96</v>
      </c>
      <c r="B43" s="151" t="s">
        <v>1051</v>
      </c>
      <c r="C43" s="151" t="s">
        <v>92</v>
      </c>
      <c r="D43" s="151" t="s">
        <v>229</v>
      </c>
      <c r="E43" s="151" t="s">
        <v>1671</v>
      </c>
      <c r="F43" s="151" t="s">
        <v>1052</v>
      </c>
      <c r="G43" s="151" t="s">
        <v>1670</v>
      </c>
      <c r="H43" s="151" t="s">
        <v>103</v>
      </c>
      <c r="I43" s="151" t="s">
        <v>991</v>
      </c>
      <c r="J43" s="429" t="s">
        <v>992</v>
      </c>
    </row>
    <row r="44" spans="1:22">
      <c r="A44" s="449" t="s">
        <v>1053</v>
      </c>
      <c r="B44" s="451" t="s">
        <v>1054</v>
      </c>
      <c r="C44" s="450" t="s">
        <v>1055</v>
      </c>
      <c r="D44" s="451">
        <v>73</v>
      </c>
      <c r="E44" s="451">
        <v>73</v>
      </c>
      <c r="F44" s="451">
        <v>397.5</v>
      </c>
      <c r="G44" s="451" t="s">
        <v>995</v>
      </c>
      <c r="H44" s="450" t="s">
        <v>989</v>
      </c>
      <c r="I44" s="450" t="s">
        <v>1056</v>
      </c>
      <c r="J44" s="452">
        <v>220</v>
      </c>
    </row>
    <row r="45" spans="1:22">
      <c r="A45" s="435" t="s">
        <v>1057</v>
      </c>
      <c r="B45" s="426" t="s">
        <v>1058</v>
      </c>
      <c r="C45" s="423" t="s">
        <v>1055</v>
      </c>
      <c r="D45" s="426">
        <v>73</v>
      </c>
      <c r="E45" s="426">
        <v>73</v>
      </c>
      <c r="F45" s="426">
        <v>397.5</v>
      </c>
      <c r="G45" s="426" t="s">
        <v>995</v>
      </c>
      <c r="H45" s="423" t="s">
        <v>989</v>
      </c>
      <c r="I45" s="425" t="s">
        <v>1056</v>
      </c>
      <c r="J45" s="436">
        <v>220</v>
      </c>
    </row>
    <row r="46" spans="1:22">
      <c r="A46" s="433" t="s">
        <v>1059</v>
      </c>
      <c r="B46" s="424" t="s">
        <v>1060</v>
      </c>
      <c r="C46" s="423" t="s">
        <v>1055</v>
      </c>
      <c r="D46" s="424">
        <v>73</v>
      </c>
      <c r="E46" s="424">
        <v>73</v>
      </c>
      <c r="F46" s="424">
        <v>397.5</v>
      </c>
      <c r="G46" s="424" t="s">
        <v>995</v>
      </c>
      <c r="H46" s="423" t="s">
        <v>989</v>
      </c>
      <c r="I46" s="423" t="s">
        <v>1056</v>
      </c>
      <c r="J46" s="434">
        <v>220</v>
      </c>
    </row>
    <row r="47" spans="1:22">
      <c r="A47" s="435" t="s">
        <v>1061</v>
      </c>
      <c r="B47" s="426" t="s">
        <v>1062</v>
      </c>
      <c r="C47" s="423" t="s">
        <v>1055</v>
      </c>
      <c r="D47" s="426">
        <v>73</v>
      </c>
      <c r="E47" s="426">
        <v>73</v>
      </c>
      <c r="F47" s="426">
        <v>397.5</v>
      </c>
      <c r="G47" s="426" t="s">
        <v>995</v>
      </c>
      <c r="H47" s="423" t="s">
        <v>989</v>
      </c>
      <c r="I47" s="425" t="s">
        <v>1056</v>
      </c>
      <c r="J47" s="436">
        <v>220</v>
      </c>
    </row>
    <row r="48" spans="1:22">
      <c r="A48" s="433" t="s">
        <v>1063</v>
      </c>
      <c r="B48" s="424" t="s">
        <v>1064</v>
      </c>
      <c r="C48" s="423" t="s">
        <v>1065</v>
      </c>
      <c r="D48" s="424">
        <v>11</v>
      </c>
      <c r="E48" s="424">
        <v>11</v>
      </c>
      <c r="F48" s="424">
        <v>5.66</v>
      </c>
      <c r="G48" s="430">
        <v>43831</v>
      </c>
      <c r="H48" s="423" t="s">
        <v>133</v>
      </c>
      <c r="I48" s="423" t="s">
        <v>1066</v>
      </c>
      <c r="J48" s="434">
        <v>110</v>
      </c>
    </row>
    <row r="49" spans="1:10">
      <c r="A49" s="435" t="s">
        <v>1067</v>
      </c>
      <c r="B49" s="426" t="s">
        <v>1068</v>
      </c>
      <c r="C49" s="425" t="s">
        <v>1065</v>
      </c>
      <c r="D49" s="426">
        <v>26.6</v>
      </c>
      <c r="E49" s="426">
        <v>26.6</v>
      </c>
      <c r="F49" s="426">
        <v>13.4</v>
      </c>
      <c r="G49" s="427">
        <v>44197</v>
      </c>
      <c r="H49" s="425" t="s">
        <v>133</v>
      </c>
      <c r="I49" s="425" t="s">
        <v>1018</v>
      </c>
      <c r="J49" s="436">
        <v>110</v>
      </c>
    </row>
    <row r="50" spans="1:10">
      <c r="A50" s="433" t="s">
        <v>1069</v>
      </c>
      <c r="B50" s="424" t="s">
        <v>1070</v>
      </c>
      <c r="C50" s="423" t="s">
        <v>1065</v>
      </c>
      <c r="D50" s="424">
        <v>50</v>
      </c>
      <c r="E50" s="424">
        <v>50</v>
      </c>
      <c r="F50" s="424">
        <v>30</v>
      </c>
      <c r="G50" s="430">
        <v>44287</v>
      </c>
      <c r="H50" s="423" t="s">
        <v>188</v>
      </c>
      <c r="I50" s="423" t="s">
        <v>1071</v>
      </c>
      <c r="J50" s="434">
        <v>110</v>
      </c>
    </row>
    <row r="51" spans="1:10">
      <c r="A51" s="435" t="s">
        <v>1072</v>
      </c>
      <c r="B51" s="426" t="s">
        <v>1073</v>
      </c>
      <c r="C51" s="425" t="s">
        <v>1065</v>
      </c>
      <c r="D51" s="426">
        <v>50</v>
      </c>
      <c r="E51" s="426">
        <v>50</v>
      </c>
      <c r="F51" s="426">
        <v>30</v>
      </c>
      <c r="G51" s="427">
        <v>44287</v>
      </c>
      <c r="H51" s="423" t="s">
        <v>188</v>
      </c>
      <c r="I51" s="425" t="s">
        <v>1071</v>
      </c>
      <c r="J51" s="436">
        <v>110</v>
      </c>
    </row>
    <row r="52" spans="1:10">
      <c r="A52" s="433" t="s">
        <v>1074</v>
      </c>
      <c r="B52" s="424" t="s">
        <v>1075</v>
      </c>
      <c r="C52" s="423" t="s">
        <v>1065</v>
      </c>
      <c r="D52" s="424">
        <v>50</v>
      </c>
      <c r="E52" s="424">
        <v>50</v>
      </c>
      <c r="F52" s="424">
        <v>30</v>
      </c>
      <c r="G52" s="430">
        <v>44317</v>
      </c>
      <c r="H52" s="423" t="s">
        <v>188</v>
      </c>
      <c r="I52" s="423" t="s">
        <v>1076</v>
      </c>
      <c r="J52" s="434">
        <v>220</v>
      </c>
    </row>
    <row r="53" spans="1:10">
      <c r="A53" s="435" t="s">
        <v>1077</v>
      </c>
      <c r="B53" s="426" t="s">
        <v>1078</v>
      </c>
      <c r="C53" s="425" t="s">
        <v>1065</v>
      </c>
      <c r="D53" s="426">
        <v>50</v>
      </c>
      <c r="E53" s="426">
        <v>50</v>
      </c>
      <c r="F53" s="426">
        <v>30</v>
      </c>
      <c r="G53" s="427">
        <v>44317</v>
      </c>
      <c r="H53" s="423" t="s">
        <v>188</v>
      </c>
      <c r="I53" s="425" t="s">
        <v>1076</v>
      </c>
      <c r="J53" s="436">
        <v>220</v>
      </c>
    </row>
    <row r="54" spans="1:10">
      <c r="A54" s="433" t="s">
        <v>996</v>
      </c>
      <c r="B54" s="424" t="s">
        <v>1079</v>
      </c>
      <c r="C54" s="423" t="s">
        <v>1065</v>
      </c>
      <c r="D54" s="424">
        <v>19</v>
      </c>
      <c r="E54" s="424">
        <v>19</v>
      </c>
      <c r="F54" s="424">
        <v>38</v>
      </c>
      <c r="G54" s="430">
        <v>44593</v>
      </c>
      <c r="H54" s="423" t="s">
        <v>111</v>
      </c>
      <c r="I54" s="423" t="s">
        <v>996</v>
      </c>
      <c r="J54" s="434">
        <v>110</v>
      </c>
    </row>
    <row r="55" spans="1:10">
      <c r="A55" s="435" t="s">
        <v>1080</v>
      </c>
      <c r="B55" s="426" t="s">
        <v>1081</v>
      </c>
      <c r="C55" s="425" t="s">
        <v>1065</v>
      </c>
      <c r="D55" s="426">
        <v>50</v>
      </c>
      <c r="E55" s="426">
        <v>50</v>
      </c>
      <c r="F55" s="426">
        <v>28.25</v>
      </c>
      <c r="G55" s="427">
        <v>44593</v>
      </c>
      <c r="H55" s="425" t="s">
        <v>1474</v>
      </c>
      <c r="I55" s="425" t="s">
        <v>1080</v>
      </c>
      <c r="J55" s="436">
        <v>110</v>
      </c>
    </row>
    <row r="56" spans="1:10">
      <c r="A56" s="433" t="s">
        <v>1082</v>
      </c>
      <c r="B56" s="424" t="s">
        <v>1083</v>
      </c>
      <c r="C56" s="423" t="s">
        <v>1065</v>
      </c>
      <c r="D56" s="424">
        <v>60</v>
      </c>
      <c r="E56" s="424">
        <v>60</v>
      </c>
      <c r="F56" s="424">
        <v>30</v>
      </c>
      <c r="G56" s="430">
        <v>44927</v>
      </c>
      <c r="H56" s="423" t="s">
        <v>1652</v>
      </c>
      <c r="I56" s="423" t="s">
        <v>1084</v>
      </c>
      <c r="J56" s="434">
        <v>110</v>
      </c>
    </row>
    <row r="57" spans="1:10">
      <c r="A57" s="435" t="s">
        <v>114</v>
      </c>
      <c r="B57" s="426" t="s">
        <v>1085</v>
      </c>
      <c r="C57" s="425" t="s">
        <v>1065</v>
      </c>
      <c r="D57" s="426">
        <v>3</v>
      </c>
      <c r="E57" s="426">
        <v>3</v>
      </c>
      <c r="F57" s="426">
        <v>1.5</v>
      </c>
      <c r="G57" s="427">
        <v>44713</v>
      </c>
      <c r="H57" s="425" t="s">
        <v>110</v>
      </c>
      <c r="I57" s="425" t="s">
        <v>114</v>
      </c>
      <c r="J57" s="436">
        <v>110</v>
      </c>
    </row>
    <row r="58" spans="1:10">
      <c r="A58" s="433" t="s">
        <v>1086</v>
      </c>
      <c r="B58" s="424" t="s">
        <v>1087</v>
      </c>
      <c r="C58" s="423" t="s">
        <v>1065</v>
      </c>
      <c r="D58" s="424">
        <v>30</v>
      </c>
      <c r="E58" s="424">
        <v>30</v>
      </c>
      <c r="F58" s="424">
        <v>27</v>
      </c>
      <c r="G58" s="430">
        <v>44713</v>
      </c>
      <c r="H58" s="423" t="s">
        <v>1672</v>
      </c>
      <c r="I58" s="423" t="s">
        <v>1088</v>
      </c>
      <c r="J58" s="434">
        <v>110</v>
      </c>
    </row>
    <row r="59" spans="1:10">
      <c r="A59" s="435" t="s">
        <v>1026</v>
      </c>
      <c r="B59" s="426"/>
      <c r="C59" s="425" t="s">
        <v>1065</v>
      </c>
      <c r="D59" s="426">
        <v>75</v>
      </c>
      <c r="E59" s="426">
        <v>75</v>
      </c>
      <c r="F59" s="426">
        <v>150</v>
      </c>
      <c r="G59" s="427">
        <v>45108</v>
      </c>
      <c r="H59" s="425" t="s">
        <v>1668</v>
      </c>
      <c r="I59" s="425" t="s">
        <v>1026</v>
      </c>
      <c r="J59" s="436">
        <v>220</v>
      </c>
    </row>
    <row r="60" spans="1:10">
      <c r="A60" s="433" t="s">
        <v>1673</v>
      </c>
      <c r="B60" s="424" t="s">
        <v>1653</v>
      </c>
      <c r="C60" s="425" t="s">
        <v>1065</v>
      </c>
      <c r="D60" s="424">
        <v>30</v>
      </c>
      <c r="E60" s="424">
        <v>28</v>
      </c>
      <c r="F60" s="424">
        <v>60</v>
      </c>
      <c r="G60" s="430">
        <v>45352</v>
      </c>
      <c r="H60" s="423" t="s">
        <v>1668</v>
      </c>
      <c r="I60" s="423" t="s">
        <v>1006</v>
      </c>
      <c r="J60" s="434">
        <v>220</v>
      </c>
    </row>
    <row r="61" spans="1:10">
      <c r="A61" s="435" t="s">
        <v>1674</v>
      </c>
      <c r="B61" s="426" t="s">
        <v>1654</v>
      </c>
      <c r="C61" s="425" t="s">
        <v>1065</v>
      </c>
      <c r="D61" s="426">
        <v>75</v>
      </c>
      <c r="E61" s="426">
        <v>75</v>
      </c>
      <c r="F61" s="426">
        <v>150</v>
      </c>
      <c r="G61" s="427">
        <v>45352</v>
      </c>
      <c r="H61" s="425" t="s">
        <v>111</v>
      </c>
      <c r="I61" s="425" t="s">
        <v>996</v>
      </c>
      <c r="J61" s="436">
        <v>220</v>
      </c>
    </row>
    <row r="62" spans="1:10">
      <c r="A62" s="433" t="s">
        <v>1674</v>
      </c>
      <c r="B62" s="424" t="s">
        <v>1669</v>
      </c>
      <c r="C62" s="423" t="s">
        <v>1065</v>
      </c>
      <c r="D62" s="424">
        <v>75</v>
      </c>
      <c r="E62" s="424">
        <v>75</v>
      </c>
      <c r="F62" s="424">
        <v>150</v>
      </c>
      <c r="G62" s="430">
        <v>45444</v>
      </c>
      <c r="H62" s="423" t="s">
        <v>111</v>
      </c>
      <c r="I62" s="425" t="s">
        <v>996</v>
      </c>
      <c r="J62" s="436">
        <v>220</v>
      </c>
    </row>
    <row r="63" spans="1:10">
      <c r="A63" s="435" t="s">
        <v>902</v>
      </c>
      <c r="B63" s="426" t="s">
        <v>1710</v>
      </c>
      <c r="C63" s="425" t="s">
        <v>1065</v>
      </c>
      <c r="D63" s="426">
        <v>25</v>
      </c>
      <c r="E63" s="426">
        <v>25</v>
      </c>
      <c r="F63" s="426">
        <v>75</v>
      </c>
      <c r="G63" s="427">
        <v>45505</v>
      </c>
      <c r="H63" s="431" t="s">
        <v>188</v>
      </c>
      <c r="I63" s="425" t="s">
        <v>1711</v>
      </c>
      <c r="J63" s="436">
        <v>110</v>
      </c>
    </row>
    <row r="64" spans="1:10">
      <c r="A64" s="433"/>
      <c r="B64" s="424"/>
      <c r="C64" s="423"/>
      <c r="D64" s="424"/>
      <c r="E64" s="424"/>
      <c r="F64" s="424"/>
      <c r="G64" s="430"/>
      <c r="H64" s="432"/>
      <c r="I64" s="423"/>
      <c r="J64" s="434"/>
    </row>
    <row r="65" spans="1:10">
      <c r="A65" s="435"/>
      <c r="B65" s="426"/>
      <c r="C65" s="425"/>
      <c r="D65" s="426"/>
      <c r="E65" s="426"/>
      <c r="F65" s="426"/>
      <c r="G65" s="427"/>
      <c r="H65" s="431"/>
      <c r="I65" s="425"/>
      <c r="J65" s="436"/>
    </row>
    <row r="66" spans="1:10" ht="15" thickBot="1">
      <c r="A66" s="437"/>
      <c r="B66" s="438"/>
      <c r="C66" s="439"/>
      <c r="D66" s="438"/>
      <c r="E66" s="438"/>
      <c r="F66" s="438"/>
      <c r="G66" s="440"/>
      <c r="H66" s="441"/>
      <c r="I66" s="439"/>
      <c r="J66" s="442"/>
    </row>
    <row r="67" spans="1:10">
      <c r="A67" s="208"/>
    </row>
    <row r="68" spans="1:10">
      <c r="A68" s="208"/>
    </row>
    <row r="69" spans="1:10">
      <c r="A69" s="316" t="s">
        <v>1089</v>
      </c>
    </row>
    <row r="70" spans="1:10">
      <c r="A70" s="208" t="s">
        <v>1090</v>
      </c>
    </row>
    <row r="71" spans="1:10">
      <c r="A71" s="208" t="s">
        <v>1091</v>
      </c>
    </row>
    <row r="72" spans="1:10">
      <c r="A72" s="208" t="s">
        <v>1092</v>
      </c>
    </row>
    <row r="73" spans="1:10">
      <c r="A73" s="208" t="s">
        <v>1093</v>
      </c>
    </row>
    <row r="74" spans="1:10">
      <c r="A74" s="208" t="s">
        <v>1094</v>
      </c>
    </row>
    <row r="75" spans="1:10">
      <c r="A75" s="208" t="s">
        <v>1095</v>
      </c>
    </row>
    <row r="76" spans="1:10">
      <c r="A76" s="208"/>
    </row>
    <row r="77" spans="1:10">
      <c r="A77" s="316" t="s">
        <v>1096</v>
      </c>
    </row>
    <row r="78" spans="1:10">
      <c r="A78" s="523" t="s">
        <v>1097</v>
      </c>
      <c r="B78" s="523"/>
      <c r="C78" s="523"/>
      <c r="D78" s="523"/>
      <c r="E78" s="523"/>
      <c r="F78" s="523"/>
      <c r="G78" s="523"/>
      <c r="H78" s="523"/>
      <c r="I78" s="523"/>
    </row>
    <row r="79" spans="1:10">
      <c r="A79" s="208"/>
    </row>
    <row r="80" spans="1:10">
      <c r="A80" s="316" t="s">
        <v>1098</v>
      </c>
    </row>
    <row r="81" spans="1:9">
      <c r="A81" s="523" t="s">
        <v>1099</v>
      </c>
      <c r="B81" s="523"/>
      <c r="C81" s="523"/>
      <c r="D81" s="523"/>
      <c r="E81" s="523"/>
      <c r="F81" s="523"/>
      <c r="G81" s="523"/>
      <c r="H81" s="523"/>
      <c r="I81" s="523"/>
    </row>
  </sheetData>
  <mergeCells count="6">
    <mergeCell ref="M1:V1"/>
    <mergeCell ref="M2:V2"/>
    <mergeCell ref="A81:I81"/>
    <mergeCell ref="A1:I1"/>
    <mergeCell ref="A2:I2"/>
    <mergeCell ref="A78:I78"/>
  </mergeCells>
  <phoneticPr fontId="7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038a6e8-2202-417a-81ce-df81f5319825" xsi:nil="true"/>
    <lcf76f155ced4ddcb4097134ff3c332f xmlns="62314e3d-85ae-4c86-a3a9-70c63e5aa654">
      <Terms xmlns="http://schemas.microsoft.com/office/infopath/2007/PartnerControls"/>
    </lcf76f155ced4ddcb4097134ff3c332f>
  </documentManagement>
</p:properties>
</file>

<file path=customXml/item2.xml><?xml version="1.0" encoding="utf-8"?>
<?mso-contentType ?>
<FormTemplates xmlns="http://schemas.microsoft.com/sharepoint/v3/contenttype/forms"/>
</file>

<file path=customXml/item3.xml><?xml version="1.0" encoding="utf-8"?>
<ct:contentTypeSchema xmlns:ct="http://schemas.microsoft.com/office/2006/metadata/contentType" xmlns:ma="http://schemas.microsoft.com/office/2006/metadata/properties/metaAttributes" ct:_="" ma:_="" ma:contentTypeName="Document" ma:contentTypeID="0x010100B14E52C1B346284F8850BFB2737992B2" ma:contentTypeVersion="32" ma:contentTypeDescription="Create a new document." ma:contentTypeScope="" ma:versionID="3d6cf97212a11007188227786c877c8a">
  <xsd:schema xmlns:xsd="http://www.w3.org/2001/XMLSchema" xmlns:xs="http://www.w3.org/2001/XMLSchema" xmlns:p="http://schemas.microsoft.com/office/2006/metadata/properties" xmlns:ns2="7038a6e8-2202-417a-81ce-df81f5319825" xmlns:ns3="62314e3d-85ae-4c86-a3a9-70c63e5aa654" targetNamespace="http://schemas.microsoft.com/office/2006/metadata/properties" ma:root="true" ma:fieldsID="16479d9e340b84ed1d8c02f7f3502190" ns2:_="" ns3:_="">
    <xsd:import namespace="7038a6e8-2202-417a-81ce-df81f5319825"/>
    <xsd:import namespace="62314e3d-85ae-4c86-a3a9-70c63e5aa654"/>
    <xsd:element name="properties">
      <xsd:complexType>
        <xsd:sequence>
          <xsd:element name="documentManagement">
            <xsd:complexType>
              <xsd:all>
                <xsd:element ref="ns2:TaxCatchAll" minOccurs="0"/>
                <xsd:element ref="ns3:lcf76f155ced4ddcb4097134ff3c332f" minOccurs="0"/>
                <xsd:element ref="ns3:MediaServiceMetadata" minOccurs="0"/>
                <xsd:element ref="ns3:MediaServiceFastMetadata" minOccurs="0"/>
                <xsd:element ref="ns3:MediaServiceSearchProperties" minOccurs="0"/>
                <xsd:element ref="ns3:MediaServiceDateTaken" minOccurs="0"/>
                <xsd:element ref="ns3:MediaServiceObjectDetectorVersion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38a6e8-2202-417a-81ce-df81f5319825" elementFormDefault="qualified">
    <xsd:import namespace="http://schemas.microsoft.com/office/2006/documentManagement/types"/>
    <xsd:import namespace="http://schemas.microsoft.com/office/infopath/2007/PartnerControls"/>
    <xsd:element name="TaxCatchAll" ma:index="4" nillable="true" ma:displayName="Taxonomy Catch All Column" ma:hidden="true" ma:list="{52947f0f-633d-4f00-abe7-eec6974a7b8a}" ma:internalName="TaxCatchAll" ma:showField="CatchAllData" ma:web="7038a6e8-2202-417a-81ce-df81f531982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2314e3d-85ae-4c86-a3a9-70c63e5aa654" elementFormDefault="qualified">
    <xsd:import namespace="http://schemas.microsoft.com/office/2006/documentManagement/types"/>
    <xsd:import namespace="http://schemas.microsoft.com/office/infopath/2007/PartnerControls"/>
    <xsd:element name="lcf76f155ced4ddcb4097134ff3c332f" ma:index="10" nillable="true" ma:taxonomy="true" ma:internalName="lcf76f155ced4ddcb4097134ff3c332f" ma:taxonomyFieldName="MediaServiceImageTags" ma:displayName="Image Tags" ma:readOnly="false" ma:fieldId="{5cf76f15-5ced-4ddc-b409-7134ff3c332f}" ma:taxonomyMulti="true" ma:sspId="53225223-2279-4782-b985-99647e50217a"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bjectDetectorVersions" ma:index="15" nillable="true" ma:displayName="MediaServiceObjectDetectorVersions" ma:description="" ma:hidden="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D3D53F-B6B7-4B02-B0E0-F10E29D3C4CA}">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terms/"/>
    <ds:schemaRef ds:uri="http://schemas.microsoft.com/office/infopath/2007/PartnerControls"/>
    <ds:schemaRef ds:uri="62314e3d-85ae-4c86-a3a9-70c63e5aa654"/>
    <ds:schemaRef ds:uri="7038a6e8-2202-417a-81ce-df81f5319825"/>
    <ds:schemaRef ds:uri="http://www.w3.org/XML/1998/namespace"/>
    <ds:schemaRef ds:uri="http://purl.org/dc/dcmitype/"/>
  </ds:schemaRefs>
</ds:datastoreItem>
</file>

<file path=customXml/itemProps2.xml><?xml version="1.0" encoding="utf-8"?>
<ds:datastoreItem xmlns:ds="http://schemas.openxmlformats.org/officeDocument/2006/customXml" ds:itemID="{EA7BEFC6-8E69-4072-B1F1-DA5AFAB98D2B}">
  <ds:schemaRefs>
    <ds:schemaRef ds:uri="http://schemas.microsoft.com/sharepoint/v3/contenttype/forms"/>
  </ds:schemaRefs>
</ds:datastoreItem>
</file>

<file path=customXml/itemProps3.xml><?xml version="1.0" encoding="utf-8"?>
<ds:datastoreItem xmlns:ds="http://schemas.openxmlformats.org/officeDocument/2006/customXml" ds:itemID="{7CFAE115-642A-46E7-84ED-86693DB175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38a6e8-2202-417a-81ce-df81f5319825"/>
    <ds:schemaRef ds:uri="62314e3d-85ae-4c86-a3a9-70c63e5aa6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KPI</vt:lpstr>
      <vt:lpstr>System Data Summary</vt:lpstr>
      <vt:lpstr>Fuel Mix &amp; CO2</vt:lpstr>
      <vt:lpstr>Wind Installed Capacities</vt:lpstr>
      <vt:lpstr>NI Connected Wind &amp; Solar</vt:lpstr>
      <vt:lpstr>IE Connected Renewables</vt:lpstr>
      <vt:lpstr>IE Connected Non-Renewables</vt:lpstr>
    </vt:vector>
  </TitlesOfParts>
  <Company>EirGrid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Nezar Kamaluddin</dc:creator>
  <cp:lastModifiedBy>Kamaluddin, Nezar</cp:lastModifiedBy>
  <cp:lastPrinted>2020-03-03T14:51:16Z</cp:lastPrinted>
  <dcterms:created xsi:type="dcterms:W3CDTF">2016-03-08T15:49:16Z</dcterms:created>
  <dcterms:modified xsi:type="dcterms:W3CDTF">2025-05-28T11:59:31Z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0x010100B14E52C1B346284F8850BFB2737992B2</vt:lpwstr>
  </property>
  <property fmtid="{D5CDD505-2E9C-101B-9397-08002B2CF9AE}" pid="3" name="File Category">
    <vt:lpwstr/>
  </property>
  <property fmtid="{D5CDD505-2E9C-101B-9397-08002B2CF9AE}" pid="4" name="MediaServiceImageTags">
    <vt:lpwstr/>
  </property>
</Properties>
</file>