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dmin\OneDrive - MUNI\Experimenty\18-08-14 - FaDu-like detroit-like pacienti +expression array\01_identifikace\"/>
    </mc:Choice>
  </mc:AlternateContent>
  <xr:revisionPtr revIDLastSave="0" documentId="13_ncr:1_{83087184-3B14-416E-BA33-6691B444C7BA}" xr6:coauthVersionLast="45" xr6:coauthVersionMax="45" xr10:uidLastSave="{00000000-0000-0000-0000-000000000000}"/>
  <bookViews>
    <workbookView xWindow="-120" yWindow="-120" windowWidth="29040" windowHeight="17640" tabRatio="31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0" i="1" l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25" i="1"/>
  <c r="B50" i="1" l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<sst xmlns="http://schemas.openxmlformats.org/spreadsheetml/2006/main" count="641" uniqueCount="227">
  <si>
    <t>dg</t>
  </si>
  <si>
    <t>sublocalisation</t>
  </si>
  <si>
    <t>histology</t>
  </si>
  <si>
    <t>pT</t>
  </si>
  <si>
    <t>pN</t>
  </si>
  <si>
    <t>st</t>
  </si>
  <si>
    <t>gr</t>
  </si>
  <si>
    <t>chirurgie prim tu</t>
  </si>
  <si>
    <t>radiotherapy</t>
  </si>
  <si>
    <t>LD</t>
  </si>
  <si>
    <t>chemotherapy</t>
  </si>
  <si>
    <t>datum stanovení dg</t>
  </si>
  <si>
    <t>odber</t>
  </si>
  <si>
    <t>dosaž CR</t>
  </si>
  <si>
    <t>datum CR</t>
  </si>
  <si>
    <t>dokončil onkoterapii</t>
  </si>
  <si>
    <t>datum ukončení</t>
  </si>
  <si>
    <t>relapse</t>
  </si>
  <si>
    <t>relapse date</t>
  </si>
  <si>
    <t>relapce location</t>
  </si>
  <si>
    <t>exitus</t>
  </si>
  <si>
    <t>exitus in relation to cancer?</t>
  </si>
  <si>
    <t>exitus date</t>
  </si>
  <si>
    <t>last control</t>
  </si>
  <si>
    <t>alkohol</t>
  </si>
  <si>
    <t>kouření cig/roky</t>
  </si>
  <si>
    <t>education</t>
  </si>
  <si>
    <t>duplex</t>
  </si>
  <si>
    <t>onko RA</t>
  </si>
  <si>
    <t>interkurence (dm, ichs, ai)</t>
  </si>
  <si>
    <t>height</t>
  </si>
  <si>
    <t>weight</t>
  </si>
  <si>
    <t>Comment</t>
  </si>
  <si>
    <t>surgery</t>
  </si>
  <si>
    <t>adjuvant</t>
  </si>
  <si>
    <t>příl</t>
  </si>
  <si>
    <t>let</t>
  </si>
  <si>
    <t>2b</t>
  </si>
  <si>
    <t>curative</t>
  </si>
  <si>
    <t>2c</t>
  </si>
  <si>
    <t>tonz</t>
  </si>
  <si>
    <t>ht</t>
  </si>
  <si>
    <t>oral cavity</t>
  </si>
  <si>
    <t>spodina</t>
  </si>
  <si>
    <t>zadní stěna</t>
  </si>
  <si>
    <t>1b</t>
  </si>
  <si>
    <t>přil</t>
  </si>
  <si>
    <t>4a</t>
  </si>
  <si>
    <t>kuř 30/30</t>
  </si>
  <si>
    <t>4b</t>
  </si>
  <si>
    <t>glo</t>
  </si>
  <si>
    <t>glotis</t>
  </si>
  <si>
    <t>jazyk</t>
  </si>
  <si>
    <t>ope</t>
  </si>
  <si>
    <t>kořen jaz</t>
  </si>
  <si>
    <t>palliative</t>
  </si>
  <si>
    <t>stop</t>
  </si>
  <si>
    <t>tonzila</t>
  </si>
  <si>
    <t>glot</t>
  </si>
  <si>
    <t>pirif sin</t>
  </si>
  <si>
    <t>dm</t>
  </si>
  <si>
    <t>prav v10</t>
  </si>
  <si>
    <t>kuř 30/35</t>
  </si>
  <si>
    <t>hp, pakreatopatie, epilepsie sec</t>
  </si>
  <si>
    <t>otec rakovina</t>
  </si>
  <si>
    <t>ichs, fisi, ichdkk</t>
  </si>
  <si>
    <t>otec ca kolorekta</t>
  </si>
  <si>
    <t>2p</t>
  </si>
  <si>
    <t>2piva</t>
  </si>
  <si>
    <t>50 let 20d</t>
  </si>
  <si>
    <t>8 serii sccp</t>
  </si>
  <si>
    <t>supraglotis</t>
  </si>
  <si>
    <t>0,5l vina</t>
  </si>
  <si>
    <t>20d</t>
  </si>
  <si>
    <t>triplex mamma , ledvina</t>
  </si>
  <si>
    <t>le tot</t>
  </si>
  <si>
    <t>17l stop</t>
  </si>
  <si>
    <t>sympt</t>
  </si>
  <si>
    <t>jazyk apex</t>
  </si>
  <si>
    <t>patro</t>
  </si>
  <si>
    <t>kořen jazyka</t>
  </si>
  <si>
    <t>supraglotis + hyp</t>
  </si>
  <si>
    <t>rt</t>
  </si>
  <si>
    <t>ctrt</t>
  </si>
  <si>
    <t>hrana jazyka</t>
  </si>
  <si>
    <t>ope + rt</t>
  </si>
  <si>
    <t>resekce  bůkd</t>
  </si>
  <si>
    <t>kořen jz</t>
  </si>
  <si>
    <t xml:space="preserve">ope  </t>
  </si>
  <si>
    <t>cddp</t>
  </si>
  <si>
    <t>oro-lar</t>
  </si>
  <si>
    <t>sine/pal</t>
  </si>
  <si>
    <t>patro, zadní stěna</t>
  </si>
  <si>
    <t>ope+rt</t>
  </si>
  <si>
    <t>ope +rt</t>
  </si>
  <si>
    <t>kurat rt, záchranná oper na recid</t>
  </si>
  <si>
    <t>chrt</t>
  </si>
  <si>
    <t>duplex tonzila, kořen j</t>
  </si>
  <si>
    <t>2v</t>
  </si>
  <si>
    <t xml:space="preserve">retrokrikoidní </t>
  </si>
  <si>
    <t>LE tot.</t>
  </si>
  <si>
    <t>MISSING</t>
  </si>
  <si>
    <t>clonogenic_2-6-10Gy_mix</t>
  </si>
  <si>
    <t>clonogenic_2-6-10Gy_A</t>
  </si>
  <si>
    <t>foci_2Gy_mix</t>
  </si>
  <si>
    <t>foci_2Gy_A</t>
  </si>
  <si>
    <t>Annex/PI_2Gy_mix</t>
  </si>
  <si>
    <t>Annex/PI_2Gy_A</t>
  </si>
  <si>
    <t>viabilita_CC_2Gy_mix</t>
  </si>
  <si>
    <t>viabilita_CC_2Gy_A</t>
  </si>
  <si>
    <t>analyty_pozn</t>
  </si>
  <si>
    <t>500, 1000</t>
  </si>
  <si>
    <t>1000, 2000</t>
  </si>
  <si>
    <t>jen Muse 24h PI</t>
  </si>
  <si>
    <t>jeste F+N</t>
  </si>
  <si>
    <t>?</t>
  </si>
  <si>
    <t>jeste F+N+mix, vše 2x</t>
  </si>
  <si>
    <t>Foci paired mix+A</t>
  </si>
  <si>
    <t>AFM_F</t>
  </si>
  <si>
    <t>AFM_N</t>
  </si>
  <si>
    <t>foci_F</t>
  </si>
  <si>
    <t>foci_N</t>
  </si>
  <si>
    <t>AMK_F</t>
  </si>
  <si>
    <t>AMK_N</t>
  </si>
  <si>
    <t>clonog_A_1000, 2000</t>
  </si>
  <si>
    <t>clonog_A_500, 1000</t>
  </si>
  <si>
    <t>AFM 2xN (P1+P2)- clonog N 1000.2000</t>
  </si>
  <si>
    <t>clonog_N600, 300</t>
  </si>
  <si>
    <t>annex jen 4 pasáž, ne 1.</t>
  </si>
  <si>
    <t>A_viab_48hPI-jen 4. pasáž, ne 1.</t>
  </si>
  <si>
    <t>2x A...?_jen Muse 24h PI</t>
  </si>
  <si>
    <t>suma_experimentu</t>
  </si>
  <si>
    <t>array_pre_post_irrad_mix</t>
  </si>
  <si>
    <t>array_pre_post_irrad_a</t>
  </si>
  <si>
    <t>Muse_annex_F</t>
  </si>
  <si>
    <t>Muse_annex_N</t>
  </si>
  <si>
    <t>jeste F: muse anex jen Muse 24h PI</t>
  </si>
  <si>
    <t>jeste F. jen Muse 24h PI.F jen Muse 24h PI</t>
  </si>
  <si>
    <t>jeste F. jen Muse 24h PI. F jen Muse 24h PI</t>
  </si>
  <si>
    <t>jeste F+N. N jen Muse 24h PI</t>
  </si>
  <si>
    <t>FOCI mix OR A</t>
  </si>
  <si>
    <t>postkrikoidní krajina</t>
  </si>
  <si>
    <t>salvage LE tot.</t>
  </si>
  <si>
    <t>hypopharynx</t>
  </si>
  <si>
    <t>supraglotis+pirif. sinus</t>
  </si>
  <si>
    <t>parafarynx vpravo</t>
  </si>
  <si>
    <t>oper+rt</t>
  </si>
  <si>
    <t>parafarynx, plíce</t>
  </si>
  <si>
    <t>larynx</t>
  </si>
  <si>
    <t>poznámka: 2. relaps po totální LE dne 11.12.2018</t>
  </si>
  <si>
    <t>cDDP</t>
  </si>
  <si>
    <t>cDDP, CBDCA, paclitaxel</t>
  </si>
  <si>
    <t>měkké patro</t>
  </si>
  <si>
    <t>CHRT</t>
  </si>
  <si>
    <t>0, p53+</t>
  </si>
  <si>
    <t>cDDP 1 cyklus</t>
  </si>
  <si>
    <t>glot +duplex ca rekta</t>
  </si>
  <si>
    <t>tonzila, kořen jazyka</t>
  </si>
  <si>
    <t>RT</t>
  </si>
  <si>
    <t>24.1.2018??</t>
  </si>
  <si>
    <t>tonzila, měkké patro</t>
  </si>
  <si>
    <t xml:space="preserve">RT  </t>
  </si>
  <si>
    <t>tonzila, jazyk</t>
  </si>
  <si>
    <t>sinus pyriformis</t>
  </si>
  <si>
    <t>tonzila, hrana jazyka</t>
  </si>
  <si>
    <t>CHRT viz pozn</t>
  </si>
  <si>
    <t>RT paliativní</t>
  </si>
  <si>
    <t>měkké patro, tonzily</t>
  </si>
  <si>
    <t>recesus pyriformis</t>
  </si>
  <si>
    <t>měkké patro, tonzila</t>
  </si>
  <si>
    <t>pyriformní sinus</t>
  </si>
  <si>
    <t>transglotická forma</t>
  </si>
  <si>
    <t>pirif. sinus, tonzila, kořen jazyka</t>
  </si>
  <si>
    <t>generalizace, jádtra, podkoží</t>
  </si>
  <si>
    <t>plíce, játra, žebro</t>
  </si>
  <si>
    <t>m</t>
  </si>
  <si>
    <t>r</t>
  </si>
  <si>
    <t/>
  </si>
  <si>
    <t>mr</t>
  </si>
  <si>
    <t>chybí</t>
  </si>
  <si>
    <t>Hermanova_Bioptický materiál_m biopsie/mikroexcize_mr mikroexcize i resekát_r_resekat</t>
  </si>
  <si>
    <t>Hermanova: NENÍ ve FNUSA systému. Smilek: je, ale spatne RC</t>
  </si>
  <si>
    <t>Pozn_material_JG</t>
  </si>
  <si>
    <t>sehnat</t>
  </si>
  <si>
    <t>oropharynx</t>
  </si>
  <si>
    <t>sqamous cell</t>
  </si>
  <si>
    <t>age</t>
  </si>
  <si>
    <t>gender</t>
  </si>
  <si>
    <t>cT</t>
  </si>
  <si>
    <t>cN</t>
  </si>
  <si>
    <t>cM</t>
  </si>
  <si>
    <t>therapy_group</t>
  </si>
  <si>
    <t>primary RT/CT</t>
  </si>
  <si>
    <t>surgery + adj. RT/CT</t>
  </si>
  <si>
    <t>primary therapy strategy_old</t>
  </si>
  <si>
    <t>nebylo možno vyšetřit, zemřel 5 dní po poslední CHT na pneumonii. Radio: od 27.3.2014 start 3DCRT ca hypophar.+Lu + potenciace CHT-cDDP-w-60mg inf. do 26.5.2014 prim.ca+pathol LU+ LU sk.I,II,III,IV,V,VI, RP +lem  50 Gy + zmenšení na prim.ca+pathol LU sk II,III vlevo  + 10 Gy + boost na prim.ca  +10Gy  - vše frakcionace 2 Gy 5xw ,NÚL:  kožní toxicita1, hematologická, Chemotherapie  režimem  mono-CBDCA +  start   31.10.2014   cyklus č.IV   13.1.2015 –poslední podaná</t>
  </si>
  <si>
    <t>Vojenská+MOU - Hana. p16neg., odeslán z VN 4/2017 i do FNUSA k operaci s nutností plastiky, biopsie pro vás  byla pravděp. tam..dop. jen RT uk.8/2017, 8/2017 plicní diseminace</t>
  </si>
  <si>
    <t>den dosaž CR a onkoterapie chyběl ale udáno, že CR 1  - aprox z předchozích pacientů</t>
  </si>
  <si>
    <t>plicní disseminace</t>
  </si>
  <si>
    <t>dokončil terapii 0 protože terapie sine/pal.</t>
  </si>
  <si>
    <t>doplněno dokončil onkoterapii dle data dosažení CR</t>
  </si>
  <si>
    <t>p16_neni aktualni</t>
  </si>
  <si>
    <t>salvage LE tot. po prim RT. duplicitní ca mammy!</t>
  </si>
  <si>
    <t>resekat zrejme ze sek salvage terapie</t>
  </si>
  <si>
    <t>resekat ze sek. salvage ter tumoru</t>
  </si>
  <si>
    <t>laryngektomie záchranná. resekát z ní. psáno relaps 0</t>
  </si>
  <si>
    <t>nedokončil terapii, smrt, psáno relaps 0</t>
  </si>
  <si>
    <t>lokace hypofaryngolarynx, ozn jako larynx. nedokončil terapii, smrt, psáno relaps 0</t>
  </si>
  <si>
    <t>relaps psáno 0 protože exitus ale ne kvůli onkologii</t>
  </si>
  <si>
    <t>duplicita 348. relaps psáno 0 protože exitus ale ne kvůli onkologii</t>
  </si>
  <si>
    <t>léčena MOU. RT vůbec nebyla - zvolila alternativní medicinu. proto terapie psáno palliative i když původně mělo být primary RTCT</t>
  </si>
  <si>
    <t xml:space="preserve">Rak: stp. kurativní konkomitantní RTCHT na oblast  prim. tumoru + postiž. LU, VMAT, SIB, 69,96 Gy, 62,7Gy a 56,1 Gy/ 33 frakcí, k tomu konkomitantně 8x cisDDP 40 mg </t>
  </si>
  <si>
    <t>Rak: Nebyl jsem schopen najít ani podle rodného čísla, ani podle přijmení - měli bychom mít data i o RT ve FNUSA. Takže buď RT bylo mimo brno nebo nebyla.</t>
  </si>
  <si>
    <t>HPV dle Raka_MOU</t>
  </si>
  <si>
    <t>Rak: efekt léčby - perzistence TU, dle reverifikace spinoCa G2 keratinizující z hrany jazyka, dle CT patolog.  LU na krku</t>
  </si>
  <si>
    <t>Rak: poznámka: už inicálně jsme se tvářili že to je paliace. Má to pravděpodobně co do činění s velikostí tumoru, což asi docela dobře (lepší by možná ale byl objem nádoru) ukazuje TNM klasifikace. Ještě jedna onkopoznámka - v 2017 se změnila TNM klasifikace :)</t>
  </si>
  <si>
    <t>RAK HPV prav neh: hypofarynx</t>
  </si>
  <si>
    <t>RAK HPV prav 0 protože hypofarynx</t>
  </si>
  <si>
    <t>X</t>
  </si>
  <si>
    <t>dg_p16</t>
  </si>
  <si>
    <t>cT 2(2)</t>
  </si>
  <si>
    <r>
      <t xml:space="preserve">RAK: RT s paliativní záměrem, špatná complience. 16.4.2014 ukončena první část, pak ještě byla další RT do 26.2.2015. </t>
    </r>
    <r>
      <rPr>
        <b/>
        <sz val="12"/>
        <rFont val="Calibri"/>
        <family val="2"/>
        <charset val="238"/>
      </rPr>
      <t>nikdy nebyla CR</t>
    </r>
  </si>
  <si>
    <t>není_patol_mat_ve _FNUSA</t>
  </si>
  <si>
    <t>pat_id</t>
  </si>
  <si>
    <t>p16_Herman+Smilek</t>
  </si>
  <si>
    <t>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</si>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</sst>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name val="Arial"/>
      <family val="2"/>
      <charset val="238"/>
    </font>
    <font>
      <sz val="10"/>
      <color indexed="8"/>
      <name val="Arial"/>
      <family val="2"/>
      <charset val="1"/>
    </font>
    <font>
      <sz val="11"/>
      <color indexed="8"/>
      <name val="Calibri"/>
      <family val="2"/>
      <charset val="238"/>
    </font>
    <font>
      <sz val="10"/>
      <name val="Arial"/>
      <family val="2"/>
      <charset val="1"/>
    </font>
    <font>
      <b/>
      <sz val="12"/>
      <name val="Calibri"/>
      <family val="2"/>
      <charset val="238"/>
    </font>
    <font>
      <sz val="12"/>
      <name val="Calibri"/>
      <family val="2"/>
      <charset val="238"/>
    </font>
    <font>
      <sz val="12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2" fillId="0" borderId="0"/>
  </cellStyleXfs>
  <cellXfs count="31">
    <xf numFmtId="0" fontId="0" fillId="0" borderId="0" xfId="0"/>
    <xf numFmtId="1" fontId="5" fillId="0" borderId="0" xfId="2" applyNumberFormat="1" applyFont="1" applyFill="1" applyBorder="1" applyAlignment="1">
      <alignment horizontal="center"/>
    </xf>
    <xf numFmtId="1" fontId="5" fillId="3" borderId="0" xfId="2" applyNumberFormat="1" applyFont="1" applyFill="1" applyBorder="1" applyAlignment="1">
      <alignment horizontal="center" wrapText="1"/>
    </xf>
    <xf numFmtId="1" fontId="5" fillId="4" borderId="0" xfId="2" applyNumberFormat="1" applyFont="1" applyFill="1" applyBorder="1" applyAlignment="1">
      <alignment horizontal="center" wrapText="1"/>
    </xf>
    <xf numFmtId="1" fontId="5" fillId="5" borderId="0" xfId="2" applyNumberFormat="1" applyFont="1" applyFill="1" applyBorder="1" applyAlignment="1">
      <alignment horizontal="center" wrapText="1"/>
    </xf>
    <xf numFmtId="1" fontId="5" fillId="6" borderId="0" xfId="2" applyNumberFormat="1" applyFont="1" applyFill="1" applyBorder="1" applyAlignment="1">
      <alignment horizontal="center" wrapText="1"/>
    </xf>
    <xf numFmtId="49" fontId="6" fillId="0" borderId="0" xfId="0" applyNumberFormat="1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 wrapText="1"/>
    </xf>
    <xf numFmtId="0" fontId="5" fillId="2" borderId="0" xfId="2" applyFont="1" applyFill="1" applyBorder="1" applyAlignment="1">
      <alignment horizontal="center" wrapText="1"/>
    </xf>
    <xf numFmtId="49" fontId="5" fillId="0" borderId="0" xfId="2" applyNumberFormat="1" applyFont="1" applyFill="1" applyBorder="1" applyAlignment="1">
      <alignment horizontal="center" wrapText="1"/>
    </xf>
    <xf numFmtId="14" fontId="5" fillId="0" borderId="0" xfId="2" applyNumberFormat="1" applyFont="1" applyFill="1" applyBorder="1" applyAlignment="1">
      <alignment horizontal="center" wrapText="1"/>
    </xf>
    <xf numFmtId="0" fontId="5" fillId="0" borderId="0" xfId="2" applyFont="1" applyFill="1" applyBorder="1" applyAlignment="1"/>
    <xf numFmtId="1" fontId="5" fillId="0" borderId="0" xfId="2" applyNumberFormat="1" applyFont="1" applyFill="1" applyBorder="1" applyAlignment="1">
      <alignment horizontal="left" wrapText="1"/>
    </xf>
    <xf numFmtId="14" fontId="6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Fill="1" applyBorder="1" applyAlignment="1"/>
    <xf numFmtId="0" fontId="6" fillId="0" borderId="0" xfId="1" applyNumberFormat="1" applyFont="1" applyFill="1" applyBorder="1" applyAlignment="1"/>
    <xf numFmtId="1" fontId="6" fillId="0" borderId="0" xfId="1" applyNumberFormat="1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left"/>
    </xf>
    <xf numFmtId="0" fontId="6" fillId="2" borderId="0" xfId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6" fillId="0" borderId="0" xfId="1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 wrapText="1"/>
    </xf>
    <xf numFmtId="14" fontId="5" fillId="0" borderId="0" xfId="2" applyNumberFormat="1" applyFont="1" applyFill="1" applyBorder="1" applyAlignment="1">
      <alignment horizontal="center"/>
    </xf>
    <xf numFmtId="0" fontId="5" fillId="2" borderId="0" xfId="2" applyFont="1" applyFill="1" applyBorder="1" applyAlignment="1">
      <alignment horizontal="center"/>
    </xf>
    <xf numFmtId="1" fontId="5" fillId="2" borderId="0" xfId="2" applyNumberFormat="1" applyFont="1" applyFill="1" applyBorder="1" applyAlignment="1">
      <alignment horizontal="center"/>
    </xf>
    <xf numFmtId="1" fontId="6" fillId="2" borderId="0" xfId="1" applyNumberFormat="1" applyFont="1" applyFill="1" applyBorder="1" applyAlignment="1">
      <alignment horizontal="center"/>
    </xf>
    <xf numFmtId="0" fontId="5" fillId="2" borderId="0" xfId="2" applyFont="1" applyFill="1" applyBorder="1" applyAlignment="1">
      <alignment horizontal="left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ální" xfId="0" builtinId="0"/>
    <cellStyle name="Normální 2" xfId="3" xr:uid="{00000000-0005-0000-0000-000003000000}"/>
    <cellStyle name="TableStyleLight1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BE5D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0"/>
  <sheetViews>
    <sheetView tabSelected="1"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48" sqref="D19:D48"/>
    </sheetView>
  </sheetViews>
  <sheetFormatPr defaultColWidth="9.28515625" defaultRowHeight="15.75" x14ac:dyDescent="0.25"/>
  <cols>
    <col min="1" max="1" width="7" style="16" customWidth="1"/>
    <col min="2" max="4" width="13.7109375" style="19" customWidth="1"/>
    <col min="5" max="22" width="6.5703125" style="19" customWidth="1"/>
    <col min="23" max="23" width="51.28515625" style="22" customWidth="1"/>
    <col min="24" max="25" width="13.7109375" style="29" customWidth="1"/>
    <col min="26" max="26" width="18.140625" style="16" customWidth="1"/>
    <col min="27" max="27" width="21.140625" style="21" customWidth="1"/>
    <col min="28" max="28" width="22.7109375" style="16" customWidth="1"/>
    <col min="29" max="29" width="14.140625" style="16" customWidth="1"/>
    <col min="30" max="32" width="5.42578125" style="21" customWidth="1"/>
    <col min="33" max="36" width="5.42578125" style="16" customWidth="1"/>
    <col min="37" max="37" width="10.85546875" style="16" customWidth="1"/>
    <col min="38" max="38" width="10.85546875" style="21" customWidth="1"/>
    <col min="39" max="43" width="10.85546875" style="16" customWidth="1"/>
    <col min="44" max="44" width="28.42578125" style="21" customWidth="1"/>
    <col min="45" max="45" width="11.5703125" style="21" customWidth="1"/>
    <col min="46" max="46" width="24.5703125" style="16" customWidth="1"/>
    <col min="47" max="47" width="9.28515625" style="16"/>
    <col min="48" max="48" width="9.28515625" style="16" customWidth="1"/>
    <col min="49" max="49" width="9.28515625" style="16"/>
    <col min="50" max="51" width="12.5703125" style="15" customWidth="1"/>
    <col min="52" max="52" width="11.85546875" style="16" bestFit="1" customWidth="1"/>
    <col min="53" max="53" width="12.28515625" style="15" customWidth="1"/>
    <col min="54" max="54" width="10.42578125" style="16" customWidth="1"/>
    <col min="55" max="55" width="12.28515625" style="15" customWidth="1"/>
    <col min="56" max="56" width="13.140625" style="16" customWidth="1"/>
    <col min="57" max="57" width="14.140625" style="15" customWidth="1"/>
    <col min="58" max="58" width="14.28515625" style="16" customWidth="1"/>
    <col min="59" max="60" width="9.28515625" style="16"/>
    <col min="61" max="62" width="13.28515625" style="15" customWidth="1"/>
    <col min="63" max="63" width="9.28515625" style="16" customWidth="1"/>
    <col min="64" max="64" width="15.28515625" style="16" customWidth="1"/>
    <col min="65" max="70" width="9.28515625" style="16" customWidth="1"/>
    <col min="71" max="71" width="20" style="17" customWidth="1"/>
    <col min="72" max="16384" width="9.28515625" style="16"/>
  </cols>
  <sheetData>
    <row r="1" spans="1:71" ht="85.5" customHeight="1" x14ac:dyDescent="0.25">
      <c r="A1" s="7" t="s">
        <v>223</v>
      </c>
      <c r="B1" s="1" t="s">
        <v>131</v>
      </c>
      <c r="C1" s="1" t="s">
        <v>140</v>
      </c>
      <c r="D1" s="1" t="s">
        <v>117</v>
      </c>
      <c r="E1" s="2" t="s">
        <v>132</v>
      </c>
      <c r="F1" s="2" t="s">
        <v>108</v>
      </c>
      <c r="G1" s="2" t="s">
        <v>106</v>
      </c>
      <c r="H1" s="2" t="s">
        <v>104</v>
      </c>
      <c r="I1" s="2" t="s">
        <v>102</v>
      </c>
      <c r="J1" s="3" t="s">
        <v>133</v>
      </c>
      <c r="K1" s="3" t="s">
        <v>109</v>
      </c>
      <c r="L1" s="3" t="s">
        <v>107</v>
      </c>
      <c r="M1" s="3" t="s">
        <v>105</v>
      </c>
      <c r="N1" s="3" t="s">
        <v>103</v>
      </c>
      <c r="O1" s="4" t="s">
        <v>134</v>
      </c>
      <c r="P1" s="4" t="s">
        <v>120</v>
      </c>
      <c r="Q1" s="4" t="s">
        <v>122</v>
      </c>
      <c r="R1" s="4" t="s">
        <v>118</v>
      </c>
      <c r="S1" s="5" t="s">
        <v>135</v>
      </c>
      <c r="T1" s="5" t="s">
        <v>121</v>
      </c>
      <c r="U1" s="5" t="s">
        <v>123</v>
      </c>
      <c r="V1" s="5" t="s">
        <v>119</v>
      </c>
      <c r="W1" s="14" t="s">
        <v>110</v>
      </c>
      <c r="X1" s="28" t="s">
        <v>186</v>
      </c>
      <c r="Y1" s="28" t="s">
        <v>187</v>
      </c>
      <c r="Z1" s="8" t="s">
        <v>0</v>
      </c>
      <c r="AA1" s="27" t="s">
        <v>219</v>
      </c>
      <c r="AB1" s="8" t="s">
        <v>1</v>
      </c>
      <c r="AC1" s="8" t="s">
        <v>2</v>
      </c>
      <c r="AD1" s="27" t="s">
        <v>188</v>
      </c>
      <c r="AE1" s="27" t="s">
        <v>189</v>
      </c>
      <c r="AF1" s="27" t="s">
        <v>190</v>
      </c>
      <c r="AG1" s="8" t="s">
        <v>3</v>
      </c>
      <c r="AH1" s="8" t="s">
        <v>4</v>
      </c>
      <c r="AI1" s="8" t="s">
        <v>5</v>
      </c>
      <c r="AJ1" s="8" t="s">
        <v>6</v>
      </c>
      <c r="AK1" s="8" t="s">
        <v>201</v>
      </c>
      <c r="AL1" s="30" t="s">
        <v>224</v>
      </c>
      <c r="AM1" s="8" t="s">
        <v>180</v>
      </c>
      <c r="AN1" s="8" t="s">
        <v>175</v>
      </c>
      <c r="AO1" s="8" t="s">
        <v>176</v>
      </c>
      <c r="AP1" s="8" t="s">
        <v>222</v>
      </c>
      <c r="AQ1" s="8" t="s">
        <v>182</v>
      </c>
      <c r="AR1" s="27" t="s">
        <v>191</v>
      </c>
      <c r="AS1" s="10" t="s">
        <v>8</v>
      </c>
      <c r="AT1" s="9" t="s">
        <v>194</v>
      </c>
      <c r="AU1" s="11" t="s">
        <v>7</v>
      </c>
      <c r="AV1" s="9" t="s">
        <v>9</v>
      </c>
      <c r="AW1" s="9" t="s">
        <v>10</v>
      </c>
      <c r="AX1" s="12" t="s">
        <v>11</v>
      </c>
      <c r="AY1" s="12" t="s">
        <v>12</v>
      </c>
      <c r="AZ1" s="25" t="s">
        <v>13</v>
      </c>
      <c r="BA1" s="12" t="s">
        <v>14</v>
      </c>
      <c r="BB1" s="9" t="s">
        <v>15</v>
      </c>
      <c r="BC1" s="12" t="s">
        <v>16</v>
      </c>
      <c r="BD1" s="25" t="s">
        <v>17</v>
      </c>
      <c r="BE1" s="12" t="s">
        <v>18</v>
      </c>
      <c r="BF1" s="9" t="s">
        <v>19</v>
      </c>
      <c r="BG1" s="8" t="s">
        <v>20</v>
      </c>
      <c r="BH1" s="9" t="s">
        <v>21</v>
      </c>
      <c r="BI1" s="26" t="s">
        <v>22</v>
      </c>
      <c r="BJ1" s="26" t="s">
        <v>23</v>
      </c>
      <c r="BK1" s="8" t="s">
        <v>24</v>
      </c>
      <c r="BL1" s="8" t="s">
        <v>25</v>
      </c>
      <c r="BM1" s="8" t="s">
        <v>26</v>
      </c>
      <c r="BN1" s="8" t="s">
        <v>27</v>
      </c>
      <c r="BO1" s="16" t="s">
        <v>28</v>
      </c>
      <c r="BP1" s="8" t="s">
        <v>29</v>
      </c>
      <c r="BQ1" s="16" t="s">
        <v>30</v>
      </c>
      <c r="BR1" s="16" t="s">
        <v>31</v>
      </c>
      <c r="BS1" s="13" t="s">
        <v>32</v>
      </c>
    </row>
    <row r="2" spans="1:71" x14ac:dyDescent="0.25">
      <c r="A2" s="16">
        <v>19</v>
      </c>
      <c r="B2" s="19">
        <f t="shared" ref="B2:B50" si="0">SUM(E2:V2)</f>
        <v>4</v>
      </c>
      <c r="C2" s="19" t="str">
        <f t="shared" ref="C2:C50" si="1">IF(OR(H2=1,M2=1),"1","0")</f>
        <v>1</v>
      </c>
      <c r="D2" s="19" t="str">
        <f t="shared" ref="D2:D50" si="2">IF(AND(H2=1,M2=1),"1","0")</f>
        <v>0</v>
      </c>
      <c r="F2" s="6">
        <v>1</v>
      </c>
      <c r="G2" s="6">
        <v>1</v>
      </c>
      <c r="H2" s="6">
        <v>1</v>
      </c>
      <c r="I2" s="6">
        <v>1</v>
      </c>
      <c r="W2" s="20" t="s">
        <v>111</v>
      </c>
      <c r="X2" s="29">
        <v>64.980821917808214</v>
      </c>
      <c r="Y2" s="29" t="s">
        <v>225</v>
      </c>
      <c r="Z2" s="16" t="s">
        <v>143</v>
      </c>
      <c r="AA2" s="21" t="str">
        <f t="shared" ref="AA2:AA33" si="3">IF(Z2="oropharynx",_xlfn.CONCAT(Z2," p16",IF(AL2=1,"+",IF(AL2="","pes","-"))),Z2)</f>
        <v>hypopharynx</v>
      </c>
      <c r="AB2" s="16" t="s">
        <v>172</v>
      </c>
      <c r="AC2" s="16" t="s">
        <v>185</v>
      </c>
      <c r="AD2" s="21" t="s">
        <v>49</v>
      </c>
      <c r="AE2" s="21" t="s">
        <v>39</v>
      </c>
      <c r="AF2" s="21">
        <v>0</v>
      </c>
      <c r="AI2" s="16">
        <v>4</v>
      </c>
      <c r="AJ2" s="16">
        <v>2</v>
      </c>
      <c r="AK2" s="16">
        <v>0</v>
      </c>
      <c r="AL2" s="21">
        <v>0</v>
      </c>
      <c r="AM2" s="16" t="s">
        <v>175</v>
      </c>
      <c r="AN2" s="16">
        <v>1</v>
      </c>
      <c r="AO2" s="16">
        <v>0</v>
      </c>
      <c r="AP2" s="16" t="s">
        <v>177</v>
      </c>
      <c r="AR2" s="21" t="s">
        <v>192</v>
      </c>
      <c r="AS2" s="21" t="s">
        <v>38</v>
      </c>
      <c r="AT2" s="16" t="s">
        <v>158</v>
      </c>
      <c r="AW2" s="16">
        <v>1</v>
      </c>
      <c r="AX2" s="15">
        <v>41395</v>
      </c>
      <c r="AZ2" s="24">
        <v>0</v>
      </c>
      <c r="BB2" s="16">
        <v>1</v>
      </c>
      <c r="BC2" s="15">
        <v>41548</v>
      </c>
      <c r="BD2" s="24">
        <v>0</v>
      </c>
      <c r="BG2" s="16">
        <v>1</v>
      </c>
      <c r="BH2" s="16">
        <v>1</v>
      </c>
      <c r="BI2" s="15">
        <v>41703</v>
      </c>
      <c r="BJ2" s="15">
        <v>41701</v>
      </c>
      <c r="BK2" s="16" t="s">
        <v>35</v>
      </c>
      <c r="BL2" s="16" t="s">
        <v>48</v>
      </c>
      <c r="BM2" s="16">
        <v>10</v>
      </c>
      <c r="BQ2" s="16">
        <v>176</v>
      </c>
      <c r="BR2" s="16">
        <v>72</v>
      </c>
    </row>
    <row r="3" spans="1:71" x14ac:dyDescent="0.25">
      <c r="A3" s="16">
        <v>122</v>
      </c>
      <c r="B3" s="19">
        <f t="shared" si="0"/>
        <v>4</v>
      </c>
      <c r="C3" s="19" t="str">
        <f t="shared" si="1"/>
        <v>1</v>
      </c>
      <c r="D3" s="19" t="str">
        <f t="shared" si="2"/>
        <v>0</v>
      </c>
      <c r="F3" s="6">
        <v>1</v>
      </c>
      <c r="G3" s="6">
        <v>1</v>
      </c>
      <c r="H3" s="6">
        <v>1</v>
      </c>
      <c r="I3" s="6">
        <v>1</v>
      </c>
      <c r="W3" s="20" t="s">
        <v>112</v>
      </c>
      <c r="X3" s="29">
        <v>55.205479452054796</v>
      </c>
      <c r="Y3" s="29" t="s">
        <v>225</v>
      </c>
      <c r="Z3" s="16" t="s">
        <v>143</v>
      </c>
      <c r="AA3" s="21" t="str">
        <f t="shared" si="3"/>
        <v>hypopharynx</v>
      </c>
      <c r="AB3" s="16" t="s">
        <v>163</v>
      </c>
      <c r="AC3" s="16" t="s">
        <v>185</v>
      </c>
      <c r="AD3" s="21">
        <v>2</v>
      </c>
      <c r="AE3" s="21">
        <v>3</v>
      </c>
      <c r="AF3" s="21">
        <v>0</v>
      </c>
      <c r="AI3" s="16">
        <v>4</v>
      </c>
      <c r="AJ3" s="16">
        <v>2</v>
      </c>
      <c r="AM3" s="16" t="s">
        <v>175</v>
      </c>
      <c r="AN3" s="16">
        <v>1</v>
      </c>
      <c r="AO3" s="16">
        <v>0</v>
      </c>
      <c r="AP3" s="16" t="s">
        <v>177</v>
      </c>
      <c r="AR3" s="21" t="s">
        <v>55</v>
      </c>
      <c r="AS3" s="21" t="s">
        <v>55</v>
      </c>
      <c r="AT3" s="16" t="s">
        <v>158</v>
      </c>
      <c r="AX3" s="15">
        <v>41671</v>
      </c>
      <c r="AY3" s="15">
        <v>41688</v>
      </c>
      <c r="AZ3" s="24">
        <v>0</v>
      </c>
      <c r="BB3" s="16">
        <v>1</v>
      </c>
      <c r="BC3" s="15">
        <v>42061</v>
      </c>
      <c r="BD3" s="24">
        <v>0</v>
      </c>
      <c r="BG3" s="16">
        <v>1</v>
      </c>
      <c r="BH3" s="16">
        <v>1</v>
      </c>
      <c r="BI3" s="15">
        <v>42148</v>
      </c>
      <c r="BJ3" s="15">
        <v>42145</v>
      </c>
      <c r="BK3" s="16" t="s">
        <v>61</v>
      </c>
      <c r="BL3" s="16" t="s">
        <v>62</v>
      </c>
      <c r="BM3" s="16">
        <v>10</v>
      </c>
      <c r="BP3" s="16" t="s">
        <v>63</v>
      </c>
      <c r="BQ3" s="16">
        <v>186</v>
      </c>
      <c r="BR3" s="16">
        <v>76</v>
      </c>
      <c r="BS3" s="17" t="s">
        <v>221</v>
      </c>
    </row>
    <row r="4" spans="1:71" x14ac:dyDescent="0.25">
      <c r="A4" s="16">
        <v>130</v>
      </c>
      <c r="B4" s="19">
        <f t="shared" si="0"/>
        <v>4</v>
      </c>
      <c r="C4" s="19" t="str">
        <f t="shared" si="1"/>
        <v>1</v>
      </c>
      <c r="D4" s="19" t="str">
        <f t="shared" si="2"/>
        <v>0</v>
      </c>
      <c r="F4" s="6">
        <v>1</v>
      </c>
      <c r="G4" s="6">
        <v>1</v>
      </c>
      <c r="H4" s="6">
        <v>1</v>
      </c>
      <c r="I4" s="6">
        <v>1</v>
      </c>
      <c r="W4" s="20" t="s">
        <v>112</v>
      </c>
      <c r="X4" s="29">
        <v>69.813698630136983</v>
      </c>
      <c r="Y4" s="29" t="s">
        <v>225</v>
      </c>
      <c r="Z4" s="16" t="s">
        <v>143</v>
      </c>
      <c r="AA4" s="21" t="str">
        <f t="shared" si="3"/>
        <v>hypopharynx</v>
      </c>
      <c r="AB4" s="16" t="s">
        <v>141</v>
      </c>
      <c r="AC4" s="16" t="s">
        <v>185</v>
      </c>
      <c r="AD4" s="21">
        <v>2</v>
      </c>
      <c r="AE4" s="21" t="s">
        <v>37</v>
      </c>
      <c r="AF4" s="21">
        <v>0</v>
      </c>
      <c r="AI4" s="16">
        <v>4</v>
      </c>
      <c r="AJ4" s="16">
        <v>2</v>
      </c>
      <c r="AM4" s="16" t="s">
        <v>175</v>
      </c>
      <c r="AN4" s="16">
        <v>1</v>
      </c>
      <c r="AO4" s="16">
        <v>0</v>
      </c>
      <c r="AP4" s="16" t="s">
        <v>177</v>
      </c>
      <c r="AR4" s="21" t="s">
        <v>192</v>
      </c>
      <c r="AS4" s="21" t="s">
        <v>38</v>
      </c>
      <c r="AT4" s="16" t="s">
        <v>165</v>
      </c>
      <c r="AU4" s="16">
        <v>0</v>
      </c>
      <c r="AX4" s="15">
        <v>41671</v>
      </c>
      <c r="AY4" s="15">
        <v>41695</v>
      </c>
      <c r="AZ4" s="24"/>
      <c r="BB4" s="16">
        <v>1</v>
      </c>
      <c r="BC4" s="15">
        <v>42017</v>
      </c>
      <c r="BD4" s="24">
        <v>0</v>
      </c>
      <c r="BG4" s="16">
        <v>1</v>
      </c>
      <c r="BH4" s="16">
        <v>0</v>
      </c>
      <c r="BI4" s="15">
        <v>42022</v>
      </c>
      <c r="BJ4" s="15">
        <v>41696</v>
      </c>
      <c r="BK4" s="16" t="s">
        <v>46</v>
      </c>
      <c r="BL4" s="16">
        <v>0</v>
      </c>
      <c r="BM4" s="16">
        <v>8</v>
      </c>
      <c r="BO4" s="16" t="s">
        <v>64</v>
      </c>
      <c r="BP4" s="16" t="s">
        <v>65</v>
      </c>
      <c r="BQ4" s="16">
        <v>166</v>
      </c>
      <c r="BR4" s="16">
        <v>68</v>
      </c>
      <c r="BS4" s="17" t="s">
        <v>195</v>
      </c>
    </row>
    <row r="5" spans="1:71" x14ac:dyDescent="0.25">
      <c r="A5" s="16">
        <v>132</v>
      </c>
      <c r="B5" s="19">
        <f t="shared" si="0"/>
        <v>3</v>
      </c>
      <c r="C5" s="19" t="str">
        <f t="shared" si="1"/>
        <v>1</v>
      </c>
      <c r="D5" s="19" t="str">
        <f t="shared" si="2"/>
        <v>0</v>
      </c>
      <c r="F5" s="6">
        <v>1</v>
      </c>
      <c r="G5" s="6">
        <v>1</v>
      </c>
      <c r="H5" s="6">
        <v>1</v>
      </c>
      <c r="I5" s="6"/>
      <c r="X5" s="29">
        <v>61.457534246575342</v>
      </c>
      <c r="Y5" s="29" t="s">
        <v>225</v>
      </c>
      <c r="Z5" s="16" t="s">
        <v>42</v>
      </c>
      <c r="AA5" s="21" t="str">
        <f t="shared" si="3"/>
        <v>oral cavity</v>
      </c>
      <c r="AB5" s="16" t="s">
        <v>84</v>
      </c>
      <c r="AC5" s="16" t="s">
        <v>185</v>
      </c>
      <c r="AD5" s="21">
        <v>2</v>
      </c>
      <c r="AE5" s="21">
        <v>0</v>
      </c>
      <c r="AF5" s="21">
        <v>0</v>
      </c>
      <c r="AI5" s="16">
        <v>2</v>
      </c>
      <c r="AJ5" s="16">
        <v>1</v>
      </c>
      <c r="AK5" s="16" t="s">
        <v>101</v>
      </c>
      <c r="AM5" s="16" t="s">
        <v>178</v>
      </c>
      <c r="AN5" s="16">
        <v>1</v>
      </c>
      <c r="AO5" s="16">
        <v>1</v>
      </c>
      <c r="AP5" s="16" t="s">
        <v>177</v>
      </c>
      <c r="AR5" s="21" t="s">
        <v>33</v>
      </c>
      <c r="AS5" s="21">
        <v>0</v>
      </c>
      <c r="AT5" s="16" t="s">
        <v>33</v>
      </c>
      <c r="AW5" s="16">
        <v>0</v>
      </c>
      <c r="AX5" s="15">
        <v>41671</v>
      </c>
      <c r="AY5" s="15">
        <v>41695</v>
      </c>
      <c r="AZ5" s="24">
        <v>1</v>
      </c>
      <c r="BA5" s="15">
        <v>41695</v>
      </c>
      <c r="BB5" s="16">
        <v>1</v>
      </c>
      <c r="BC5" s="15">
        <v>41695</v>
      </c>
      <c r="BD5" s="24">
        <v>0</v>
      </c>
      <c r="BG5" s="16">
        <v>0</v>
      </c>
      <c r="BJ5" s="15">
        <v>43621</v>
      </c>
      <c r="BK5" s="16" t="s">
        <v>35</v>
      </c>
      <c r="BL5" s="16">
        <v>0</v>
      </c>
      <c r="BM5" s="16">
        <v>10</v>
      </c>
      <c r="BQ5" s="16">
        <v>177</v>
      </c>
      <c r="BR5" s="16">
        <v>69</v>
      </c>
    </row>
    <row r="6" spans="1:71" x14ac:dyDescent="0.25">
      <c r="A6" s="16">
        <v>156</v>
      </c>
      <c r="B6" s="19">
        <f t="shared" si="0"/>
        <v>4</v>
      </c>
      <c r="C6" s="19" t="str">
        <f t="shared" si="1"/>
        <v>1</v>
      </c>
      <c r="D6" s="19" t="str">
        <f t="shared" si="2"/>
        <v>0</v>
      </c>
      <c r="F6" s="6">
        <v>1</v>
      </c>
      <c r="G6" s="6">
        <v>1</v>
      </c>
      <c r="H6" s="6">
        <v>1</v>
      </c>
      <c r="I6" s="6">
        <v>1</v>
      </c>
      <c r="W6" s="20" t="s">
        <v>111</v>
      </c>
      <c r="X6" s="29">
        <v>72.046575342465758</v>
      </c>
      <c r="Y6" s="29" t="s">
        <v>226</v>
      </c>
      <c r="Z6" s="16" t="s">
        <v>184</v>
      </c>
      <c r="AA6" s="21" t="str">
        <f t="shared" si="3"/>
        <v>oropharynx p16+</v>
      </c>
      <c r="AB6" s="16" t="s">
        <v>164</v>
      </c>
      <c r="AC6" s="16" t="s">
        <v>185</v>
      </c>
      <c r="AD6" s="21">
        <v>2</v>
      </c>
      <c r="AE6" s="21" t="s">
        <v>39</v>
      </c>
      <c r="AF6" s="21">
        <v>0</v>
      </c>
      <c r="AI6" s="16">
        <v>4</v>
      </c>
      <c r="AJ6" s="16">
        <v>2</v>
      </c>
      <c r="AL6" s="21">
        <v>1</v>
      </c>
      <c r="AM6" s="16" t="s">
        <v>175</v>
      </c>
      <c r="AN6" s="16">
        <v>1</v>
      </c>
      <c r="AO6" s="16">
        <v>0</v>
      </c>
      <c r="AP6" s="16" t="s">
        <v>177</v>
      </c>
      <c r="AQ6" s="16" t="s">
        <v>218</v>
      </c>
      <c r="AR6" s="21" t="s">
        <v>55</v>
      </c>
      <c r="AS6" s="21" t="s">
        <v>38</v>
      </c>
      <c r="AT6" s="16" t="s">
        <v>158</v>
      </c>
      <c r="AU6" s="16">
        <v>0</v>
      </c>
      <c r="AX6" s="15">
        <v>41760</v>
      </c>
      <c r="AY6" s="15">
        <v>41759</v>
      </c>
      <c r="AZ6" s="16">
        <v>0</v>
      </c>
      <c r="BB6" s="16">
        <v>0</v>
      </c>
      <c r="BD6" s="24">
        <v>0</v>
      </c>
      <c r="BG6" s="16">
        <v>1</v>
      </c>
      <c r="BH6" s="16">
        <v>0</v>
      </c>
      <c r="BI6" s="15">
        <v>43246</v>
      </c>
      <c r="BJ6" s="15">
        <v>43101</v>
      </c>
      <c r="BK6" s="16" t="s">
        <v>35</v>
      </c>
      <c r="BL6" s="16" t="s">
        <v>56</v>
      </c>
      <c r="BM6" s="16">
        <v>10</v>
      </c>
      <c r="BO6" s="16" t="s">
        <v>66</v>
      </c>
      <c r="BQ6" s="16">
        <v>165</v>
      </c>
      <c r="BR6" s="16">
        <v>86</v>
      </c>
      <c r="BS6" s="18" t="s">
        <v>210</v>
      </c>
    </row>
    <row r="7" spans="1:71" x14ac:dyDescent="0.25">
      <c r="A7" s="16">
        <v>309</v>
      </c>
      <c r="B7" s="19">
        <f t="shared" si="0"/>
        <v>3</v>
      </c>
      <c r="C7" s="19" t="str">
        <f t="shared" si="1"/>
        <v>1</v>
      </c>
      <c r="D7" s="19" t="str">
        <f t="shared" si="2"/>
        <v>0</v>
      </c>
      <c r="F7" s="6"/>
      <c r="G7" s="6"/>
      <c r="H7" s="6">
        <v>1</v>
      </c>
      <c r="I7" s="16"/>
      <c r="K7" s="16"/>
      <c r="L7" s="16"/>
      <c r="M7" s="16"/>
      <c r="N7" s="16"/>
      <c r="O7" s="6">
        <v>1</v>
      </c>
      <c r="P7" s="6">
        <v>1</v>
      </c>
      <c r="W7" s="23" t="s">
        <v>136</v>
      </c>
      <c r="X7" s="29">
        <v>80.098630136986301</v>
      </c>
      <c r="Y7" s="21" t="s">
        <v>225</v>
      </c>
      <c r="Z7" s="16" t="s">
        <v>184</v>
      </c>
      <c r="AA7" s="21" t="str">
        <f t="shared" si="3"/>
        <v>oropharynx p16+</v>
      </c>
      <c r="AB7" s="16" t="s">
        <v>57</v>
      </c>
      <c r="AC7" s="16" t="s">
        <v>185</v>
      </c>
      <c r="AD7" s="21">
        <v>4</v>
      </c>
      <c r="AE7" s="21">
        <v>3</v>
      </c>
      <c r="AK7" s="16">
        <v>1</v>
      </c>
      <c r="AL7" s="21">
        <v>1</v>
      </c>
      <c r="AM7" s="16" t="s">
        <v>175</v>
      </c>
      <c r="AN7" s="16">
        <v>1</v>
      </c>
      <c r="AO7" s="16">
        <v>0</v>
      </c>
      <c r="AP7" s="16" t="s">
        <v>177</v>
      </c>
      <c r="AR7" s="21" t="s">
        <v>55</v>
      </c>
      <c r="AS7" s="21" t="s">
        <v>55</v>
      </c>
      <c r="AT7" s="16" t="s">
        <v>55</v>
      </c>
      <c r="AU7" s="16">
        <v>0</v>
      </c>
      <c r="AX7" s="15">
        <v>42461</v>
      </c>
      <c r="AY7" s="15">
        <v>42461</v>
      </c>
      <c r="AZ7" s="16">
        <v>0</v>
      </c>
      <c r="BB7" s="16">
        <v>0</v>
      </c>
      <c r="BG7" s="16">
        <v>1</v>
      </c>
      <c r="BH7" s="16">
        <v>1</v>
      </c>
      <c r="BI7" s="15">
        <v>42659</v>
      </c>
      <c r="BK7" s="16" t="s">
        <v>68</v>
      </c>
      <c r="BL7" s="16" t="s">
        <v>69</v>
      </c>
      <c r="BP7" s="16" t="s">
        <v>41</v>
      </c>
      <c r="BQ7" s="16">
        <v>160</v>
      </c>
      <c r="BR7" s="16">
        <v>80</v>
      </c>
    </row>
    <row r="8" spans="1:71" x14ac:dyDescent="0.25">
      <c r="A8" s="16">
        <v>314</v>
      </c>
      <c r="B8" s="19">
        <f t="shared" si="0"/>
        <v>7</v>
      </c>
      <c r="C8" s="19" t="str">
        <f t="shared" si="1"/>
        <v>1</v>
      </c>
      <c r="D8" s="19" t="str">
        <f t="shared" si="2"/>
        <v>0</v>
      </c>
      <c r="F8" s="6"/>
      <c r="G8" s="6"/>
      <c r="H8" s="6">
        <v>1</v>
      </c>
      <c r="I8" s="16"/>
      <c r="K8" s="16"/>
      <c r="L8" s="16"/>
      <c r="M8" s="16"/>
      <c r="N8" s="16"/>
      <c r="O8" s="6"/>
      <c r="P8" s="6">
        <v>1</v>
      </c>
      <c r="Q8" s="19">
        <v>1</v>
      </c>
      <c r="R8" s="19">
        <v>1</v>
      </c>
      <c r="S8" s="6"/>
      <c r="T8" s="6">
        <v>1</v>
      </c>
      <c r="U8" s="19">
        <v>1</v>
      </c>
      <c r="V8" s="19">
        <v>1</v>
      </c>
      <c r="W8" s="23" t="s">
        <v>116</v>
      </c>
      <c r="X8" s="29">
        <v>68.882191780821913</v>
      </c>
      <c r="Y8" s="21" t="s">
        <v>225</v>
      </c>
      <c r="Z8" s="16" t="s">
        <v>148</v>
      </c>
      <c r="AA8" s="21" t="str">
        <f t="shared" si="3"/>
        <v>larynx</v>
      </c>
      <c r="AB8" s="16" t="s">
        <v>71</v>
      </c>
      <c r="AC8" s="16" t="s">
        <v>185</v>
      </c>
      <c r="AD8" s="21">
        <v>2</v>
      </c>
      <c r="AE8" s="21">
        <v>0</v>
      </c>
      <c r="AF8" s="21">
        <v>0</v>
      </c>
      <c r="AJ8" s="16">
        <v>2</v>
      </c>
      <c r="AM8" s="16" t="s">
        <v>178</v>
      </c>
      <c r="AN8" s="16">
        <v>1</v>
      </c>
      <c r="AO8" s="16">
        <v>1</v>
      </c>
      <c r="AP8" s="16" t="s">
        <v>177</v>
      </c>
      <c r="AR8" s="21" t="s">
        <v>192</v>
      </c>
      <c r="AS8" s="21" t="s">
        <v>38</v>
      </c>
      <c r="AT8" s="16" t="s">
        <v>158</v>
      </c>
      <c r="AU8" s="16" t="s">
        <v>142</v>
      </c>
      <c r="AX8" s="15">
        <v>42430</v>
      </c>
      <c r="AY8" s="15">
        <v>42432</v>
      </c>
      <c r="AZ8" s="16">
        <v>0</v>
      </c>
      <c r="BB8" s="16">
        <v>1</v>
      </c>
      <c r="BC8" s="15">
        <v>42658</v>
      </c>
      <c r="BD8" s="16">
        <v>0</v>
      </c>
      <c r="BG8" s="16">
        <v>0</v>
      </c>
      <c r="BI8" s="15">
        <v>43332</v>
      </c>
      <c r="BJ8" s="15">
        <v>43101</v>
      </c>
      <c r="BK8" s="16" t="s">
        <v>72</v>
      </c>
      <c r="BL8" s="16" t="s">
        <v>73</v>
      </c>
      <c r="BN8" s="16" t="s">
        <v>74</v>
      </c>
      <c r="BP8" s="16" t="s">
        <v>60</v>
      </c>
      <c r="BS8" s="17" t="s">
        <v>202</v>
      </c>
    </row>
    <row r="9" spans="1:71" x14ac:dyDescent="0.25">
      <c r="A9" s="16">
        <v>315</v>
      </c>
      <c r="B9" s="19">
        <f t="shared" si="0"/>
        <v>6</v>
      </c>
      <c r="C9" s="19" t="str">
        <f t="shared" si="1"/>
        <v>1</v>
      </c>
      <c r="D9" s="19" t="str">
        <f t="shared" si="2"/>
        <v>0</v>
      </c>
      <c r="F9" s="6"/>
      <c r="G9" s="6"/>
      <c r="H9" s="6">
        <v>1</v>
      </c>
      <c r="I9" s="16"/>
      <c r="K9" s="16"/>
      <c r="L9" s="16"/>
      <c r="M9" s="16"/>
      <c r="N9" s="16"/>
      <c r="O9" s="6" t="s">
        <v>115</v>
      </c>
      <c r="P9" s="6">
        <v>1</v>
      </c>
      <c r="Q9" s="19">
        <v>1</v>
      </c>
      <c r="R9" s="19">
        <v>1</v>
      </c>
      <c r="S9" s="6" t="s">
        <v>115</v>
      </c>
      <c r="T9" s="6">
        <v>1</v>
      </c>
      <c r="V9" s="19">
        <v>1</v>
      </c>
      <c r="W9" s="23"/>
      <c r="X9" s="29">
        <v>71.832876712328769</v>
      </c>
      <c r="Y9" s="21" t="s">
        <v>225</v>
      </c>
      <c r="Z9" s="24" t="s">
        <v>143</v>
      </c>
      <c r="AA9" s="21" t="str">
        <f t="shared" si="3"/>
        <v>hypopharynx</v>
      </c>
      <c r="AB9" s="16" t="s">
        <v>144</v>
      </c>
      <c r="AC9" s="16" t="s">
        <v>185</v>
      </c>
      <c r="AD9" s="21">
        <v>3</v>
      </c>
      <c r="AE9" s="21">
        <v>1</v>
      </c>
      <c r="AF9" s="21">
        <v>0</v>
      </c>
      <c r="AJ9" s="16">
        <v>3</v>
      </c>
      <c r="AM9" s="16" t="s">
        <v>178</v>
      </c>
      <c r="AN9" s="16">
        <v>1</v>
      </c>
      <c r="AO9" s="16">
        <v>1</v>
      </c>
      <c r="AP9" s="16" t="s">
        <v>177</v>
      </c>
      <c r="AR9" s="21" t="s">
        <v>193</v>
      </c>
      <c r="AS9" s="21" t="s">
        <v>34</v>
      </c>
      <c r="AT9" s="16" t="s">
        <v>33</v>
      </c>
      <c r="AU9" s="16" t="s">
        <v>75</v>
      </c>
      <c r="AX9" s="15">
        <v>42461</v>
      </c>
      <c r="AZ9" s="16">
        <v>1</v>
      </c>
      <c r="BA9" s="15">
        <v>42509</v>
      </c>
      <c r="BB9" s="16">
        <v>1</v>
      </c>
      <c r="BC9" s="15">
        <v>42614</v>
      </c>
      <c r="BD9" s="16">
        <v>0</v>
      </c>
      <c r="BG9" s="16">
        <v>0</v>
      </c>
      <c r="BJ9" s="15">
        <v>43552</v>
      </c>
    </row>
    <row r="10" spans="1:71" x14ac:dyDescent="0.25">
      <c r="A10" s="16">
        <v>316</v>
      </c>
      <c r="B10" s="19">
        <f t="shared" si="0"/>
        <v>3</v>
      </c>
      <c r="C10" s="19" t="str">
        <f t="shared" si="1"/>
        <v>1</v>
      </c>
      <c r="D10" s="19" t="str">
        <f t="shared" si="2"/>
        <v>0</v>
      </c>
      <c r="F10" s="6"/>
      <c r="G10" s="6"/>
      <c r="H10" s="6">
        <v>1</v>
      </c>
      <c r="I10" s="16"/>
      <c r="K10" s="16"/>
      <c r="L10" s="16"/>
      <c r="M10" s="16"/>
      <c r="N10" s="16"/>
      <c r="O10" s="6" t="s">
        <v>115</v>
      </c>
      <c r="P10" s="6">
        <v>1</v>
      </c>
      <c r="S10" s="6" t="s">
        <v>115</v>
      </c>
      <c r="T10" s="6">
        <v>1</v>
      </c>
      <c r="W10" s="23" t="s">
        <v>114</v>
      </c>
      <c r="X10" s="29">
        <v>62.438356164383563</v>
      </c>
      <c r="Y10" s="21" t="s">
        <v>225</v>
      </c>
      <c r="Z10" s="24" t="s">
        <v>184</v>
      </c>
      <c r="AA10" s="21" t="str">
        <f t="shared" si="3"/>
        <v>oropharynx p16-</v>
      </c>
      <c r="AB10" s="16" t="s">
        <v>57</v>
      </c>
      <c r="AC10" s="16" t="s">
        <v>185</v>
      </c>
      <c r="AD10" s="21">
        <v>4</v>
      </c>
      <c r="AE10" s="21" t="s">
        <v>37</v>
      </c>
      <c r="AF10" s="21">
        <v>0</v>
      </c>
      <c r="AJ10" s="16">
        <v>3</v>
      </c>
      <c r="AL10" s="21">
        <v>0</v>
      </c>
      <c r="AM10" s="16" t="s">
        <v>178</v>
      </c>
      <c r="AN10" s="16">
        <v>1</v>
      </c>
      <c r="AO10" s="16">
        <v>1</v>
      </c>
      <c r="AP10" s="16" t="s">
        <v>177</v>
      </c>
      <c r="AQ10" s="16" t="s">
        <v>218</v>
      </c>
      <c r="AR10" s="21" t="s">
        <v>192</v>
      </c>
      <c r="AS10" s="21" t="s">
        <v>38</v>
      </c>
      <c r="AT10" s="16" t="s">
        <v>158</v>
      </c>
      <c r="AX10" s="15">
        <v>42491</v>
      </c>
      <c r="AY10" s="15">
        <v>42485</v>
      </c>
      <c r="AZ10" s="16">
        <v>1</v>
      </c>
      <c r="BA10" s="15">
        <v>42690</v>
      </c>
      <c r="BB10" s="16">
        <v>1</v>
      </c>
      <c r="BC10" s="15">
        <v>42611</v>
      </c>
      <c r="BD10" s="16">
        <v>1</v>
      </c>
      <c r="BE10" s="15">
        <v>42999</v>
      </c>
      <c r="BF10" s="16" t="s">
        <v>145</v>
      </c>
      <c r="BG10" s="16">
        <v>1</v>
      </c>
      <c r="BH10" s="16">
        <v>1</v>
      </c>
      <c r="BI10" s="15">
        <v>43213</v>
      </c>
      <c r="BJ10" s="15">
        <v>43126</v>
      </c>
      <c r="BK10" s="16" t="s">
        <v>68</v>
      </c>
      <c r="BL10" s="16" t="s">
        <v>76</v>
      </c>
      <c r="BS10" s="17" t="s">
        <v>204</v>
      </c>
    </row>
    <row r="11" spans="1:71" x14ac:dyDescent="0.25">
      <c r="A11" s="16">
        <v>317</v>
      </c>
      <c r="B11" s="19">
        <f t="shared" si="0"/>
        <v>4</v>
      </c>
      <c r="C11" s="19" t="str">
        <f t="shared" si="1"/>
        <v>1</v>
      </c>
      <c r="D11" s="19" t="str">
        <f t="shared" si="2"/>
        <v>0</v>
      </c>
      <c r="F11" s="6"/>
      <c r="G11" s="6">
        <v>1</v>
      </c>
      <c r="H11" s="6">
        <v>1</v>
      </c>
      <c r="I11" s="16"/>
      <c r="K11" s="16"/>
      <c r="L11" s="16"/>
      <c r="M11" s="16"/>
      <c r="N11" s="16"/>
      <c r="O11" s="6">
        <v>1</v>
      </c>
      <c r="P11" s="6">
        <v>1</v>
      </c>
      <c r="W11" s="23" t="s">
        <v>137</v>
      </c>
      <c r="X11" s="29">
        <v>67.186301369863017</v>
      </c>
      <c r="Y11" s="21" t="s">
        <v>225</v>
      </c>
      <c r="Z11" s="24" t="s">
        <v>143</v>
      </c>
      <c r="AA11" s="21" t="str">
        <f t="shared" si="3"/>
        <v>hypopharynx</v>
      </c>
      <c r="AB11" s="16" t="s">
        <v>168</v>
      </c>
      <c r="AC11" s="16" t="s">
        <v>185</v>
      </c>
      <c r="AD11" s="21">
        <v>3</v>
      </c>
      <c r="AE11" s="21" t="s">
        <v>37</v>
      </c>
      <c r="AF11" s="21">
        <v>0</v>
      </c>
      <c r="AJ11" s="16">
        <v>2</v>
      </c>
      <c r="AM11" s="16" t="s">
        <v>175</v>
      </c>
      <c r="AN11" s="16">
        <v>1</v>
      </c>
      <c r="AO11" s="16">
        <v>0</v>
      </c>
      <c r="AP11" s="16" t="s">
        <v>177</v>
      </c>
      <c r="AR11" s="21" t="s">
        <v>192</v>
      </c>
      <c r="AS11" s="21" t="s">
        <v>38</v>
      </c>
      <c r="AT11" s="16" t="s">
        <v>158</v>
      </c>
      <c r="AW11" s="16">
        <v>1</v>
      </c>
      <c r="AX11" s="15">
        <v>42491</v>
      </c>
      <c r="AZ11" s="16">
        <v>1</v>
      </c>
      <c r="BA11" s="15">
        <v>42592</v>
      </c>
      <c r="BB11" s="16">
        <v>1</v>
      </c>
      <c r="BC11" s="15">
        <v>42592</v>
      </c>
      <c r="BD11" s="16">
        <v>1</v>
      </c>
      <c r="BE11" s="15">
        <v>42887</v>
      </c>
      <c r="BF11" s="16" t="s">
        <v>174</v>
      </c>
      <c r="BG11" s="16">
        <v>0</v>
      </c>
      <c r="BJ11" s="15">
        <v>43552</v>
      </c>
      <c r="BK11" s="16" t="s">
        <v>67</v>
      </c>
      <c r="BL11" s="16" t="s">
        <v>73</v>
      </c>
    </row>
    <row r="12" spans="1:71" x14ac:dyDescent="0.25">
      <c r="A12" s="16">
        <v>318</v>
      </c>
      <c r="B12" s="19">
        <f t="shared" si="0"/>
        <v>6</v>
      </c>
      <c r="C12" s="19" t="str">
        <f t="shared" si="1"/>
        <v>1</v>
      </c>
      <c r="D12" s="19" t="str">
        <f t="shared" si="2"/>
        <v>0</v>
      </c>
      <c r="F12" s="6"/>
      <c r="G12" s="6"/>
      <c r="H12" s="6">
        <v>1</v>
      </c>
      <c r="I12" s="16"/>
      <c r="K12" s="16"/>
      <c r="L12" s="16"/>
      <c r="M12" s="16"/>
      <c r="N12" s="16"/>
      <c r="O12" s="6"/>
      <c r="P12" s="6">
        <v>1</v>
      </c>
      <c r="Q12" s="19">
        <v>1</v>
      </c>
      <c r="R12" s="19">
        <v>1</v>
      </c>
      <c r="S12" s="6">
        <v>1</v>
      </c>
      <c r="T12" s="6">
        <v>1</v>
      </c>
      <c r="W12" s="23" t="s">
        <v>139</v>
      </c>
      <c r="X12" s="29">
        <v>93.263013698630132</v>
      </c>
      <c r="Y12" s="21" t="s">
        <v>226</v>
      </c>
      <c r="Z12" s="24" t="s">
        <v>184</v>
      </c>
      <c r="AA12" s="21" t="str">
        <f t="shared" si="3"/>
        <v>oropharynx p16-</v>
      </c>
      <c r="AB12" s="16" t="s">
        <v>167</v>
      </c>
      <c r="AC12" s="16" t="s">
        <v>185</v>
      </c>
      <c r="AD12" s="21">
        <v>4</v>
      </c>
      <c r="AE12" s="21">
        <v>2</v>
      </c>
      <c r="AF12" s="21">
        <v>0</v>
      </c>
      <c r="AJ12" s="16">
        <v>3</v>
      </c>
      <c r="AL12" s="21">
        <v>0</v>
      </c>
      <c r="AM12" s="16" t="s">
        <v>175</v>
      </c>
      <c r="AN12" s="16">
        <v>1</v>
      </c>
      <c r="AO12" s="16">
        <v>0</v>
      </c>
      <c r="AP12" s="16" t="s">
        <v>177</v>
      </c>
      <c r="AQ12" s="16" t="s">
        <v>218</v>
      </c>
      <c r="AR12" s="21" t="s">
        <v>55</v>
      </c>
      <c r="AS12" s="21">
        <v>0</v>
      </c>
      <c r="AT12" s="16" t="s">
        <v>77</v>
      </c>
      <c r="AX12" s="15">
        <v>42491</v>
      </c>
      <c r="AZ12" s="16">
        <v>0</v>
      </c>
      <c r="BB12" s="16">
        <v>0</v>
      </c>
      <c r="BG12" s="16">
        <v>1</v>
      </c>
      <c r="BH12" s="16">
        <v>1</v>
      </c>
      <c r="BI12" s="15">
        <v>42531</v>
      </c>
      <c r="BJ12" s="15">
        <v>42509</v>
      </c>
    </row>
    <row r="13" spans="1:71" x14ac:dyDescent="0.25">
      <c r="A13" s="16">
        <v>321</v>
      </c>
      <c r="B13" s="19">
        <f t="shared" si="0"/>
        <v>2</v>
      </c>
      <c r="C13" s="19" t="str">
        <f t="shared" si="1"/>
        <v>1</v>
      </c>
      <c r="D13" s="19" t="str">
        <f t="shared" si="2"/>
        <v>0</v>
      </c>
      <c r="F13" s="16"/>
      <c r="G13" s="16"/>
      <c r="H13" s="16"/>
      <c r="I13" s="16"/>
      <c r="K13" s="6"/>
      <c r="L13" s="6">
        <v>1</v>
      </c>
      <c r="M13" s="6">
        <v>1</v>
      </c>
      <c r="N13" s="16"/>
      <c r="W13" s="23" t="s">
        <v>130</v>
      </c>
      <c r="X13" s="29">
        <v>59.213698630136989</v>
      </c>
      <c r="Y13" s="21" t="s">
        <v>225</v>
      </c>
      <c r="Z13" s="16" t="s">
        <v>42</v>
      </c>
      <c r="AA13" s="21" t="str">
        <f t="shared" si="3"/>
        <v>oral cavity</v>
      </c>
      <c r="AB13" s="16" t="s">
        <v>78</v>
      </c>
      <c r="AC13" s="16" t="s">
        <v>185</v>
      </c>
      <c r="AD13" s="21">
        <v>2</v>
      </c>
      <c r="AE13" s="21">
        <v>0</v>
      </c>
      <c r="AF13" s="21">
        <v>0</v>
      </c>
      <c r="AG13" s="16">
        <v>2</v>
      </c>
      <c r="AH13" s="16">
        <v>0</v>
      </c>
      <c r="AM13" s="16" t="s">
        <v>176</v>
      </c>
      <c r="AN13" s="16">
        <v>0</v>
      </c>
      <c r="AO13" s="16">
        <v>1</v>
      </c>
      <c r="AP13" s="16" t="s">
        <v>177</v>
      </c>
      <c r="AR13" s="21" t="s">
        <v>193</v>
      </c>
      <c r="AS13" s="21" t="s">
        <v>34</v>
      </c>
      <c r="AT13" s="16" t="s">
        <v>146</v>
      </c>
      <c r="AU13" s="16" t="s">
        <v>52</v>
      </c>
      <c r="AW13" s="16">
        <v>0</v>
      </c>
      <c r="AX13" s="15">
        <v>42491</v>
      </c>
      <c r="AZ13" s="16">
        <v>1</v>
      </c>
      <c r="BA13" s="15">
        <v>42507</v>
      </c>
      <c r="BB13" s="16">
        <v>1</v>
      </c>
      <c r="BC13" s="15">
        <v>42614</v>
      </c>
      <c r="BD13" s="16">
        <v>0</v>
      </c>
      <c r="BG13" s="16">
        <v>0</v>
      </c>
      <c r="BJ13" s="15">
        <v>43518</v>
      </c>
    </row>
    <row r="14" spans="1:71" x14ac:dyDescent="0.25">
      <c r="A14" s="16">
        <v>323</v>
      </c>
      <c r="B14" s="19">
        <f t="shared" si="0"/>
        <v>4</v>
      </c>
      <c r="C14" s="19" t="str">
        <f t="shared" si="1"/>
        <v>1</v>
      </c>
      <c r="D14" s="19" t="str">
        <f t="shared" si="2"/>
        <v>0</v>
      </c>
      <c r="F14" s="6"/>
      <c r="G14" s="6">
        <v>1</v>
      </c>
      <c r="H14" s="6">
        <v>1</v>
      </c>
      <c r="I14" s="16"/>
      <c r="K14" s="16"/>
      <c r="L14" s="16"/>
      <c r="M14" s="16"/>
      <c r="N14" s="16"/>
      <c r="O14" s="6">
        <v>1</v>
      </c>
      <c r="P14" s="6">
        <v>1</v>
      </c>
      <c r="W14" s="23" t="s">
        <v>138</v>
      </c>
      <c r="X14" s="29">
        <v>53.016438356164386</v>
      </c>
      <c r="Y14" s="21" t="s">
        <v>226</v>
      </c>
      <c r="Z14" s="16" t="s">
        <v>184</v>
      </c>
      <c r="AA14" s="21" t="str">
        <f t="shared" si="3"/>
        <v>oropharynx p16-</v>
      </c>
      <c r="AB14" s="16" t="s">
        <v>54</v>
      </c>
      <c r="AC14" s="16" t="s">
        <v>185</v>
      </c>
      <c r="AD14" s="21">
        <v>4</v>
      </c>
      <c r="AE14" s="21" t="s">
        <v>39</v>
      </c>
      <c r="AF14" s="21">
        <v>0</v>
      </c>
      <c r="AL14" s="21">
        <v>0</v>
      </c>
      <c r="AM14" s="16" t="s">
        <v>175</v>
      </c>
      <c r="AN14" s="16">
        <v>1</v>
      </c>
      <c r="AO14" s="16">
        <v>0</v>
      </c>
      <c r="AP14" s="16" t="s">
        <v>177</v>
      </c>
      <c r="AR14" s="21" t="s">
        <v>192</v>
      </c>
      <c r="AS14" s="21" t="s">
        <v>38</v>
      </c>
      <c r="AT14" s="16" t="s">
        <v>158</v>
      </c>
      <c r="AW14" s="16" t="s">
        <v>70</v>
      </c>
      <c r="AX14" s="15">
        <v>42461</v>
      </c>
      <c r="AY14" s="15">
        <v>42461</v>
      </c>
      <c r="AZ14" s="16">
        <v>0</v>
      </c>
      <c r="BB14" s="16">
        <v>1</v>
      </c>
      <c r="BC14" s="15">
        <v>42565</v>
      </c>
      <c r="BD14" s="16">
        <v>0</v>
      </c>
      <c r="BG14" s="16">
        <v>1</v>
      </c>
      <c r="BH14" s="16">
        <v>1</v>
      </c>
      <c r="BI14" s="15">
        <v>43070</v>
      </c>
      <c r="BJ14" s="15">
        <v>43070</v>
      </c>
      <c r="BS14" s="17" t="s">
        <v>211</v>
      </c>
    </row>
    <row r="15" spans="1:71" x14ac:dyDescent="0.25">
      <c r="A15" s="16">
        <v>324</v>
      </c>
      <c r="B15" s="19">
        <f t="shared" si="0"/>
        <v>8</v>
      </c>
      <c r="C15" s="19" t="str">
        <f t="shared" si="1"/>
        <v>1</v>
      </c>
      <c r="D15" s="19" t="str">
        <f t="shared" si="2"/>
        <v>0</v>
      </c>
      <c r="F15" s="6"/>
      <c r="G15" s="6">
        <v>1</v>
      </c>
      <c r="H15" s="6">
        <v>1</v>
      </c>
      <c r="I15" s="16"/>
      <c r="K15" s="16"/>
      <c r="L15" s="16"/>
      <c r="M15" s="16"/>
      <c r="N15" s="16"/>
      <c r="O15" s="6">
        <v>1</v>
      </c>
      <c r="P15" s="6">
        <v>1</v>
      </c>
      <c r="Q15" s="19">
        <v>1</v>
      </c>
      <c r="R15" s="19">
        <v>1</v>
      </c>
      <c r="U15" s="19">
        <v>1</v>
      </c>
      <c r="V15" s="19">
        <v>1</v>
      </c>
      <c r="W15" s="23"/>
      <c r="X15" s="29">
        <v>51.386301369863013</v>
      </c>
      <c r="Y15" s="21" t="s">
        <v>225</v>
      </c>
      <c r="Z15" s="16" t="s">
        <v>184</v>
      </c>
      <c r="AA15" s="21" t="str">
        <f t="shared" si="3"/>
        <v>oropharynx p16-</v>
      </c>
      <c r="AB15" s="16" t="s">
        <v>79</v>
      </c>
      <c r="AC15" s="16" t="s">
        <v>185</v>
      </c>
      <c r="AD15" s="21">
        <v>2</v>
      </c>
      <c r="AE15" s="21">
        <v>2</v>
      </c>
      <c r="AF15" s="21">
        <v>0</v>
      </c>
      <c r="AG15" s="16">
        <v>2</v>
      </c>
      <c r="AH15" s="16" t="s">
        <v>37</v>
      </c>
      <c r="AJ15" s="16">
        <v>3</v>
      </c>
      <c r="AK15" s="16">
        <v>0</v>
      </c>
      <c r="AL15" s="21">
        <v>0</v>
      </c>
      <c r="AM15" s="16" t="s">
        <v>176</v>
      </c>
      <c r="AN15" s="16">
        <v>0</v>
      </c>
      <c r="AO15" s="16">
        <v>1</v>
      </c>
      <c r="AP15" s="16" t="s">
        <v>177</v>
      </c>
      <c r="AR15" s="21" t="s">
        <v>193</v>
      </c>
      <c r="AS15" s="21" t="s">
        <v>34</v>
      </c>
      <c r="AT15" s="16" t="s">
        <v>33</v>
      </c>
      <c r="AW15" s="16">
        <v>1</v>
      </c>
      <c r="AX15" s="15">
        <v>42491</v>
      </c>
      <c r="AZ15" s="16">
        <v>1</v>
      </c>
      <c r="BA15" s="15">
        <v>42513</v>
      </c>
      <c r="BB15" s="16">
        <v>1</v>
      </c>
      <c r="BC15" s="15">
        <v>42604</v>
      </c>
      <c r="BG15" s="16">
        <v>1</v>
      </c>
      <c r="BH15" s="16">
        <v>0</v>
      </c>
      <c r="BI15" s="15">
        <v>43318</v>
      </c>
      <c r="BJ15" s="15">
        <v>42979</v>
      </c>
      <c r="BS15" s="17" t="s">
        <v>212</v>
      </c>
    </row>
    <row r="16" spans="1:71" x14ac:dyDescent="0.25">
      <c r="A16" s="16">
        <v>327</v>
      </c>
      <c r="B16" s="19">
        <f t="shared" si="0"/>
        <v>2</v>
      </c>
      <c r="C16" s="19" t="str">
        <f t="shared" si="1"/>
        <v>1</v>
      </c>
      <c r="D16" s="19" t="str">
        <f t="shared" si="2"/>
        <v>0</v>
      </c>
      <c r="F16" s="6"/>
      <c r="G16" s="6">
        <v>1</v>
      </c>
      <c r="H16" s="6">
        <v>1</v>
      </c>
      <c r="I16" s="6"/>
      <c r="K16" s="16"/>
      <c r="L16" s="16"/>
      <c r="M16" s="16"/>
      <c r="N16" s="16"/>
      <c r="W16" s="23" t="s">
        <v>113</v>
      </c>
      <c r="X16" s="29">
        <v>71.084931506849315</v>
      </c>
      <c r="Y16" s="21" t="s">
        <v>226</v>
      </c>
      <c r="Z16" s="16" t="s">
        <v>42</v>
      </c>
      <c r="AA16" s="21" t="str">
        <f t="shared" si="3"/>
        <v>oral cavity</v>
      </c>
      <c r="AB16" s="16" t="s">
        <v>43</v>
      </c>
      <c r="AC16" s="16" t="s">
        <v>185</v>
      </c>
      <c r="AD16" s="21">
        <v>2</v>
      </c>
      <c r="AE16" s="21">
        <v>1</v>
      </c>
      <c r="AF16" s="21">
        <v>0</v>
      </c>
      <c r="AG16" s="16">
        <v>2</v>
      </c>
      <c r="AH16" s="16">
        <v>0</v>
      </c>
      <c r="AJ16" s="16">
        <v>2</v>
      </c>
      <c r="AM16" s="16" t="s">
        <v>176</v>
      </c>
      <c r="AN16" s="16">
        <v>0</v>
      </c>
      <c r="AO16" s="16">
        <v>1</v>
      </c>
      <c r="AP16" s="16" t="s">
        <v>177</v>
      </c>
      <c r="AR16" s="21" t="s">
        <v>193</v>
      </c>
      <c r="AS16" s="21" t="s">
        <v>34</v>
      </c>
      <c r="AT16" s="16" t="s">
        <v>33</v>
      </c>
      <c r="AU16" s="16">
        <v>1</v>
      </c>
      <c r="AX16" s="15">
        <v>42461</v>
      </c>
      <c r="AZ16" s="16">
        <v>1</v>
      </c>
      <c r="BA16" s="15">
        <v>42500</v>
      </c>
      <c r="BB16" s="16">
        <v>1</v>
      </c>
      <c r="BC16" s="15">
        <v>42500</v>
      </c>
      <c r="BD16" s="16">
        <v>1</v>
      </c>
      <c r="BE16" s="15">
        <v>42887</v>
      </c>
      <c r="BF16" s="16" t="s">
        <v>173</v>
      </c>
      <c r="BG16" s="16">
        <v>1</v>
      </c>
      <c r="BH16" s="16">
        <v>1</v>
      </c>
      <c r="BI16" s="15">
        <v>43688</v>
      </c>
      <c r="BJ16" s="15">
        <v>42956</v>
      </c>
    </row>
    <row r="17" spans="1:71" x14ac:dyDescent="0.25">
      <c r="A17" s="16">
        <v>330</v>
      </c>
      <c r="B17" s="19">
        <f t="shared" si="0"/>
        <v>8</v>
      </c>
      <c r="C17" s="19" t="str">
        <f t="shared" si="1"/>
        <v>1</v>
      </c>
      <c r="D17" s="19" t="str">
        <f t="shared" si="2"/>
        <v>0</v>
      </c>
      <c r="F17" s="6">
        <v>1</v>
      </c>
      <c r="G17" s="6">
        <v>1</v>
      </c>
      <c r="H17" s="6">
        <v>1</v>
      </c>
      <c r="I17" s="6">
        <v>1</v>
      </c>
      <c r="K17" s="16"/>
      <c r="L17" s="16"/>
      <c r="M17" s="16"/>
      <c r="N17" s="16"/>
      <c r="Q17" s="19">
        <v>1</v>
      </c>
      <c r="R17" s="19">
        <v>1</v>
      </c>
      <c r="U17" s="19">
        <v>1</v>
      </c>
      <c r="V17" s="19">
        <v>1</v>
      </c>
      <c r="W17" s="23" t="s">
        <v>126</v>
      </c>
      <c r="X17" s="29">
        <v>68.424657534246577</v>
      </c>
      <c r="Y17" s="21" t="s">
        <v>225</v>
      </c>
      <c r="Z17" s="16" t="s">
        <v>184</v>
      </c>
      <c r="AA17" s="21" t="str">
        <f t="shared" si="3"/>
        <v>oropharynx p16-</v>
      </c>
      <c r="AB17" s="16" t="s">
        <v>169</v>
      </c>
      <c r="AC17" s="16" t="s">
        <v>185</v>
      </c>
      <c r="AD17" s="21">
        <v>4</v>
      </c>
      <c r="AE17" s="21">
        <v>3</v>
      </c>
      <c r="AF17" s="21">
        <v>0</v>
      </c>
      <c r="AL17" s="21">
        <v>0</v>
      </c>
      <c r="AM17" s="16" t="s">
        <v>175</v>
      </c>
      <c r="AN17" s="16">
        <v>1</v>
      </c>
      <c r="AO17" s="16">
        <v>0</v>
      </c>
      <c r="AP17" s="16" t="s">
        <v>177</v>
      </c>
      <c r="AR17" s="21" t="s">
        <v>192</v>
      </c>
      <c r="AS17" s="21" t="s">
        <v>38</v>
      </c>
      <c r="AT17" s="16" t="s">
        <v>158</v>
      </c>
      <c r="AX17" s="15">
        <v>42552</v>
      </c>
      <c r="AZ17" s="16">
        <v>1</v>
      </c>
      <c r="BA17" s="15">
        <v>42705</v>
      </c>
      <c r="BB17" s="16">
        <v>1</v>
      </c>
      <c r="BC17" s="15">
        <v>42705</v>
      </c>
      <c r="BD17" s="16">
        <v>1</v>
      </c>
      <c r="BE17" s="15">
        <v>42795</v>
      </c>
      <c r="BF17" s="16" t="s">
        <v>147</v>
      </c>
      <c r="BG17" s="16">
        <v>0</v>
      </c>
      <c r="BJ17" s="15">
        <v>43500</v>
      </c>
    </row>
    <row r="18" spans="1:71" x14ac:dyDescent="0.25">
      <c r="A18" s="16">
        <v>336</v>
      </c>
      <c r="B18" s="19">
        <f t="shared" si="0"/>
        <v>8</v>
      </c>
      <c r="C18" s="19" t="str">
        <f t="shared" si="1"/>
        <v>1</v>
      </c>
      <c r="D18" s="19" t="str">
        <f t="shared" si="2"/>
        <v>1</v>
      </c>
      <c r="F18" s="6">
        <v>1</v>
      </c>
      <c r="G18" s="6">
        <v>1</v>
      </c>
      <c r="H18" s="6">
        <v>1</v>
      </c>
      <c r="I18" s="6">
        <v>1</v>
      </c>
      <c r="K18" s="6">
        <v>1</v>
      </c>
      <c r="L18" s="6">
        <v>1</v>
      </c>
      <c r="M18" s="6">
        <v>1</v>
      </c>
      <c r="N18" s="6">
        <v>1</v>
      </c>
      <c r="W18" s="20" t="s">
        <v>124</v>
      </c>
      <c r="X18" s="29">
        <v>56.38356164383562</v>
      </c>
      <c r="Y18" s="29" t="s">
        <v>225</v>
      </c>
      <c r="Z18" s="16" t="s">
        <v>143</v>
      </c>
      <c r="AA18" s="21" t="str">
        <f t="shared" si="3"/>
        <v>hypopharynx</v>
      </c>
      <c r="AB18" s="16" t="s">
        <v>170</v>
      </c>
      <c r="AC18" s="16" t="s">
        <v>185</v>
      </c>
      <c r="AD18" s="21">
        <v>4</v>
      </c>
      <c r="AE18" s="21" t="s">
        <v>39</v>
      </c>
      <c r="AF18" s="21">
        <v>0</v>
      </c>
      <c r="AJ18" s="16">
        <v>2</v>
      </c>
      <c r="AM18" s="16">
        <v>0</v>
      </c>
      <c r="AN18" s="16">
        <v>0</v>
      </c>
      <c r="AO18" s="16">
        <v>0</v>
      </c>
      <c r="AP18" s="16" t="s">
        <v>179</v>
      </c>
      <c r="AQ18" s="16" t="s">
        <v>183</v>
      </c>
      <c r="AR18" s="21" t="s">
        <v>55</v>
      </c>
      <c r="AS18" s="21" t="s">
        <v>55</v>
      </c>
      <c r="AT18" s="16" t="s">
        <v>158</v>
      </c>
      <c r="AV18" s="16">
        <v>70</v>
      </c>
      <c r="AX18" s="15">
        <v>42767</v>
      </c>
      <c r="AZ18" s="16">
        <v>1</v>
      </c>
      <c r="BA18" s="15">
        <v>42917</v>
      </c>
      <c r="BB18" s="16">
        <v>1</v>
      </c>
      <c r="BC18" s="15">
        <v>42917</v>
      </c>
      <c r="BD18" s="16">
        <v>1</v>
      </c>
      <c r="BE18" s="15">
        <v>43271</v>
      </c>
      <c r="BF18" s="16" t="s">
        <v>148</v>
      </c>
      <c r="BG18" s="16">
        <v>1</v>
      </c>
      <c r="BH18" s="16">
        <v>1</v>
      </c>
      <c r="BI18" s="15">
        <v>43401</v>
      </c>
      <c r="BJ18" s="15">
        <v>43271</v>
      </c>
      <c r="BS18" s="17" t="s">
        <v>215</v>
      </c>
    </row>
    <row r="19" spans="1:71" x14ac:dyDescent="0.25">
      <c r="A19" s="16">
        <v>337</v>
      </c>
      <c r="B19" s="19">
        <f t="shared" si="0"/>
        <v>8</v>
      </c>
      <c r="C19" s="19" t="str">
        <f t="shared" si="1"/>
        <v>1</v>
      </c>
      <c r="D19" s="19" t="str">
        <f t="shared" si="2"/>
        <v>1</v>
      </c>
      <c r="F19" s="6">
        <v>1</v>
      </c>
      <c r="G19" s="6">
        <v>1</v>
      </c>
      <c r="H19" s="6">
        <v>1</v>
      </c>
      <c r="I19" s="6">
        <v>1</v>
      </c>
      <c r="K19" s="6">
        <v>1</v>
      </c>
      <c r="L19" s="6">
        <v>1</v>
      </c>
      <c r="M19" s="6">
        <v>1</v>
      </c>
      <c r="N19" s="6">
        <v>1</v>
      </c>
      <c r="W19" s="20" t="s">
        <v>124</v>
      </c>
      <c r="X19" s="29">
        <v>71.449315068493149</v>
      </c>
      <c r="Y19" s="29" t="s">
        <v>225</v>
      </c>
      <c r="Z19" s="16" t="s">
        <v>148</v>
      </c>
      <c r="AA19" s="21" t="str">
        <f t="shared" si="3"/>
        <v>larynx</v>
      </c>
      <c r="AB19" s="16" t="s">
        <v>171</v>
      </c>
      <c r="AC19" s="16" t="s">
        <v>185</v>
      </c>
      <c r="AD19" s="21">
        <v>4</v>
      </c>
      <c r="AE19" s="21">
        <v>0</v>
      </c>
      <c r="AF19" s="21">
        <v>0</v>
      </c>
      <c r="AG19" s="16">
        <v>3</v>
      </c>
      <c r="AH19" s="16">
        <v>0</v>
      </c>
      <c r="AJ19" s="16">
        <v>2</v>
      </c>
      <c r="AM19" s="16" t="s">
        <v>178</v>
      </c>
      <c r="AN19" s="16">
        <v>1</v>
      </c>
      <c r="AO19" s="16">
        <v>1</v>
      </c>
      <c r="AP19" s="16" t="s">
        <v>177</v>
      </c>
      <c r="AR19" s="21" t="s">
        <v>33</v>
      </c>
      <c r="AS19" s="21">
        <v>0</v>
      </c>
      <c r="AT19" s="16" t="s">
        <v>88</v>
      </c>
      <c r="AU19" s="16" t="s">
        <v>36</v>
      </c>
      <c r="AX19" s="15">
        <v>42826</v>
      </c>
      <c r="AZ19" s="19">
        <v>1</v>
      </c>
      <c r="BA19" s="15">
        <v>42856</v>
      </c>
      <c r="BB19" s="16">
        <v>1</v>
      </c>
      <c r="BC19" s="15">
        <v>42856</v>
      </c>
      <c r="BD19" s="16">
        <v>0</v>
      </c>
      <c r="BG19" s="16">
        <v>1</v>
      </c>
      <c r="BH19" s="16">
        <v>0</v>
      </c>
      <c r="BI19" s="15">
        <v>43592</v>
      </c>
      <c r="BJ19" s="15">
        <v>43587</v>
      </c>
      <c r="BS19" s="17" t="s">
        <v>209</v>
      </c>
    </row>
    <row r="20" spans="1:71" x14ac:dyDescent="0.25">
      <c r="A20" s="16">
        <v>338</v>
      </c>
      <c r="B20" s="19">
        <f t="shared" si="0"/>
        <v>4</v>
      </c>
      <c r="C20" s="19" t="str">
        <f t="shared" si="1"/>
        <v>1</v>
      </c>
      <c r="D20" s="19" t="str">
        <f t="shared" si="2"/>
        <v>0</v>
      </c>
      <c r="F20" s="6">
        <v>1</v>
      </c>
      <c r="G20" s="6">
        <v>1</v>
      </c>
      <c r="H20" s="6">
        <v>1</v>
      </c>
      <c r="I20" s="6">
        <v>1</v>
      </c>
      <c r="X20" s="29">
        <v>62.969863013698628</v>
      </c>
      <c r="Y20" s="29" t="s">
        <v>225</v>
      </c>
      <c r="Z20" s="16" t="s">
        <v>148</v>
      </c>
      <c r="AA20" s="21" t="str">
        <f t="shared" si="3"/>
        <v>larynx</v>
      </c>
      <c r="AB20" s="16" t="s">
        <v>58</v>
      </c>
      <c r="AC20" s="16" t="s">
        <v>185</v>
      </c>
      <c r="AD20" s="21">
        <v>2</v>
      </c>
      <c r="AE20" s="21">
        <v>0</v>
      </c>
      <c r="AF20" s="21">
        <v>0</v>
      </c>
      <c r="AJ20" s="16">
        <v>2</v>
      </c>
      <c r="AL20" s="21">
        <v>0</v>
      </c>
      <c r="AM20" s="16" t="s">
        <v>178</v>
      </c>
      <c r="AN20" s="16">
        <v>1</v>
      </c>
      <c r="AO20" s="16">
        <v>1</v>
      </c>
      <c r="AP20" s="16" t="s">
        <v>177</v>
      </c>
      <c r="AR20" s="21" t="s">
        <v>192</v>
      </c>
      <c r="AS20" s="21" t="s">
        <v>38</v>
      </c>
      <c r="AT20" s="16" t="s">
        <v>158</v>
      </c>
      <c r="AV20" s="16">
        <v>70</v>
      </c>
      <c r="AX20" s="15">
        <v>42826</v>
      </c>
      <c r="AZ20" s="16">
        <v>1</v>
      </c>
      <c r="BA20" s="15">
        <v>42940</v>
      </c>
      <c r="BB20" s="16">
        <v>1</v>
      </c>
      <c r="BC20" s="15">
        <v>42940</v>
      </c>
      <c r="BD20" s="16">
        <v>1</v>
      </c>
      <c r="BE20" s="15">
        <v>43146</v>
      </c>
      <c r="BF20" s="16" t="s">
        <v>148</v>
      </c>
      <c r="BG20" s="16">
        <v>0</v>
      </c>
      <c r="BJ20" s="15">
        <v>43573</v>
      </c>
      <c r="BS20" s="17" t="s">
        <v>149</v>
      </c>
    </row>
    <row r="21" spans="1:71" x14ac:dyDescent="0.25">
      <c r="A21" s="16">
        <v>339</v>
      </c>
      <c r="B21" s="19">
        <f t="shared" si="0"/>
        <v>4</v>
      </c>
      <c r="C21" s="19" t="str">
        <f t="shared" si="1"/>
        <v>1</v>
      </c>
      <c r="D21" s="19" t="str">
        <f t="shared" si="2"/>
        <v>0</v>
      </c>
      <c r="F21" s="6">
        <v>1</v>
      </c>
      <c r="G21" s="6">
        <v>1</v>
      </c>
      <c r="H21" s="6">
        <v>1</v>
      </c>
      <c r="I21" s="6">
        <v>1</v>
      </c>
      <c r="X21" s="29">
        <v>64.430136986301363</v>
      </c>
      <c r="Y21" s="29" t="s">
        <v>225</v>
      </c>
      <c r="Z21" s="16" t="s">
        <v>148</v>
      </c>
      <c r="AA21" s="21" t="str">
        <f t="shared" si="3"/>
        <v>larynx</v>
      </c>
      <c r="AB21" s="16" t="s">
        <v>58</v>
      </c>
      <c r="AC21" s="16" t="s">
        <v>185</v>
      </c>
      <c r="AD21" s="21">
        <v>3</v>
      </c>
      <c r="AE21" s="21">
        <v>0</v>
      </c>
      <c r="AF21" s="21">
        <v>0</v>
      </c>
      <c r="AG21" s="16">
        <v>4</v>
      </c>
      <c r="AH21" s="16">
        <v>0</v>
      </c>
      <c r="AJ21" s="16">
        <v>2</v>
      </c>
      <c r="AL21" s="21">
        <v>0</v>
      </c>
      <c r="AM21" s="16" t="s">
        <v>178</v>
      </c>
      <c r="AN21" s="16">
        <v>1</v>
      </c>
      <c r="AO21" s="16">
        <v>1</v>
      </c>
      <c r="AP21" s="16" t="s">
        <v>177</v>
      </c>
      <c r="AR21" s="21" t="s">
        <v>192</v>
      </c>
      <c r="AS21" s="21" t="s">
        <v>38</v>
      </c>
      <c r="AT21" s="16" t="s">
        <v>95</v>
      </c>
      <c r="AV21" s="16">
        <v>70</v>
      </c>
      <c r="AW21" s="16">
        <v>0</v>
      </c>
      <c r="AX21" s="15">
        <v>42248</v>
      </c>
      <c r="AZ21" s="16">
        <v>1</v>
      </c>
      <c r="BA21" s="15">
        <v>42317</v>
      </c>
      <c r="BB21" s="16">
        <v>1</v>
      </c>
      <c r="BC21" s="15">
        <v>42317</v>
      </c>
      <c r="BD21" s="16">
        <v>1</v>
      </c>
      <c r="BE21" s="15">
        <v>42781</v>
      </c>
      <c r="BF21" s="16" t="s">
        <v>148</v>
      </c>
      <c r="BG21" s="16">
        <v>1</v>
      </c>
      <c r="BH21" s="16">
        <v>1</v>
      </c>
      <c r="BI21" s="15">
        <v>43143</v>
      </c>
      <c r="BJ21" s="15">
        <v>43009</v>
      </c>
      <c r="BS21" s="17" t="s">
        <v>95</v>
      </c>
    </row>
    <row r="22" spans="1:71" x14ac:dyDescent="0.25">
      <c r="A22" s="16">
        <v>340</v>
      </c>
      <c r="B22" s="19">
        <f t="shared" si="0"/>
        <v>8</v>
      </c>
      <c r="C22" s="19" t="str">
        <f t="shared" si="1"/>
        <v>1</v>
      </c>
      <c r="D22" s="19" t="str">
        <f t="shared" si="2"/>
        <v>1</v>
      </c>
      <c r="F22" s="6">
        <v>1</v>
      </c>
      <c r="G22" s="6">
        <v>1</v>
      </c>
      <c r="H22" s="6">
        <v>1</v>
      </c>
      <c r="I22" s="6">
        <v>1</v>
      </c>
      <c r="K22" s="6">
        <v>1</v>
      </c>
      <c r="L22" s="6">
        <v>1</v>
      </c>
      <c r="M22" s="6">
        <v>1</v>
      </c>
      <c r="N22" s="6">
        <v>1</v>
      </c>
      <c r="W22" s="20" t="s">
        <v>125</v>
      </c>
      <c r="X22" s="29">
        <v>74.912328767123284</v>
      </c>
      <c r="Y22" s="29" t="s">
        <v>225</v>
      </c>
      <c r="Z22" s="16" t="s">
        <v>184</v>
      </c>
      <c r="AA22" s="21" t="str">
        <f t="shared" si="3"/>
        <v>oropharynx p16+</v>
      </c>
      <c r="AB22" s="16" t="s">
        <v>57</v>
      </c>
      <c r="AC22" s="16" t="s">
        <v>185</v>
      </c>
      <c r="AD22" s="21">
        <v>2</v>
      </c>
      <c r="AE22" s="21">
        <v>2</v>
      </c>
      <c r="AF22" s="21">
        <v>0</v>
      </c>
      <c r="AG22" s="16">
        <v>1</v>
      </c>
      <c r="AH22" s="16">
        <v>1</v>
      </c>
      <c r="AJ22" s="16">
        <v>3</v>
      </c>
      <c r="AK22" s="16">
        <v>1</v>
      </c>
      <c r="AL22" s="21">
        <v>1</v>
      </c>
      <c r="AM22" s="16" t="s">
        <v>176</v>
      </c>
      <c r="AN22" s="16">
        <v>0</v>
      </c>
      <c r="AO22" s="16">
        <v>1</v>
      </c>
      <c r="AP22" s="16" t="s">
        <v>177</v>
      </c>
      <c r="AR22" s="21" t="s">
        <v>193</v>
      </c>
      <c r="AS22" s="21" t="s">
        <v>34</v>
      </c>
      <c r="AT22" s="16" t="s">
        <v>94</v>
      </c>
      <c r="AV22" s="16">
        <v>54</v>
      </c>
      <c r="AX22" s="15">
        <v>42795</v>
      </c>
      <c r="AZ22" s="16">
        <v>1</v>
      </c>
      <c r="BA22" s="15">
        <v>42826</v>
      </c>
      <c r="BB22" s="16">
        <v>1</v>
      </c>
      <c r="BC22" s="15">
        <v>42933</v>
      </c>
      <c r="BD22" s="16">
        <v>0</v>
      </c>
      <c r="BG22" s="16">
        <v>0</v>
      </c>
      <c r="BJ22" s="15">
        <v>43580</v>
      </c>
    </row>
    <row r="23" spans="1:71" x14ac:dyDescent="0.25">
      <c r="A23" s="16">
        <v>341</v>
      </c>
      <c r="B23" s="19">
        <f t="shared" si="0"/>
        <v>8</v>
      </c>
      <c r="C23" s="19" t="str">
        <f t="shared" si="1"/>
        <v>1</v>
      </c>
      <c r="D23" s="19" t="str">
        <f t="shared" si="2"/>
        <v>1</v>
      </c>
      <c r="F23" s="6">
        <v>1</v>
      </c>
      <c r="G23" s="6">
        <v>1</v>
      </c>
      <c r="H23" s="6">
        <v>1</v>
      </c>
      <c r="I23" s="6">
        <v>1</v>
      </c>
      <c r="K23" s="6">
        <v>1</v>
      </c>
      <c r="L23" s="6">
        <v>1</v>
      </c>
      <c r="M23" s="6">
        <v>1</v>
      </c>
      <c r="N23" s="6">
        <v>1</v>
      </c>
      <c r="W23" s="20" t="s">
        <v>125</v>
      </c>
      <c r="X23" s="29">
        <v>68.293150684931504</v>
      </c>
      <c r="Y23" s="29" t="s">
        <v>225</v>
      </c>
      <c r="Z23" s="16" t="s">
        <v>148</v>
      </c>
      <c r="AA23" s="21" t="str">
        <f t="shared" si="3"/>
        <v>larynx</v>
      </c>
      <c r="AB23" s="16" t="s">
        <v>171</v>
      </c>
      <c r="AC23" s="16" t="s">
        <v>185</v>
      </c>
      <c r="AD23" s="21">
        <v>4</v>
      </c>
      <c r="AE23" s="21">
        <v>1</v>
      </c>
      <c r="AF23" s="21">
        <v>0</v>
      </c>
      <c r="AG23" s="16">
        <v>4</v>
      </c>
      <c r="AH23" s="16">
        <v>0</v>
      </c>
      <c r="AJ23" s="16">
        <v>2</v>
      </c>
      <c r="AM23" s="16" t="s">
        <v>176</v>
      </c>
      <c r="AN23" s="16">
        <v>0</v>
      </c>
      <c r="AO23" s="16">
        <v>1</v>
      </c>
      <c r="AP23" s="16" t="s">
        <v>177</v>
      </c>
      <c r="AR23" s="21" t="s">
        <v>193</v>
      </c>
      <c r="AS23" s="21" t="s">
        <v>34</v>
      </c>
      <c r="AT23" s="16" t="s">
        <v>93</v>
      </c>
      <c r="AX23" s="15">
        <v>42795</v>
      </c>
      <c r="AZ23" s="16">
        <v>1</v>
      </c>
      <c r="BA23" s="15">
        <v>42826</v>
      </c>
      <c r="BB23" s="16">
        <v>1</v>
      </c>
      <c r="BC23" s="15">
        <v>42948</v>
      </c>
      <c r="BD23" s="16">
        <v>0</v>
      </c>
      <c r="BG23" s="16">
        <v>0</v>
      </c>
      <c r="BJ23" s="15">
        <v>43517</v>
      </c>
    </row>
    <row r="24" spans="1:71" x14ac:dyDescent="0.25">
      <c r="A24" s="16">
        <v>342</v>
      </c>
      <c r="B24" s="19">
        <f t="shared" si="0"/>
        <v>8</v>
      </c>
      <c r="C24" s="19" t="str">
        <f t="shared" si="1"/>
        <v>1</v>
      </c>
      <c r="D24" s="19" t="str">
        <f t="shared" si="2"/>
        <v>1</v>
      </c>
      <c r="F24" s="6">
        <v>1</v>
      </c>
      <c r="G24" s="6">
        <v>1</v>
      </c>
      <c r="H24" s="6">
        <v>1</v>
      </c>
      <c r="I24" s="6">
        <v>1</v>
      </c>
      <c r="K24" s="6">
        <v>1</v>
      </c>
      <c r="L24" s="6">
        <v>1</v>
      </c>
      <c r="M24" s="6">
        <v>1</v>
      </c>
      <c r="N24" s="6">
        <v>1</v>
      </c>
      <c r="W24" s="20" t="s">
        <v>125</v>
      </c>
      <c r="X24" s="29">
        <v>69.591780821917808</v>
      </c>
      <c r="Y24" s="29" t="s">
        <v>225</v>
      </c>
      <c r="Z24" s="16" t="s">
        <v>184</v>
      </c>
      <c r="AA24" s="21" t="str">
        <f t="shared" si="3"/>
        <v>oropharynx p16+</v>
      </c>
      <c r="AB24" s="16" t="s">
        <v>54</v>
      </c>
      <c r="AC24" s="16" t="s">
        <v>185</v>
      </c>
      <c r="AD24" s="21">
        <v>2</v>
      </c>
      <c r="AE24" s="21">
        <v>2</v>
      </c>
      <c r="AF24" s="21">
        <v>0</v>
      </c>
      <c r="AJ24" s="16">
        <v>2</v>
      </c>
      <c r="AK24" s="16" t="s">
        <v>101</v>
      </c>
      <c r="AL24" s="21">
        <v>1</v>
      </c>
      <c r="AM24" s="16" t="s">
        <v>178</v>
      </c>
      <c r="AN24" s="16">
        <v>1</v>
      </c>
      <c r="AO24" s="16">
        <v>1</v>
      </c>
      <c r="AP24" s="16" t="s">
        <v>177</v>
      </c>
      <c r="AQ24" s="16" t="s">
        <v>218</v>
      </c>
      <c r="AR24" s="21" t="s">
        <v>193</v>
      </c>
      <c r="AS24" s="21" t="s">
        <v>34</v>
      </c>
      <c r="AT24" s="16" t="s">
        <v>93</v>
      </c>
      <c r="AV24" s="16">
        <v>56</v>
      </c>
      <c r="AX24" s="15">
        <v>42795</v>
      </c>
      <c r="AZ24" s="19">
        <v>1</v>
      </c>
      <c r="BA24" s="15">
        <v>42840</v>
      </c>
      <c r="BB24" s="16">
        <v>1</v>
      </c>
      <c r="BC24" s="15">
        <v>42948</v>
      </c>
      <c r="BD24" s="16">
        <v>0</v>
      </c>
      <c r="BG24" s="16">
        <v>0</v>
      </c>
      <c r="BJ24" s="15">
        <v>43620</v>
      </c>
    </row>
    <row r="25" spans="1:71" x14ac:dyDescent="0.25">
      <c r="A25" s="16">
        <v>343</v>
      </c>
      <c r="B25" s="19">
        <f t="shared" si="0"/>
        <v>4</v>
      </c>
      <c r="C25" s="19" t="str">
        <f t="shared" si="1"/>
        <v>1</v>
      </c>
      <c r="D25" s="19" t="str">
        <f t="shared" si="2"/>
        <v>0</v>
      </c>
      <c r="F25" s="6">
        <v>1</v>
      </c>
      <c r="G25" s="6">
        <v>1</v>
      </c>
      <c r="H25" s="6">
        <v>1</v>
      </c>
      <c r="I25" s="6">
        <v>1</v>
      </c>
      <c r="X25" s="29">
        <v>74.805479452054797</v>
      </c>
      <c r="Y25" s="29" t="s">
        <v>225</v>
      </c>
      <c r="Z25" s="16" t="s">
        <v>184</v>
      </c>
      <c r="AA25" s="21" t="str">
        <f t="shared" si="3"/>
        <v>oropharynx p16-</v>
      </c>
      <c r="AB25" s="16" t="s">
        <v>92</v>
      </c>
      <c r="AC25" s="16" t="s">
        <v>185</v>
      </c>
      <c r="AD25" s="21">
        <v>4</v>
      </c>
      <c r="AE25" s="21">
        <v>0</v>
      </c>
      <c r="AF25" s="21">
        <v>0</v>
      </c>
      <c r="AJ25" s="16">
        <v>2</v>
      </c>
      <c r="AL25" s="21">
        <v>0</v>
      </c>
      <c r="AM25" s="16" t="s">
        <v>175</v>
      </c>
      <c r="AN25" s="16">
        <v>1</v>
      </c>
      <c r="AO25" s="16">
        <v>0</v>
      </c>
      <c r="AP25" s="16" t="s">
        <v>177</v>
      </c>
      <c r="AR25" s="21" t="s">
        <v>192</v>
      </c>
      <c r="AS25" s="21" t="s">
        <v>38</v>
      </c>
      <c r="AT25" s="16" t="s">
        <v>158</v>
      </c>
      <c r="AV25" s="16">
        <v>70</v>
      </c>
      <c r="AX25" s="15">
        <v>42826</v>
      </c>
      <c r="AZ25" s="16">
        <v>0</v>
      </c>
      <c r="BA25" s="15">
        <v>42948</v>
      </c>
      <c r="BB25" s="16">
        <v>1</v>
      </c>
      <c r="BC25" s="15">
        <v>42948</v>
      </c>
      <c r="BD25" s="16">
        <v>0</v>
      </c>
      <c r="BG25" s="16">
        <v>0</v>
      </c>
      <c r="BJ25" s="15">
        <v>43494</v>
      </c>
    </row>
    <row r="26" spans="1:71" x14ac:dyDescent="0.25">
      <c r="A26" s="16">
        <v>344</v>
      </c>
      <c r="B26" s="19">
        <f t="shared" si="0"/>
        <v>8</v>
      </c>
      <c r="C26" s="19" t="str">
        <f t="shared" si="1"/>
        <v>1</v>
      </c>
      <c r="D26" s="19" t="str">
        <f t="shared" si="2"/>
        <v>1</v>
      </c>
      <c r="F26" s="6">
        <v>1</v>
      </c>
      <c r="G26" s="6">
        <v>1</v>
      </c>
      <c r="H26" s="6">
        <v>1</v>
      </c>
      <c r="I26" s="6">
        <v>1</v>
      </c>
      <c r="K26" s="6">
        <v>1</v>
      </c>
      <c r="L26" s="6">
        <v>1</v>
      </c>
      <c r="M26" s="6">
        <v>1</v>
      </c>
      <c r="N26" s="6">
        <v>1</v>
      </c>
      <c r="X26" s="29">
        <v>68.572602739726022</v>
      </c>
      <c r="Y26" s="29" t="s">
        <v>225</v>
      </c>
      <c r="Z26" s="16" t="s">
        <v>184</v>
      </c>
      <c r="AA26" s="21" t="str">
        <f t="shared" si="3"/>
        <v>oropharynx p16-</v>
      </c>
      <c r="AB26" s="16" t="s">
        <v>90</v>
      </c>
      <c r="AC26" s="16" t="s">
        <v>185</v>
      </c>
      <c r="AD26" s="21">
        <v>4</v>
      </c>
      <c r="AE26" s="21" t="s">
        <v>39</v>
      </c>
      <c r="AF26" s="21">
        <v>0</v>
      </c>
      <c r="AJ26" s="16">
        <v>2</v>
      </c>
      <c r="AK26" s="16" t="s">
        <v>101</v>
      </c>
      <c r="AL26" s="21">
        <v>0</v>
      </c>
      <c r="AM26" s="16" t="s">
        <v>175</v>
      </c>
      <c r="AN26" s="16">
        <v>1</v>
      </c>
      <c r="AO26" s="16">
        <v>0</v>
      </c>
      <c r="AP26" s="16" t="s">
        <v>177</v>
      </c>
      <c r="AQ26" s="16" t="s">
        <v>218</v>
      </c>
      <c r="AR26" s="21" t="s">
        <v>55</v>
      </c>
      <c r="AS26" s="21">
        <v>0</v>
      </c>
      <c r="AT26" s="16" t="s">
        <v>91</v>
      </c>
      <c r="AX26" s="15">
        <v>42840</v>
      </c>
      <c r="AZ26" s="16">
        <v>0</v>
      </c>
      <c r="BB26" s="16">
        <v>0</v>
      </c>
      <c r="BG26" s="16">
        <v>1</v>
      </c>
      <c r="BH26" s="16">
        <v>1</v>
      </c>
      <c r="BI26" s="15">
        <v>43013</v>
      </c>
      <c r="BJ26" s="15">
        <v>43013</v>
      </c>
      <c r="BS26" s="17" t="s">
        <v>199</v>
      </c>
    </row>
    <row r="27" spans="1:71" x14ac:dyDescent="0.25">
      <c r="A27" s="16">
        <v>346</v>
      </c>
      <c r="B27" s="19">
        <f t="shared" si="0"/>
        <v>4</v>
      </c>
      <c r="C27" s="19" t="str">
        <f t="shared" si="1"/>
        <v>1</v>
      </c>
      <c r="D27" s="19" t="str">
        <f t="shared" si="2"/>
        <v>0</v>
      </c>
      <c r="K27" s="6">
        <v>1</v>
      </c>
      <c r="L27" s="6">
        <v>1</v>
      </c>
      <c r="M27" s="6">
        <v>1</v>
      </c>
      <c r="N27" s="6">
        <v>1</v>
      </c>
      <c r="X27" s="29">
        <v>53.778082191780825</v>
      </c>
      <c r="Y27" s="29" t="s">
        <v>225</v>
      </c>
      <c r="Z27" s="16" t="s">
        <v>148</v>
      </c>
      <c r="AA27" s="21" t="str">
        <f t="shared" si="3"/>
        <v>larynx</v>
      </c>
      <c r="AB27" s="16" t="s">
        <v>50</v>
      </c>
      <c r="AC27" s="16" t="s">
        <v>185</v>
      </c>
      <c r="AD27" s="21">
        <v>2</v>
      </c>
      <c r="AE27" s="21">
        <v>0</v>
      </c>
      <c r="AF27" s="21">
        <v>0</v>
      </c>
      <c r="AJ27" s="16">
        <v>1</v>
      </c>
      <c r="AL27" s="21">
        <v>0</v>
      </c>
      <c r="AM27" s="16" t="s">
        <v>178</v>
      </c>
      <c r="AN27" s="16">
        <v>1</v>
      </c>
      <c r="AO27" s="16">
        <v>1</v>
      </c>
      <c r="AP27" s="16" t="s">
        <v>177</v>
      </c>
      <c r="AR27" s="21" t="s">
        <v>192</v>
      </c>
      <c r="AS27" s="21" t="s">
        <v>38</v>
      </c>
      <c r="AT27" s="16" t="s">
        <v>82</v>
      </c>
      <c r="AV27" s="16">
        <v>58</v>
      </c>
      <c r="AW27" s="16" t="s">
        <v>89</v>
      </c>
      <c r="AX27" s="15">
        <v>42826</v>
      </c>
      <c r="AZ27" s="16">
        <v>0</v>
      </c>
      <c r="BB27" s="16">
        <v>1</v>
      </c>
      <c r="BC27" s="15">
        <v>42943</v>
      </c>
      <c r="BD27" s="16">
        <v>1</v>
      </c>
      <c r="BE27" s="15">
        <v>43203</v>
      </c>
      <c r="BF27" s="16" t="s">
        <v>148</v>
      </c>
      <c r="BG27" s="16">
        <v>0</v>
      </c>
      <c r="BJ27" s="15">
        <v>43599</v>
      </c>
      <c r="BS27" s="17" t="s">
        <v>203</v>
      </c>
    </row>
    <row r="28" spans="1:71" x14ac:dyDescent="0.25">
      <c r="A28" s="16">
        <v>347</v>
      </c>
      <c r="B28" s="19">
        <f t="shared" si="0"/>
        <v>8</v>
      </c>
      <c r="C28" s="19" t="str">
        <f t="shared" si="1"/>
        <v>1</v>
      </c>
      <c r="D28" s="19" t="str">
        <f t="shared" si="2"/>
        <v>1</v>
      </c>
      <c r="F28" s="6">
        <v>1</v>
      </c>
      <c r="G28" s="6">
        <v>1</v>
      </c>
      <c r="H28" s="6">
        <v>1</v>
      </c>
      <c r="I28" s="6">
        <v>1</v>
      </c>
      <c r="K28" s="6">
        <v>1</v>
      </c>
      <c r="L28" s="6">
        <v>1</v>
      </c>
      <c r="M28" s="6">
        <v>1</v>
      </c>
      <c r="N28" s="6">
        <v>1</v>
      </c>
      <c r="X28" s="29">
        <v>62.065753424657537</v>
      </c>
      <c r="Y28" s="29" t="s">
        <v>225</v>
      </c>
      <c r="Z28" s="16" t="s">
        <v>143</v>
      </c>
      <c r="AA28" s="21" t="str">
        <f t="shared" si="3"/>
        <v>hypopharynx</v>
      </c>
      <c r="AB28" s="16" t="s">
        <v>59</v>
      </c>
      <c r="AC28" s="16" t="s">
        <v>185</v>
      </c>
      <c r="AD28" s="21">
        <v>2</v>
      </c>
      <c r="AE28" s="21">
        <v>0</v>
      </c>
      <c r="AF28" s="21">
        <v>0</v>
      </c>
      <c r="AJ28" s="16">
        <v>2</v>
      </c>
      <c r="AL28" s="21">
        <v>0</v>
      </c>
      <c r="AM28" s="16">
        <v>0</v>
      </c>
      <c r="AN28" s="16">
        <v>0</v>
      </c>
      <c r="AO28" s="16">
        <v>0</v>
      </c>
      <c r="AP28" s="16" t="s">
        <v>179</v>
      </c>
      <c r="AQ28" s="16" t="s">
        <v>183</v>
      </c>
      <c r="AR28" s="21" t="s">
        <v>192</v>
      </c>
      <c r="AS28" s="21" t="s">
        <v>38</v>
      </c>
      <c r="AT28" s="16" t="s">
        <v>82</v>
      </c>
      <c r="AV28" s="16">
        <v>70</v>
      </c>
      <c r="AW28" s="16" t="s">
        <v>89</v>
      </c>
      <c r="AX28" s="15">
        <v>42826</v>
      </c>
      <c r="AZ28" s="16">
        <v>1</v>
      </c>
      <c r="BA28" s="15">
        <v>42979</v>
      </c>
      <c r="BB28" s="16">
        <v>1</v>
      </c>
      <c r="BC28" s="15">
        <v>42979</v>
      </c>
      <c r="BD28" s="16">
        <v>0</v>
      </c>
      <c r="BG28" s="16">
        <v>0</v>
      </c>
      <c r="BJ28" s="15">
        <v>43613</v>
      </c>
      <c r="BS28" s="17" t="s">
        <v>216</v>
      </c>
    </row>
    <row r="29" spans="1:71" x14ac:dyDescent="0.25">
      <c r="A29" s="16">
        <v>348</v>
      </c>
      <c r="B29" s="19">
        <f t="shared" si="0"/>
        <v>8</v>
      </c>
      <c r="C29" s="19" t="str">
        <f t="shared" si="1"/>
        <v>1</v>
      </c>
      <c r="D29" s="19" t="str">
        <f t="shared" si="2"/>
        <v>1</v>
      </c>
      <c r="F29" s="6">
        <v>1</v>
      </c>
      <c r="G29" s="6">
        <v>1</v>
      </c>
      <c r="H29" s="6">
        <v>1</v>
      </c>
      <c r="I29" s="6">
        <v>1</v>
      </c>
      <c r="K29" s="6">
        <v>1</v>
      </c>
      <c r="L29" s="6">
        <v>1</v>
      </c>
      <c r="M29" s="6">
        <v>1</v>
      </c>
      <c r="N29" s="6">
        <v>1</v>
      </c>
      <c r="W29" s="20" t="s">
        <v>127</v>
      </c>
      <c r="X29" s="29">
        <v>71.449315068493149</v>
      </c>
      <c r="Y29" s="29" t="s">
        <v>225</v>
      </c>
      <c r="Z29" s="16" t="s">
        <v>148</v>
      </c>
      <c r="AA29" s="21" t="str">
        <f t="shared" si="3"/>
        <v>larynx</v>
      </c>
      <c r="AB29" s="16" t="s">
        <v>51</v>
      </c>
      <c r="AC29" s="16" t="s">
        <v>185</v>
      </c>
      <c r="AD29" s="21">
        <v>4</v>
      </c>
      <c r="AE29" s="21">
        <v>0</v>
      </c>
      <c r="AF29" s="21">
        <v>0</v>
      </c>
      <c r="AG29" s="16">
        <v>3</v>
      </c>
      <c r="AH29" s="16">
        <v>0</v>
      </c>
      <c r="AJ29" s="16">
        <v>2</v>
      </c>
      <c r="AM29" s="16" t="s">
        <v>178</v>
      </c>
      <c r="AN29" s="16">
        <v>1</v>
      </c>
      <c r="AO29" s="16">
        <v>1</v>
      </c>
      <c r="AP29" s="16" t="s">
        <v>177</v>
      </c>
      <c r="AR29" s="21" t="s">
        <v>33</v>
      </c>
      <c r="AS29" s="21">
        <v>0</v>
      </c>
      <c r="AT29" s="16" t="s">
        <v>88</v>
      </c>
      <c r="AU29" s="16" t="s">
        <v>36</v>
      </c>
      <c r="AX29" s="15">
        <v>42826</v>
      </c>
      <c r="AZ29" s="19">
        <v>1</v>
      </c>
      <c r="BA29" s="15">
        <v>42856</v>
      </c>
      <c r="BB29" s="16">
        <v>1</v>
      </c>
      <c r="BC29" s="15">
        <v>42856</v>
      </c>
      <c r="BD29" s="16">
        <v>0</v>
      </c>
      <c r="BG29" s="16">
        <v>1</v>
      </c>
      <c r="BH29" s="16">
        <v>0</v>
      </c>
      <c r="BI29" s="15">
        <v>43592</v>
      </c>
      <c r="BJ29" s="15">
        <v>43587</v>
      </c>
      <c r="BS29" s="17" t="s">
        <v>208</v>
      </c>
    </row>
    <row r="30" spans="1:71" x14ac:dyDescent="0.25">
      <c r="A30" s="16">
        <v>349</v>
      </c>
      <c r="B30" s="19">
        <f t="shared" si="0"/>
        <v>4</v>
      </c>
      <c r="C30" s="19" t="str">
        <f t="shared" si="1"/>
        <v>1</v>
      </c>
      <c r="D30" s="19" t="str">
        <f t="shared" si="2"/>
        <v>0</v>
      </c>
      <c r="K30" s="6">
        <v>1</v>
      </c>
      <c r="L30" s="6">
        <v>1</v>
      </c>
      <c r="M30" s="6">
        <v>1</v>
      </c>
      <c r="N30" s="6">
        <v>1</v>
      </c>
      <c r="X30" s="29">
        <v>77.608219178082194</v>
      </c>
      <c r="Y30" s="29" t="s">
        <v>225</v>
      </c>
      <c r="Z30" s="16" t="s">
        <v>143</v>
      </c>
      <c r="AA30" s="21" t="str">
        <f t="shared" si="3"/>
        <v>hypopharynx</v>
      </c>
      <c r="AB30" s="16" t="s">
        <v>59</v>
      </c>
      <c r="AC30" s="16" t="s">
        <v>185</v>
      </c>
      <c r="AD30" s="21">
        <v>2</v>
      </c>
      <c r="AE30" s="21" t="s">
        <v>37</v>
      </c>
      <c r="AF30" s="21">
        <v>0</v>
      </c>
      <c r="AJ30" s="16">
        <v>2</v>
      </c>
      <c r="AL30" s="21">
        <v>0</v>
      </c>
      <c r="AM30" s="16" t="s">
        <v>175</v>
      </c>
      <c r="AN30" s="16">
        <v>1</v>
      </c>
      <c r="AO30" s="16">
        <v>0</v>
      </c>
      <c r="AP30" s="16" t="s">
        <v>177</v>
      </c>
      <c r="AR30" s="21" t="s">
        <v>192</v>
      </c>
      <c r="AS30" s="21" t="s">
        <v>38</v>
      </c>
      <c r="AT30" s="16" t="s">
        <v>82</v>
      </c>
      <c r="AX30" s="15">
        <v>42826</v>
      </c>
      <c r="AZ30" s="16">
        <v>1</v>
      </c>
      <c r="BA30" s="15">
        <v>42948</v>
      </c>
      <c r="BB30" s="16">
        <v>1</v>
      </c>
      <c r="BC30" s="15">
        <v>42941</v>
      </c>
      <c r="BD30" s="16">
        <v>0</v>
      </c>
      <c r="BG30" s="16">
        <v>0</v>
      </c>
      <c r="BH30" s="16">
        <v>0</v>
      </c>
      <c r="BJ30" s="15">
        <v>43545</v>
      </c>
      <c r="BS30" s="17" t="s">
        <v>217</v>
      </c>
    </row>
    <row r="31" spans="1:71" x14ac:dyDescent="0.25">
      <c r="A31" s="16">
        <v>350</v>
      </c>
      <c r="B31" s="19">
        <f t="shared" si="0"/>
        <v>4</v>
      </c>
      <c r="C31" s="19" t="str">
        <f t="shared" si="1"/>
        <v>1</v>
      </c>
      <c r="D31" s="19" t="str">
        <f t="shared" si="2"/>
        <v>0</v>
      </c>
      <c r="K31" s="6">
        <v>1</v>
      </c>
      <c r="L31" s="6">
        <v>1</v>
      </c>
      <c r="M31" s="6">
        <v>1</v>
      </c>
      <c r="N31" s="6">
        <v>1</v>
      </c>
      <c r="X31" s="29">
        <v>56.443835616438356</v>
      </c>
      <c r="Y31" s="29" t="s">
        <v>225</v>
      </c>
      <c r="Z31" s="16" t="s">
        <v>184</v>
      </c>
      <c r="AA31" s="21" t="str">
        <f t="shared" si="3"/>
        <v>oropharynx p16+</v>
      </c>
      <c r="AB31" s="16" t="s">
        <v>52</v>
      </c>
      <c r="AC31" s="16" t="s">
        <v>185</v>
      </c>
      <c r="AD31" s="21">
        <v>4</v>
      </c>
      <c r="AE31" s="21">
        <v>2</v>
      </c>
      <c r="AF31" s="21">
        <v>0</v>
      </c>
      <c r="AJ31" s="16">
        <v>2</v>
      </c>
      <c r="AK31" s="16">
        <v>1</v>
      </c>
      <c r="AL31" s="21">
        <v>1</v>
      </c>
      <c r="AM31" s="16" t="s">
        <v>175</v>
      </c>
      <c r="AN31" s="16">
        <v>1</v>
      </c>
      <c r="AO31" s="16">
        <v>0</v>
      </c>
      <c r="AP31" s="16" t="s">
        <v>177</v>
      </c>
      <c r="AR31" s="21" t="s">
        <v>192</v>
      </c>
      <c r="AS31" s="21" t="s">
        <v>38</v>
      </c>
      <c r="AT31" s="16" t="s">
        <v>82</v>
      </c>
      <c r="AX31" s="15">
        <v>42856</v>
      </c>
      <c r="AZ31" s="16">
        <v>1</v>
      </c>
      <c r="BA31" s="15">
        <v>42917</v>
      </c>
      <c r="BB31" s="16">
        <v>1</v>
      </c>
      <c r="BC31" s="15">
        <v>42917</v>
      </c>
      <c r="BD31" s="16">
        <v>0</v>
      </c>
      <c r="BG31" s="16">
        <v>0</v>
      </c>
      <c r="BJ31" s="15">
        <v>43608</v>
      </c>
      <c r="BS31" s="17" t="s">
        <v>197</v>
      </c>
    </row>
    <row r="32" spans="1:71" x14ac:dyDescent="0.25">
      <c r="A32" s="16">
        <v>351</v>
      </c>
      <c r="B32" s="19">
        <f t="shared" si="0"/>
        <v>4</v>
      </c>
      <c r="C32" s="19" t="str">
        <f t="shared" si="1"/>
        <v>1</v>
      </c>
      <c r="D32" s="19" t="str">
        <f t="shared" si="2"/>
        <v>0</v>
      </c>
      <c r="K32" s="6">
        <v>1</v>
      </c>
      <c r="L32" s="6">
        <v>1</v>
      </c>
      <c r="M32" s="6">
        <v>1</v>
      </c>
      <c r="N32" s="6">
        <v>1</v>
      </c>
      <c r="X32" s="29">
        <v>57.517808219178079</v>
      </c>
      <c r="Y32" s="29" t="s">
        <v>225</v>
      </c>
      <c r="Z32" s="16" t="s">
        <v>184</v>
      </c>
      <c r="AA32" s="21" t="str">
        <f t="shared" si="3"/>
        <v>oropharynx p16-</v>
      </c>
      <c r="AB32" s="16" t="s">
        <v>87</v>
      </c>
      <c r="AC32" s="16" t="s">
        <v>185</v>
      </c>
      <c r="AD32" s="21">
        <v>4</v>
      </c>
      <c r="AE32" s="21">
        <v>2</v>
      </c>
      <c r="AF32" s="21">
        <v>0</v>
      </c>
      <c r="AJ32" s="16">
        <v>3</v>
      </c>
      <c r="AL32" s="21">
        <v>0</v>
      </c>
      <c r="AM32" s="16">
        <v>0</v>
      </c>
      <c r="AN32" s="16">
        <v>0</v>
      </c>
      <c r="AO32" s="16">
        <v>0</v>
      </c>
      <c r="AP32" s="16" t="s">
        <v>179</v>
      </c>
      <c r="AR32" s="21" t="s">
        <v>192</v>
      </c>
      <c r="AS32" s="21" t="s">
        <v>38</v>
      </c>
      <c r="AT32" s="16" t="s">
        <v>82</v>
      </c>
      <c r="AX32" s="15">
        <v>42856</v>
      </c>
      <c r="AZ32" s="16">
        <v>0</v>
      </c>
      <c r="BB32" s="16">
        <v>1</v>
      </c>
      <c r="BC32" s="15">
        <v>42948</v>
      </c>
      <c r="BD32" s="16">
        <v>1</v>
      </c>
      <c r="BE32" s="15">
        <v>42948</v>
      </c>
      <c r="BF32" s="16" t="s">
        <v>198</v>
      </c>
      <c r="BG32" s="16">
        <v>1</v>
      </c>
      <c r="BH32" s="16">
        <v>1</v>
      </c>
      <c r="BI32" s="15">
        <v>43466</v>
      </c>
      <c r="BJ32" s="15">
        <v>43466</v>
      </c>
      <c r="BS32" s="17" t="s">
        <v>196</v>
      </c>
    </row>
    <row r="33" spans="1:71" x14ac:dyDescent="0.25">
      <c r="A33" s="16">
        <v>352</v>
      </c>
      <c r="B33" s="19">
        <f t="shared" si="0"/>
        <v>8</v>
      </c>
      <c r="C33" s="19" t="str">
        <f t="shared" si="1"/>
        <v>1</v>
      </c>
      <c r="D33" s="19" t="str">
        <f t="shared" si="2"/>
        <v>1</v>
      </c>
      <c r="F33" s="6">
        <v>1</v>
      </c>
      <c r="G33" s="6">
        <v>1</v>
      </c>
      <c r="H33" s="6">
        <v>1</v>
      </c>
      <c r="I33" s="6">
        <v>1</v>
      </c>
      <c r="K33" s="6">
        <v>1</v>
      </c>
      <c r="L33" s="6">
        <v>1</v>
      </c>
      <c r="M33" s="6">
        <v>1</v>
      </c>
      <c r="N33" s="6">
        <v>1</v>
      </c>
      <c r="X33" s="29">
        <v>65.824657534246569</v>
      </c>
      <c r="Y33" s="29" t="s">
        <v>225</v>
      </c>
      <c r="Z33" s="16" t="s">
        <v>42</v>
      </c>
      <c r="AA33" s="21" t="str">
        <f t="shared" si="3"/>
        <v>oral cavity</v>
      </c>
      <c r="AB33" s="16" t="s">
        <v>84</v>
      </c>
      <c r="AC33" s="16" t="s">
        <v>185</v>
      </c>
      <c r="AD33" s="21">
        <v>2</v>
      </c>
      <c r="AE33" s="21">
        <v>2</v>
      </c>
      <c r="AF33" s="21">
        <v>0</v>
      </c>
      <c r="AG33" s="16">
        <v>4</v>
      </c>
      <c r="AH33" s="16" t="s">
        <v>37</v>
      </c>
      <c r="AJ33" s="16">
        <v>2</v>
      </c>
      <c r="AM33" s="16" t="s">
        <v>176</v>
      </c>
      <c r="AN33" s="16">
        <v>0</v>
      </c>
      <c r="AO33" s="16">
        <v>1</v>
      </c>
      <c r="AP33" s="16" t="s">
        <v>177</v>
      </c>
      <c r="AR33" s="21" t="s">
        <v>193</v>
      </c>
      <c r="AS33" s="21" t="s">
        <v>34</v>
      </c>
      <c r="AT33" s="16" t="s">
        <v>85</v>
      </c>
      <c r="AU33" s="16" t="s">
        <v>86</v>
      </c>
      <c r="AX33" s="15">
        <v>42856</v>
      </c>
      <c r="AZ33" s="16">
        <v>1</v>
      </c>
      <c r="BA33" s="15">
        <v>42878</v>
      </c>
      <c r="BB33" s="16">
        <v>1</v>
      </c>
      <c r="BC33" s="15">
        <v>42979</v>
      </c>
      <c r="BD33" s="16">
        <v>0</v>
      </c>
      <c r="BG33" s="16">
        <v>0</v>
      </c>
      <c r="BJ33" s="15">
        <v>43446</v>
      </c>
    </row>
    <row r="34" spans="1:71" x14ac:dyDescent="0.25">
      <c r="A34" s="16">
        <v>353</v>
      </c>
      <c r="B34" s="19">
        <f t="shared" si="0"/>
        <v>4</v>
      </c>
      <c r="C34" s="19" t="str">
        <f t="shared" si="1"/>
        <v>1</v>
      </c>
      <c r="D34" s="19" t="str">
        <f t="shared" si="2"/>
        <v>0</v>
      </c>
      <c r="F34" s="6">
        <v>1</v>
      </c>
      <c r="G34" s="6">
        <v>1</v>
      </c>
      <c r="H34" s="6">
        <v>1</v>
      </c>
      <c r="I34" s="6">
        <v>1</v>
      </c>
      <c r="X34" s="29">
        <v>65.172602739726031</v>
      </c>
      <c r="Y34" s="29" t="s">
        <v>225</v>
      </c>
      <c r="Z34" s="16" t="s">
        <v>143</v>
      </c>
      <c r="AA34" s="21" t="str">
        <f t="shared" ref="AA34:AA65" si="4">IF(Z34="oropharynx",_xlfn.CONCAT(Z34," p16",IF(AL34=1,"+",IF(AL34="","pes","-"))),Z34)</f>
        <v>hypopharynx</v>
      </c>
      <c r="AB34" s="16" t="s">
        <v>44</v>
      </c>
      <c r="AC34" s="16" t="s">
        <v>185</v>
      </c>
      <c r="AD34" s="21">
        <v>3</v>
      </c>
      <c r="AE34" s="21" t="s">
        <v>37</v>
      </c>
      <c r="AF34" s="21">
        <v>0</v>
      </c>
      <c r="AJ34" s="16">
        <v>2</v>
      </c>
      <c r="AM34" s="16" t="s">
        <v>175</v>
      </c>
      <c r="AN34" s="16">
        <v>1</v>
      </c>
      <c r="AO34" s="16">
        <v>0</v>
      </c>
      <c r="AP34" s="16" t="s">
        <v>177</v>
      </c>
      <c r="AR34" s="21" t="s">
        <v>192</v>
      </c>
      <c r="AS34" s="21" t="s">
        <v>38</v>
      </c>
      <c r="AT34" s="16" t="s">
        <v>83</v>
      </c>
      <c r="AX34" s="15">
        <v>42892</v>
      </c>
      <c r="AZ34" s="16">
        <v>0</v>
      </c>
      <c r="BB34" s="16">
        <v>1</v>
      </c>
      <c r="BC34" s="15">
        <v>42979</v>
      </c>
      <c r="BD34" s="16">
        <v>0</v>
      </c>
      <c r="BG34" s="16">
        <v>1</v>
      </c>
      <c r="BH34" s="16">
        <v>1</v>
      </c>
      <c r="BI34" s="15">
        <v>43158</v>
      </c>
      <c r="BJ34" s="15">
        <v>43101</v>
      </c>
      <c r="BS34" s="17" t="s">
        <v>206</v>
      </c>
    </row>
    <row r="35" spans="1:71" x14ac:dyDescent="0.25">
      <c r="A35" s="16">
        <v>356</v>
      </c>
      <c r="B35" s="19">
        <f t="shared" si="0"/>
        <v>4</v>
      </c>
      <c r="C35" s="19" t="str">
        <f t="shared" si="1"/>
        <v>1</v>
      </c>
      <c r="D35" s="19" t="str">
        <f t="shared" si="2"/>
        <v>0</v>
      </c>
      <c r="F35" s="6">
        <v>1</v>
      </c>
      <c r="G35" s="6">
        <v>1</v>
      </c>
      <c r="H35" s="6">
        <v>1</v>
      </c>
      <c r="I35" s="6">
        <v>1</v>
      </c>
      <c r="X35" s="29">
        <v>68.350684931506848</v>
      </c>
      <c r="Y35" s="29" t="s">
        <v>225</v>
      </c>
      <c r="Z35" s="16" t="s">
        <v>148</v>
      </c>
      <c r="AA35" s="21" t="str">
        <f t="shared" si="4"/>
        <v>larynx</v>
      </c>
      <c r="AB35" s="16" t="s">
        <v>81</v>
      </c>
      <c r="AC35" s="16" t="s">
        <v>185</v>
      </c>
      <c r="AD35" s="21">
        <v>4</v>
      </c>
      <c r="AE35" s="21" t="s">
        <v>39</v>
      </c>
      <c r="AF35" s="21">
        <v>0</v>
      </c>
      <c r="AJ35" s="16">
        <v>2</v>
      </c>
      <c r="AM35" s="16" t="s">
        <v>175</v>
      </c>
      <c r="AN35" s="16">
        <v>1</v>
      </c>
      <c r="AO35" s="16">
        <v>0</v>
      </c>
      <c r="AP35" s="16" t="s">
        <v>177</v>
      </c>
      <c r="AR35" s="21" t="s">
        <v>55</v>
      </c>
      <c r="AS35" s="21" t="s">
        <v>55</v>
      </c>
      <c r="AT35" s="16" t="s">
        <v>166</v>
      </c>
      <c r="AX35" s="15">
        <v>42887</v>
      </c>
      <c r="AZ35" s="16">
        <v>0</v>
      </c>
      <c r="BB35" s="16">
        <v>1</v>
      </c>
      <c r="BC35" s="15">
        <v>43040</v>
      </c>
      <c r="BD35" s="16">
        <v>0</v>
      </c>
      <c r="BG35" s="16">
        <v>1</v>
      </c>
      <c r="BH35" s="16">
        <v>1</v>
      </c>
      <c r="BI35" s="15">
        <v>43144</v>
      </c>
      <c r="BJ35" s="15">
        <v>43101</v>
      </c>
      <c r="BS35" s="17" t="s">
        <v>207</v>
      </c>
    </row>
    <row r="36" spans="1:71" x14ac:dyDescent="0.25">
      <c r="A36" s="16">
        <v>358</v>
      </c>
      <c r="B36" s="19">
        <f t="shared" si="0"/>
        <v>8</v>
      </c>
      <c r="C36" s="19" t="str">
        <f t="shared" si="1"/>
        <v>1</v>
      </c>
      <c r="D36" s="19" t="str">
        <f t="shared" si="2"/>
        <v>1</v>
      </c>
      <c r="F36" s="6">
        <v>1</v>
      </c>
      <c r="G36" s="6">
        <v>1</v>
      </c>
      <c r="H36" s="6">
        <v>1</v>
      </c>
      <c r="I36" s="6">
        <v>1</v>
      </c>
      <c r="K36" s="6">
        <v>1</v>
      </c>
      <c r="L36" s="6">
        <v>1</v>
      </c>
      <c r="M36" s="6">
        <v>1</v>
      </c>
      <c r="N36" s="6">
        <v>1</v>
      </c>
      <c r="X36" s="29">
        <v>58.271232876712325</v>
      </c>
      <c r="Y36" s="29" t="s">
        <v>225</v>
      </c>
      <c r="Z36" s="16" t="s">
        <v>184</v>
      </c>
      <c r="AA36" s="21" t="str">
        <f t="shared" si="4"/>
        <v>oropharynx p16+</v>
      </c>
      <c r="AB36" s="16" t="s">
        <v>80</v>
      </c>
      <c r="AC36" s="16" t="s">
        <v>185</v>
      </c>
      <c r="AD36" s="21">
        <v>2</v>
      </c>
      <c r="AE36" s="21" t="s">
        <v>37</v>
      </c>
      <c r="AF36" s="21">
        <v>0</v>
      </c>
      <c r="AJ36" s="16">
        <v>2</v>
      </c>
      <c r="AL36" s="21">
        <v>1</v>
      </c>
      <c r="AM36" s="16" t="s">
        <v>175</v>
      </c>
      <c r="AN36" s="16">
        <v>1</v>
      </c>
      <c r="AO36" s="16">
        <v>0</v>
      </c>
      <c r="AP36" s="16" t="s">
        <v>177</v>
      </c>
      <c r="AQ36" s="16" t="s">
        <v>218</v>
      </c>
      <c r="AR36" s="21" t="s">
        <v>192</v>
      </c>
      <c r="AS36" s="21" t="s">
        <v>38</v>
      </c>
      <c r="AT36" s="16" t="s">
        <v>158</v>
      </c>
      <c r="AX36" s="15">
        <v>42887</v>
      </c>
      <c r="AZ36" s="16">
        <v>1</v>
      </c>
      <c r="BA36" s="15">
        <v>43031</v>
      </c>
      <c r="BB36" s="16">
        <v>1</v>
      </c>
      <c r="BC36" s="15">
        <v>43031</v>
      </c>
      <c r="BD36" s="16">
        <v>0</v>
      </c>
      <c r="BG36" s="16">
        <v>0</v>
      </c>
      <c r="BJ36" s="15">
        <v>43613</v>
      </c>
    </row>
    <row r="37" spans="1:71" x14ac:dyDescent="0.25">
      <c r="A37" s="16">
        <v>359</v>
      </c>
      <c r="B37" s="19">
        <f t="shared" si="0"/>
        <v>4</v>
      </c>
      <c r="C37" s="19" t="str">
        <f t="shared" si="1"/>
        <v>1</v>
      </c>
      <c r="D37" s="19" t="str">
        <f t="shared" si="2"/>
        <v>0</v>
      </c>
      <c r="F37" s="6">
        <v>1</v>
      </c>
      <c r="G37" s="6">
        <v>1</v>
      </c>
      <c r="H37" s="6">
        <v>1</v>
      </c>
      <c r="I37" s="6">
        <v>1</v>
      </c>
      <c r="X37" s="29">
        <v>70.904109589041099</v>
      </c>
      <c r="Y37" s="29" t="s">
        <v>225</v>
      </c>
      <c r="Z37" s="16" t="s">
        <v>148</v>
      </c>
      <c r="AA37" s="21" t="str">
        <f t="shared" si="4"/>
        <v>larynx</v>
      </c>
      <c r="AB37" s="16" t="s">
        <v>58</v>
      </c>
      <c r="AC37" s="16" t="s">
        <v>185</v>
      </c>
      <c r="AD37" s="21" t="s">
        <v>45</v>
      </c>
      <c r="AE37" s="21">
        <v>0</v>
      </c>
      <c r="AF37" s="21">
        <v>0</v>
      </c>
      <c r="AL37" s="21">
        <v>1</v>
      </c>
      <c r="AM37" s="16" t="s">
        <v>178</v>
      </c>
      <c r="AN37" s="16">
        <v>1</v>
      </c>
      <c r="AO37" s="16">
        <v>1</v>
      </c>
      <c r="AP37" s="16" t="s">
        <v>177</v>
      </c>
      <c r="AR37" s="21" t="s">
        <v>192</v>
      </c>
      <c r="AS37" s="21" t="s">
        <v>38</v>
      </c>
      <c r="AT37" s="16" t="s">
        <v>158</v>
      </c>
      <c r="AW37" s="16">
        <v>0</v>
      </c>
      <c r="AX37" s="15">
        <v>42979</v>
      </c>
      <c r="AZ37" s="16">
        <v>0</v>
      </c>
      <c r="BB37" s="16">
        <v>1</v>
      </c>
      <c r="BC37" s="15">
        <v>43070</v>
      </c>
      <c r="BD37" s="16">
        <v>0</v>
      </c>
      <c r="BG37" s="16">
        <v>0</v>
      </c>
      <c r="BJ37" s="15">
        <v>43594</v>
      </c>
      <c r="BS37" s="17" t="s">
        <v>205</v>
      </c>
    </row>
    <row r="38" spans="1:71" x14ac:dyDescent="0.25">
      <c r="A38" s="16">
        <v>361</v>
      </c>
      <c r="B38" s="19">
        <f t="shared" si="0"/>
        <v>4</v>
      </c>
      <c r="C38" s="19" t="str">
        <f t="shared" si="1"/>
        <v>1</v>
      </c>
      <c r="D38" s="19" t="str">
        <f t="shared" si="2"/>
        <v>0</v>
      </c>
      <c r="K38" s="6">
        <v>1</v>
      </c>
      <c r="L38" s="6">
        <v>1</v>
      </c>
      <c r="M38" s="6">
        <v>1</v>
      </c>
      <c r="N38" s="6">
        <v>1</v>
      </c>
      <c r="X38" s="29">
        <v>53.512328767123286</v>
      </c>
      <c r="Y38" s="29" t="s">
        <v>225</v>
      </c>
      <c r="Z38" s="16" t="s">
        <v>148</v>
      </c>
      <c r="AA38" s="21" t="str">
        <f t="shared" si="4"/>
        <v>larynx</v>
      </c>
      <c r="AB38" s="16" t="s">
        <v>50</v>
      </c>
      <c r="AC38" s="16" t="s">
        <v>185</v>
      </c>
      <c r="AD38" s="21">
        <v>3</v>
      </c>
      <c r="AE38" s="21">
        <v>0</v>
      </c>
      <c r="AF38" s="21">
        <v>0</v>
      </c>
      <c r="AL38" s="21">
        <v>0</v>
      </c>
      <c r="AM38" s="16" t="s">
        <v>175</v>
      </c>
      <c r="AN38" s="16">
        <v>1</v>
      </c>
      <c r="AO38" s="16">
        <v>0</v>
      </c>
      <c r="AP38" s="16" t="s">
        <v>177</v>
      </c>
      <c r="AR38" s="21" t="s">
        <v>192</v>
      </c>
      <c r="AS38" s="21" t="s">
        <v>38</v>
      </c>
      <c r="AT38" s="16" t="s">
        <v>96</v>
      </c>
      <c r="AV38" s="16">
        <v>70</v>
      </c>
      <c r="AW38" s="16" t="s">
        <v>150</v>
      </c>
      <c r="AX38" s="15">
        <v>42993</v>
      </c>
      <c r="AZ38" s="16">
        <v>1</v>
      </c>
      <c r="BA38" s="15">
        <v>43101</v>
      </c>
      <c r="BB38" s="16">
        <v>1</v>
      </c>
      <c r="BC38" s="15">
        <v>43101</v>
      </c>
      <c r="BD38" s="16">
        <v>0</v>
      </c>
      <c r="BG38" s="16">
        <v>0</v>
      </c>
      <c r="BJ38" s="15">
        <v>43605</v>
      </c>
    </row>
    <row r="39" spans="1:71" x14ac:dyDescent="0.25">
      <c r="A39" s="16">
        <v>363</v>
      </c>
      <c r="B39" s="19">
        <f t="shared" si="0"/>
        <v>4</v>
      </c>
      <c r="C39" s="19" t="str">
        <f t="shared" si="1"/>
        <v>1</v>
      </c>
      <c r="D39" s="19" t="str">
        <f t="shared" si="2"/>
        <v>0</v>
      </c>
      <c r="F39" s="6">
        <v>1</v>
      </c>
      <c r="G39" s="6">
        <v>1</v>
      </c>
      <c r="H39" s="6">
        <v>1</v>
      </c>
      <c r="I39" s="6">
        <v>1</v>
      </c>
      <c r="X39" s="29">
        <v>51.054794520547944</v>
      </c>
      <c r="Y39" s="29" t="s">
        <v>225</v>
      </c>
      <c r="Z39" s="16" t="s">
        <v>184</v>
      </c>
      <c r="AA39" s="21" t="str">
        <f t="shared" si="4"/>
        <v>oropharynx p16+</v>
      </c>
      <c r="AB39" s="16" t="s">
        <v>40</v>
      </c>
      <c r="AC39" s="16" t="s">
        <v>185</v>
      </c>
      <c r="AD39" s="21">
        <v>4</v>
      </c>
      <c r="AE39" s="21">
        <v>3</v>
      </c>
      <c r="AF39" s="21">
        <v>0</v>
      </c>
      <c r="AJ39" s="16">
        <v>3</v>
      </c>
      <c r="AK39" s="16">
        <v>1</v>
      </c>
      <c r="AL39" s="21">
        <v>1</v>
      </c>
      <c r="AM39" s="16">
        <v>0</v>
      </c>
      <c r="AN39" s="16">
        <v>0</v>
      </c>
      <c r="AO39" s="16">
        <v>0</v>
      </c>
      <c r="AP39" s="16" t="s">
        <v>179</v>
      </c>
      <c r="AQ39" s="16" t="s">
        <v>183</v>
      </c>
      <c r="AR39" s="21" t="s">
        <v>192</v>
      </c>
      <c r="AS39" s="21" t="s">
        <v>38</v>
      </c>
      <c r="AT39" s="16" t="s">
        <v>96</v>
      </c>
      <c r="AV39" s="16">
        <v>70</v>
      </c>
      <c r="AW39" s="16" t="s">
        <v>151</v>
      </c>
      <c r="AX39" s="15">
        <v>43009</v>
      </c>
      <c r="AZ39" s="16">
        <v>1</v>
      </c>
      <c r="BA39" s="15">
        <v>43040</v>
      </c>
      <c r="BB39" s="16">
        <v>1</v>
      </c>
      <c r="BC39" s="15">
        <v>43089</v>
      </c>
      <c r="BD39" s="16">
        <v>0</v>
      </c>
      <c r="BG39" s="16">
        <v>0</v>
      </c>
      <c r="BJ39" s="15">
        <v>43530</v>
      </c>
    </row>
    <row r="40" spans="1:71" x14ac:dyDescent="0.25">
      <c r="A40" s="16">
        <v>364</v>
      </c>
      <c r="B40" s="19">
        <f t="shared" si="0"/>
        <v>4</v>
      </c>
      <c r="C40" s="19" t="str">
        <f t="shared" si="1"/>
        <v>1</v>
      </c>
      <c r="D40" s="19" t="str">
        <f t="shared" si="2"/>
        <v>0</v>
      </c>
      <c r="K40" s="6">
        <v>1</v>
      </c>
      <c r="L40" s="6">
        <v>1</v>
      </c>
      <c r="M40" s="6">
        <v>1</v>
      </c>
      <c r="N40" s="6">
        <v>1</v>
      </c>
      <c r="X40" s="29">
        <v>66.761643835616439</v>
      </c>
      <c r="Y40" s="29" t="s">
        <v>225</v>
      </c>
      <c r="Z40" s="16" t="s">
        <v>184</v>
      </c>
      <c r="AA40" s="21" t="str">
        <f t="shared" si="4"/>
        <v>oropharynx p16+</v>
      </c>
      <c r="AB40" s="16" t="s">
        <v>40</v>
      </c>
      <c r="AC40" s="16" t="s">
        <v>185</v>
      </c>
      <c r="AD40" s="21">
        <v>3</v>
      </c>
      <c r="AE40" s="21" t="s">
        <v>37</v>
      </c>
      <c r="AF40" s="21">
        <v>0</v>
      </c>
      <c r="AJ40" s="16">
        <v>2</v>
      </c>
      <c r="AL40" s="21">
        <v>1</v>
      </c>
      <c r="AM40" s="16">
        <v>0</v>
      </c>
      <c r="AN40" s="16">
        <v>0</v>
      </c>
      <c r="AO40" s="16">
        <v>0</v>
      </c>
      <c r="AP40" s="16" t="s">
        <v>179</v>
      </c>
      <c r="AR40" s="21" t="s">
        <v>192</v>
      </c>
      <c r="AS40" s="21" t="s">
        <v>38</v>
      </c>
      <c r="AT40" s="16" t="s">
        <v>96</v>
      </c>
      <c r="AV40" s="16">
        <v>70</v>
      </c>
      <c r="AW40" s="16" t="s">
        <v>150</v>
      </c>
      <c r="AX40" s="15">
        <v>43009</v>
      </c>
      <c r="AZ40" s="16">
        <v>1</v>
      </c>
      <c r="BA40" s="15">
        <v>43122</v>
      </c>
      <c r="BB40" s="16">
        <v>1</v>
      </c>
      <c r="BC40" s="15">
        <v>43122</v>
      </c>
      <c r="BD40" s="16">
        <v>0</v>
      </c>
      <c r="BG40" s="16">
        <v>0</v>
      </c>
      <c r="BJ40" s="15">
        <v>43508</v>
      </c>
      <c r="BS40" s="17" t="s">
        <v>213</v>
      </c>
    </row>
    <row r="41" spans="1:71" x14ac:dyDescent="0.25">
      <c r="A41" s="16">
        <v>366</v>
      </c>
      <c r="B41" s="19">
        <f t="shared" si="0"/>
        <v>4</v>
      </c>
      <c r="C41" s="19" t="str">
        <f t="shared" si="1"/>
        <v>1</v>
      </c>
      <c r="D41" s="19" t="str">
        <f t="shared" si="2"/>
        <v>0</v>
      </c>
      <c r="K41" s="6">
        <v>1</v>
      </c>
      <c r="L41" s="6">
        <v>1</v>
      </c>
      <c r="M41" s="6">
        <v>1</v>
      </c>
      <c r="N41" s="6">
        <v>1</v>
      </c>
      <c r="X41" s="29">
        <v>48.939726027397263</v>
      </c>
      <c r="Y41" s="29" t="s">
        <v>226</v>
      </c>
      <c r="Z41" s="16" t="s">
        <v>184</v>
      </c>
      <c r="AA41" s="21" t="str">
        <f t="shared" si="4"/>
        <v>oropharynx p16-</v>
      </c>
      <c r="AB41" s="16" t="s">
        <v>152</v>
      </c>
      <c r="AC41" s="16" t="s">
        <v>185</v>
      </c>
      <c r="AD41" s="21">
        <v>1</v>
      </c>
      <c r="AE41" s="21">
        <v>0</v>
      </c>
      <c r="AF41" s="21">
        <v>0</v>
      </c>
      <c r="AJ41" s="16">
        <v>2</v>
      </c>
      <c r="AK41" s="16" t="s">
        <v>154</v>
      </c>
      <c r="AL41" s="21">
        <v>0</v>
      </c>
      <c r="AM41" s="16">
        <v>0</v>
      </c>
      <c r="AN41" s="16">
        <v>0</v>
      </c>
      <c r="AO41" s="16">
        <v>0</v>
      </c>
      <c r="AP41" s="16" t="s">
        <v>179</v>
      </c>
      <c r="AR41" s="21" t="s">
        <v>192</v>
      </c>
      <c r="AS41" s="21" t="s">
        <v>38</v>
      </c>
      <c r="AT41" s="16" t="s">
        <v>153</v>
      </c>
      <c r="AV41" s="16">
        <v>70</v>
      </c>
      <c r="AW41" s="16" t="s">
        <v>150</v>
      </c>
      <c r="AX41" s="15">
        <v>43023</v>
      </c>
      <c r="AZ41" s="16">
        <v>1</v>
      </c>
      <c r="BA41" s="15">
        <v>43152</v>
      </c>
      <c r="BB41" s="16">
        <v>1</v>
      </c>
      <c r="BC41" s="15">
        <v>43152</v>
      </c>
      <c r="BD41" s="16">
        <v>0</v>
      </c>
      <c r="BG41" s="16">
        <v>0</v>
      </c>
      <c r="BJ41" s="15">
        <v>43578</v>
      </c>
    </row>
    <row r="42" spans="1:71" x14ac:dyDescent="0.25">
      <c r="A42" s="16">
        <v>368</v>
      </c>
      <c r="B42" s="19">
        <f t="shared" si="0"/>
        <v>4</v>
      </c>
      <c r="C42" s="19" t="str">
        <f t="shared" si="1"/>
        <v>1</v>
      </c>
      <c r="D42" s="19" t="str">
        <f t="shared" si="2"/>
        <v>0</v>
      </c>
      <c r="F42" s="6">
        <v>1</v>
      </c>
      <c r="G42" s="6">
        <v>1</v>
      </c>
      <c r="H42" s="6">
        <v>1</v>
      </c>
      <c r="I42" s="6">
        <v>1</v>
      </c>
      <c r="X42" s="29">
        <v>66.605479452054794</v>
      </c>
      <c r="Y42" s="29" t="s">
        <v>225</v>
      </c>
      <c r="Z42" s="16" t="s">
        <v>184</v>
      </c>
      <c r="AA42" s="21" t="str">
        <f t="shared" si="4"/>
        <v>oropharynx p16+</v>
      </c>
      <c r="AB42" s="16" t="s">
        <v>97</v>
      </c>
      <c r="AC42" s="16" t="s">
        <v>185</v>
      </c>
      <c r="AD42" s="21">
        <v>2</v>
      </c>
      <c r="AE42" s="21" t="s">
        <v>98</v>
      </c>
      <c r="AF42" s="21">
        <v>0</v>
      </c>
      <c r="AJ42" s="16">
        <v>2</v>
      </c>
      <c r="AK42" s="16">
        <v>1</v>
      </c>
      <c r="AL42" s="21">
        <v>1</v>
      </c>
      <c r="AM42" s="16" t="s">
        <v>175</v>
      </c>
      <c r="AN42" s="16">
        <v>1</v>
      </c>
      <c r="AO42" s="16">
        <v>0</v>
      </c>
      <c r="AP42" s="16" t="s">
        <v>177</v>
      </c>
      <c r="AR42" s="21" t="s">
        <v>192</v>
      </c>
      <c r="AS42" s="21" t="s">
        <v>38</v>
      </c>
      <c r="AT42" s="16" t="s">
        <v>96</v>
      </c>
      <c r="AV42" s="16">
        <v>70</v>
      </c>
      <c r="AW42" s="16" t="s">
        <v>150</v>
      </c>
      <c r="AX42" s="15">
        <v>43040</v>
      </c>
      <c r="AZ42" s="16">
        <v>1</v>
      </c>
      <c r="BA42" s="15">
        <v>43123</v>
      </c>
      <c r="BB42" s="16">
        <v>1</v>
      </c>
      <c r="BC42" s="15">
        <v>43123</v>
      </c>
      <c r="BD42" s="16">
        <v>0</v>
      </c>
      <c r="BG42" s="16">
        <v>0</v>
      </c>
      <c r="BJ42" s="15">
        <v>43613</v>
      </c>
      <c r="BS42" s="17" t="s">
        <v>220</v>
      </c>
    </row>
    <row r="43" spans="1:71" x14ac:dyDescent="0.25">
      <c r="A43" s="16">
        <v>369</v>
      </c>
      <c r="B43" s="19">
        <f t="shared" si="0"/>
        <v>5</v>
      </c>
      <c r="C43" s="19" t="str">
        <f t="shared" si="1"/>
        <v>1</v>
      </c>
      <c r="D43" s="19" t="str">
        <f t="shared" si="2"/>
        <v>0</v>
      </c>
      <c r="E43" s="19">
        <v>1</v>
      </c>
      <c r="F43" s="6">
        <v>1</v>
      </c>
      <c r="G43" s="6">
        <v>1</v>
      </c>
      <c r="H43" s="6">
        <v>1</v>
      </c>
      <c r="I43" s="6">
        <v>1</v>
      </c>
      <c r="X43" s="29">
        <v>64.109589041095887</v>
      </c>
      <c r="Y43" s="29" t="s">
        <v>225</v>
      </c>
      <c r="Z43" s="16" t="s">
        <v>184</v>
      </c>
      <c r="AA43" s="21" t="str">
        <f t="shared" si="4"/>
        <v>oropharynx p16+</v>
      </c>
      <c r="AB43" s="16" t="s">
        <v>40</v>
      </c>
      <c r="AC43" s="16" t="s">
        <v>185</v>
      </c>
      <c r="AD43" s="21">
        <v>4</v>
      </c>
      <c r="AE43" s="21" t="s">
        <v>39</v>
      </c>
      <c r="AF43" s="21">
        <v>0</v>
      </c>
      <c r="AJ43" s="16">
        <v>3</v>
      </c>
      <c r="AK43" s="16">
        <v>1</v>
      </c>
      <c r="AL43" s="21">
        <v>1</v>
      </c>
      <c r="AM43" s="16" t="s">
        <v>175</v>
      </c>
      <c r="AN43" s="16">
        <v>1</v>
      </c>
      <c r="AO43" s="16">
        <v>0</v>
      </c>
      <c r="AP43" s="16" t="s">
        <v>177</v>
      </c>
      <c r="AR43" s="21" t="s">
        <v>192</v>
      </c>
      <c r="AS43" s="21" t="s">
        <v>38</v>
      </c>
      <c r="AT43" s="16" t="s">
        <v>96</v>
      </c>
      <c r="AV43" s="16">
        <v>70</v>
      </c>
      <c r="AW43" s="16" t="s">
        <v>155</v>
      </c>
      <c r="AX43" s="15">
        <v>43070</v>
      </c>
      <c r="AZ43" s="16">
        <v>1</v>
      </c>
      <c r="BA43" s="15">
        <v>43374</v>
      </c>
      <c r="BB43" s="16">
        <v>1</v>
      </c>
      <c r="BC43" s="15">
        <v>43152</v>
      </c>
      <c r="BD43" s="16">
        <v>0</v>
      </c>
      <c r="BG43" s="16">
        <v>0</v>
      </c>
      <c r="BJ43" s="15">
        <v>43606</v>
      </c>
    </row>
    <row r="44" spans="1:71" x14ac:dyDescent="0.25">
      <c r="A44" s="16">
        <v>370</v>
      </c>
      <c r="B44" s="19">
        <f t="shared" si="0"/>
        <v>5</v>
      </c>
      <c r="C44" s="19" t="str">
        <f t="shared" si="1"/>
        <v>1</v>
      </c>
      <c r="D44" s="19" t="str">
        <f t="shared" si="2"/>
        <v>0</v>
      </c>
      <c r="J44" s="19">
        <v>1</v>
      </c>
      <c r="K44" s="6">
        <v>1</v>
      </c>
      <c r="L44" s="6">
        <v>1</v>
      </c>
      <c r="M44" s="6">
        <v>1</v>
      </c>
      <c r="N44" s="6">
        <v>1</v>
      </c>
      <c r="X44" s="29">
        <v>69.956164383561642</v>
      </c>
      <c r="Y44" s="29" t="s">
        <v>225</v>
      </c>
      <c r="Z44" s="16" t="s">
        <v>148</v>
      </c>
      <c r="AA44" s="21" t="str">
        <f t="shared" si="4"/>
        <v>larynx</v>
      </c>
      <c r="AB44" s="16" t="s">
        <v>156</v>
      </c>
      <c r="AC44" s="16" t="s">
        <v>185</v>
      </c>
      <c r="AD44" s="21">
        <v>3</v>
      </c>
      <c r="AE44" s="21">
        <v>0</v>
      </c>
      <c r="AF44" s="21">
        <v>0</v>
      </c>
      <c r="AJ44" s="16">
        <v>2</v>
      </c>
      <c r="AM44" s="16" t="s">
        <v>178</v>
      </c>
      <c r="AN44" s="16">
        <v>1</v>
      </c>
      <c r="AO44" s="16">
        <v>1</v>
      </c>
      <c r="AP44" s="16" t="s">
        <v>177</v>
      </c>
      <c r="AR44" s="21" t="s">
        <v>193</v>
      </c>
      <c r="AS44" s="21" t="s">
        <v>34</v>
      </c>
      <c r="AT44" s="16" t="s">
        <v>53</v>
      </c>
      <c r="AU44" s="16" t="s">
        <v>148</v>
      </c>
      <c r="AX44" s="15">
        <v>43070</v>
      </c>
      <c r="AZ44" s="16">
        <v>1</v>
      </c>
      <c r="BA44" s="15">
        <v>43103</v>
      </c>
      <c r="BB44" s="16">
        <v>1</v>
      </c>
      <c r="BC44" s="15">
        <v>43160</v>
      </c>
      <c r="BD44" s="16">
        <v>0</v>
      </c>
      <c r="BG44" s="16">
        <v>0</v>
      </c>
      <c r="BJ44" s="15">
        <v>43480</v>
      </c>
    </row>
    <row r="45" spans="1:71" x14ac:dyDescent="0.25">
      <c r="A45" s="16">
        <v>371</v>
      </c>
      <c r="B45" s="19">
        <f t="shared" si="0"/>
        <v>10</v>
      </c>
      <c r="C45" s="19" t="str">
        <f t="shared" si="1"/>
        <v>1</v>
      </c>
      <c r="D45" s="19" t="str">
        <f t="shared" si="2"/>
        <v>1</v>
      </c>
      <c r="E45" s="19">
        <v>1</v>
      </c>
      <c r="F45" s="6">
        <v>1</v>
      </c>
      <c r="G45" s="6">
        <v>1</v>
      </c>
      <c r="H45" s="6">
        <v>1</v>
      </c>
      <c r="I45" s="6">
        <v>1</v>
      </c>
      <c r="J45" s="19">
        <v>1</v>
      </c>
      <c r="K45" s="6">
        <v>1</v>
      </c>
      <c r="L45" s="6">
        <v>1</v>
      </c>
      <c r="M45" s="6">
        <v>1</v>
      </c>
      <c r="N45" s="6">
        <v>1</v>
      </c>
      <c r="X45" s="29">
        <v>75.501369863013693</v>
      </c>
      <c r="Y45" s="29" t="s">
        <v>225</v>
      </c>
      <c r="Z45" s="16" t="s">
        <v>184</v>
      </c>
      <c r="AA45" s="21" t="str">
        <f t="shared" si="4"/>
        <v>oropharynx p16+</v>
      </c>
      <c r="AB45" s="16" t="s">
        <v>54</v>
      </c>
      <c r="AC45" s="16" t="s">
        <v>185</v>
      </c>
      <c r="AD45" s="21">
        <v>4</v>
      </c>
      <c r="AE45" s="21">
        <v>2</v>
      </c>
      <c r="AF45" s="21">
        <v>0</v>
      </c>
      <c r="AL45" s="21">
        <v>1</v>
      </c>
      <c r="AM45" s="16" t="s">
        <v>175</v>
      </c>
      <c r="AN45" s="16">
        <v>1</v>
      </c>
      <c r="AO45" s="16">
        <v>0</v>
      </c>
      <c r="AP45" s="16" t="s">
        <v>177</v>
      </c>
      <c r="AR45" s="21" t="s">
        <v>192</v>
      </c>
      <c r="AS45" s="21" t="s">
        <v>38</v>
      </c>
      <c r="AT45" s="16" t="s">
        <v>82</v>
      </c>
      <c r="AV45" s="16">
        <v>66</v>
      </c>
      <c r="AX45" s="15">
        <v>43070</v>
      </c>
      <c r="AZ45" s="16">
        <v>1</v>
      </c>
      <c r="BA45" s="15">
        <v>43284</v>
      </c>
      <c r="BB45" s="16">
        <v>1</v>
      </c>
      <c r="BC45" s="15">
        <v>43204</v>
      </c>
      <c r="BD45" s="16">
        <v>0</v>
      </c>
      <c r="BG45" s="16">
        <v>0</v>
      </c>
      <c r="BJ45" s="15">
        <v>43573</v>
      </c>
    </row>
    <row r="46" spans="1:71" x14ac:dyDescent="0.25">
      <c r="A46" s="16">
        <v>374</v>
      </c>
      <c r="B46" s="19">
        <f t="shared" si="0"/>
        <v>10</v>
      </c>
      <c r="C46" s="19" t="str">
        <f t="shared" si="1"/>
        <v>1</v>
      </c>
      <c r="D46" s="19" t="str">
        <f t="shared" si="2"/>
        <v>1</v>
      </c>
      <c r="E46" s="19">
        <v>1</v>
      </c>
      <c r="F46" s="6">
        <v>1</v>
      </c>
      <c r="G46" s="6">
        <v>1</v>
      </c>
      <c r="H46" s="6">
        <v>1</v>
      </c>
      <c r="I46" s="6">
        <v>1</v>
      </c>
      <c r="J46" s="19">
        <v>1</v>
      </c>
      <c r="K46" s="6">
        <v>1</v>
      </c>
      <c r="L46" s="6">
        <v>1</v>
      </c>
      <c r="M46" s="6">
        <v>1</v>
      </c>
      <c r="N46" s="6">
        <v>1</v>
      </c>
      <c r="X46" s="29">
        <v>64.501369863013693</v>
      </c>
      <c r="Y46" s="29" t="s">
        <v>226</v>
      </c>
      <c r="Z46" s="16" t="s">
        <v>184</v>
      </c>
      <c r="AA46" s="21" t="str">
        <f t="shared" si="4"/>
        <v>oropharynx p16+</v>
      </c>
      <c r="AB46" s="16" t="s">
        <v>157</v>
      </c>
      <c r="AC46" s="16" t="s">
        <v>185</v>
      </c>
      <c r="AD46" s="21" t="s">
        <v>49</v>
      </c>
      <c r="AE46" s="21" t="s">
        <v>39</v>
      </c>
      <c r="AF46" s="21">
        <v>0</v>
      </c>
      <c r="AJ46" s="16">
        <v>3</v>
      </c>
      <c r="AK46" s="16">
        <v>1</v>
      </c>
      <c r="AL46" s="21">
        <v>1</v>
      </c>
      <c r="AN46" s="16">
        <v>0</v>
      </c>
      <c r="AO46" s="16">
        <v>0</v>
      </c>
      <c r="AP46" s="16" t="s">
        <v>179</v>
      </c>
      <c r="AR46" s="21" t="s">
        <v>192</v>
      </c>
      <c r="AS46" s="21" t="s">
        <v>38</v>
      </c>
      <c r="AT46" s="16" t="s">
        <v>158</v>
      </c>
      <c r="AV46" s="16">
        <v>60</v>
      </c>
      <c r="AW46" s="16">
        <v>0</v>
      </c>
      <c r="AX46" s="15">
        <v>43132</v>
      </c>
      <c r="AY46" s="15" t="s">
        <v>159</v>
      </c>
      <c r="AZ46" s="16">
        <v>1</v>
      </c>
      <c r="BA46" s="15">
        <v>43230</v>
      </c>
      <c r="BB46" s="16">
        <v>1</v>
      </c>
      <c r="BC46" s="15">
        <v>43230</v>
      </c>
      <c r="BD46" s="16">
        <v>0</v>
      </c>
      <c r="BG46" s="16">
        <v>0</v>
      </c>
      <c r="BJ46" s="15">
        <v>43573</v>
      </c>
      <c r="BS46" s="17" t="s">
        <v>181</v>
      </c>
    </row>
    <row r="47" spans="1:71" x14ac:dyDescent="0.25">
      <c r="A47" s="16">
        <v>375</v>
      </c>
      <c r="B47" s="19">
        <f t="shared" si="0"/>
        <v>10</v>
      </c>
      <c r="C47" s="19" t="str">
        <f t="shared" si="1"/>
        <v>1</v>
      </c>
      <c r="D47" s="19" t="str">
        <f t="shared" si="2"/>
        <v>1</v>
      </c>
      <c r="E47" s="19">
        <v>1</v>
      </c>
      <c r="F47" s="6">
        <v>1</v>
      </c>
      <c r="G47" s="6">
        <v>1</v>
      </c>
      <c r="H47" s="6">
        <v>1</v>
      </c>
      <c r="I47" s="6">
        <v>1</v>
      </c>
      <c r="J47" s="19">
        <v>1</v>
      </c>
      <c r="K47" s="6">
        <v>1</v>
      </c>
      <c r="L47" s="6">
        <v>1</v>
      </c>
      <c r="M47" s="6">
        <v>1</v>
      </c>
      <c r="N47" s="6">
        <v>1</v>
      </c>
      <c r="X47" s="29">
        <v>48.945205479452056</v>
      </c>
      <c r="Y47" s="29" t="s">
        <v>225</v>
      </c>
      <c r="Z47" s="16" t="s">
        <v>184</v>
      </c>
      <c r="AA47" s="21" t="str">
        <f t="shared" si="4"/>
        <v>oropharynx p16+</v>
      </c>
      <c r="AB47" s="16" t="s">
        <v>160</v>
      </c>
      <c r="AC47" s="16" t="s">
        <v>185</v>
      </c>
      <c r="AD47" s="21">
        <v>3</v>
      </c>
      <c r="AE47" s="21" t="s">
        <v>37</v>
      </c>
      <c r="AF47" s="21">
        <v>0</v>
      </c>
      <c r="AJ47" s="16">
        <v>2</v>
      </c>
      <c r="AK47" s="16">
        <v>1</v>
      </c>
      <c r="AL47" s="21">
        <v>1</v>
      </c>
      <c r="AM47" s="16" t="s">
        <v>175</v>
      </c>
      <c r="AN47" s="16">
        <v>1</v>
      </c>
      <c r="AO47" s="16">
        <v>0</v>
      </c>
      <c r="AP47" s="16" t="s">
        <v>177</v>
      </c>
      <c r="AR47" s="21" t="s">
        <v>192</v>
      </c>
      <c r="AS47" s="21" t="s">
        <v>38</v>
      </c>
      <c r="AT47" s="16" t="s">
        <v>161</v>
      </c>
      <c r="AV47" s="16">
        <v>70</v>
      </c>
      <c r="AW47" s="16">
        <v>0</v>
      </c>
      <c r="AX47" s="15">
        <v>43132</v>
      </c>
      <c r="AZ47" s="16">
        <v>1</v>
      </c>
      <c r="BA47" s="15">
        <v>43217</v>
      </c>
      <c r="BB47" s="16">
        <v>1</v>
      </c>
      <c r="BC47" s="15">
        <v>43217</v>
      </c>
      <c r="BD47" s="16">
        <v>0</v>
      </c>
      <c r="BG47" s="16">
        <v>0</v>
      </c>
      <c r="BJ47" s="15">
        <v>43510</v>
      </c>
    </row>
    <row r="48" spans="1:71" x14ac:dyDescent="0.25">
      <c r="A48" s="16">
        <v>376</v>
      </c>
      <c r="B48" s="19">
        <f t="shared" si="0"/>
        <v>9</v>
      </c>
      <c r="C48" s="19" t="str">
        <f t="shared" si="1"/>
        <v>1</v>
      </c>
      <c r="D48" s="19" t="str">
        <f t="shared" si="2"/>
        <v>1</v>
      </c>
      <c r="E48" s="19">
        <v>1</v>
      </c>
      <c r="F48" s="6">
        <v>1</v>
      </c>
      <c r="G48" s="6">
        <v>1</v>
      </c>
      <c r="H48" s="6">
        <v>1</v>
      </c>
      <c r="I48" s="6">
        <v>1</v>
      </c>
      <c r="J48" s="19">
        <v>1</v>
      </c>
      <c r="K48" s="6">
        <v>1</v>
      </c>
      <c r="L48" s="6">
        <v>1</v>
      </c>
      <c r="M48" s="6">
        <v>1</v>
      </c>
      <c r="N48" s="6"/>
      <c r="W48" s="22" t="s">
        <v>129</v>
      </c>
      <c r="X48" s="29">
        <v>73.504109589041093</v>
      </c>
      <c r="Y48" s="29" t="s">
        <v>225</v>
      </c>
      <c r="Z48" s="16" t="s">
        <v>148</v>
      </c>
      <c r="AA48" s="21" t="str">
        <f t="shared" si="4"/>
        <v>larynx</v>
      </c>
      <c r="AB48" s="16" t="s">
        <v>99</v>
      </c>
      <c r="AC48" s="16" t="s">
        <v>185</v>
      </c>
      <c r="AD48" s="21">
        <v>3</v>
      </c>
      <c r="AE48" s="21">
        <v>1</v>
      </c>
      <c r="AF48" s="21">
        <v>0</v>
      </c>
      <c r="AJ48" s="16">
        <v>2</v>
      </c>
      <c r="AK48" s="16">
        <v>0</v>
      </c>
      <c r="AL48" s="21">
        <v>0</v>
      </c>
      <c r="AM48" s="16" t="s">
        <v>178</v>
      </c>
      <c r="AN48" s="16">
        <v>1</v>
      </c>
      <c r="AO48" s="16">
        <v>1</v>
      </c>
      <c r="AP48" s="16" t="s">
        <v>177</v>
      </c>
      <c r="AR48" s="21" t="s">
        <v>193</v>
      </c>
      <c r="AS48" s="21" t="s">
        <v>34</v>
      </c>
      <c r="AT48" s="16" t="s">
        <v>53</v>
      </c>
      <c r="AU48" s="16" t="s">
        <v>100</v>
      </c>
      <c r="AX48" s="15">
        <v>43130</v>
      </c>
      <c r="AZ48" s="16">
        <v>1</v>
      </c>
      <c r="BA48" s="15">
        <v>43133</v>
      </c>
      <c r="BB48" s="16">
        <v>1</v>
      </c>
      <c r="BC48" s="15">
        <v>43133</v>
      </c>
      <c r="BD48" s="16">
        <v>0</v>
      </c>
      <c r="BG48" s="16">
        <v>1</v>
      </c>
      <c r="BH48" s="16">
        <v>0</v>
      </c>
      <c r="BI48" s="15">
        <v>43525</v>
      </c>
      <c r="BJ48" s="15">
        <v>43376</v>
      </c>
      <c r="BS48" s="17" t="s">
        <v>200</v>
      </c>
    </row>
    <row r="49" spans="1:71" x14ac:dyDescent="0.25">
      <c r="A49" s="16">
        <v>377</v>
      </c>
      <c r="B49" s="19">
        <f t="shared" si="0"/>
        <v>4</v>
      </c>
      <c r="C49" s="19" t="str">
        <f t="shared" si="1"/>
        <v>1</v>
      </c>
      <c r="D49" s="19" t="str">
        <f t="shared" si="2"/>
        <v>0</v>
      </c>
      <c r="E49" s="19">
        <v>1</v>
      </c>
      <c r="F49" s="16">
        <v>1</v>
      </c>
      <c r="G49" s="16">
        <v>1</v>
      </c>
      <c r="H49" s="16">
        <v>1</v>
      </c>
      <c r="I49" s="16"/>
      <c r="K49" s="16"/>
      <c r="L49" s="16"/>
      <c r="M49" s="16"/>
      <c r="N49" s="16"/>
      <c r="W49" s="23" t="s">
        <v>128</v>
      </c>
      <c r="X49" s="29">
        <v>51.241095890410961</v>
      </c>
      <c r="Y49" s="21" t="s">
        <v>225</v>
      </c>
      <c r="Z49" s="16" t="s">
        <v>184</v>
      </c>
      <c r="AA49" s="21" t="str">
        <f t="shared" si="4"/>
        <v>oropharynx p16-</v>
      </c>
      <c r="AB49" s="16" t="s">
        <v>162</v>
      </c>
      <c r="AC49" s="16" t="s">
        <v>185</v>
      </c>
      <c r="AD49" s="21" t="s">
        <v>47</v>
      </c>
      <c r="AE49" s="21" t="s">
        <v>37</v>
      </c>
      <c r="AF49" s="21">
        <v>0</v>
      </c>
      <c r="AJ49" s="16">
        <v>2</v>
      </c>
      <c r="AK49" s="16">
        <v>0</v>
      </c>
      <c r="AL49" s="21">
        <v>0</v>
      </c>
      <c r="AM49" s="16" t="s">
        <v>175</v>
      </c>
      <c r="AN49" s="16">
        <v>1</v>
      </c>
      <c r="AO49" s="16">
        <v>0</v>
      </c>
      <c r="AP49" s="16" t="s">
        <v>177</v>
      </c>
      <c r="AR49" s="21" t="s">
        <v>192</v>
      </c>
      <c r="AS49" s="21" t="s">
        <v>38</v>
      </c>
      <c r="AT49" s="16" t="s">
        <v>153</v>
      </c>
      <c r="AW49" s="16" t="s">
        <v>150</v>
      </c>
      <c r="AX49" s="15">
        <v>43130</v>
      </c>
      <c r="AZ49" s="16">
        <v>0</v>
      </c>
      <c r="BB49" s="16">
        <v>1</v>
      </c>
      <c r="BC49" s="15">
        <v>43229</v>
      </c>
      <c r="BD49" s="16">
        <v>0</v>
      </c>
      <c r="BG49" s="16">
        <v>1</v>
      </c>
      <c r="BH49" s="16">
        <v>1</v>
      </c>
      <c r="BI49" s="15">
        <v>43551</v>
      </c>
      <c r="BJ49" s="15">
        <v>43523</v>
      </c>
      <c r="BS49" s="17" t="s">
        <v>214</v>
      </c>
    </row>
    <row r="50" spans="1:71" x14ac:dyDescent="0.25">
      <c r="A50" s="16">
        <v>378</v>
      </c>
      <c r="B50" s="19">
        <f t="shared" si="0"/>
        <v>6</v>
      </c>
      <c r="C50" s="19" t="str">
        <f t="shared" si="1"/>
        <v>1</v>
      </c>
      <c r="D50" s="19" t="str">
        <f t="shared" si="2"/>
        <v>0</v>
      </c>
      <c r="E50" s="19">
        <v>1</v>
      </c>
      <c r="F50" s="19">
        <v>1</v>
      </c>
      <c r="G50" s="19">
        <v>1</v>
      </c>
      <c r="H50" s="19">
        <v>1</v>
      </c>
      <c r="I50" s="19">
        <v>1</v>
      </c>
      <c r="J50" s="16">
        <v>1</v>
      </c>
      <c r="X50" s="29">
        <v>56.449315068493149</v>
      </c>
      <c r="Y50" s="29" t="s">
        <v>225</v>
      </c>
      <c r="Z50" s="16" t="s">
        <v>184</v>
      </c>
      <c r="AA50" s="21" t="str">
        <f t="shared" si="4"/>
        <v>oropharynx p16+</v>
      </c>
      <c r="AB50" s="16" t="s">
        <v>40</v>
      </c>
      <c r="AC50" s="16" t="s">
        <v>185</v>
      </c>
      <c r="AD50" s="21">
        <v>4</v>
      </c>
      <c r="AE50" s="21" t="s">
        <v>39</v>
      </c>
      <c r="AF50" s="21">
        <v>0</v>
      </c>
      <c r="AJ50" s="16">
        <v>2</v>
      </c>
      <c r="AK50" s="16">
        <v>1</v>
      </c>
      <c r="AL50" s="21">
        <v>1</v>
      </c>
      <c r="AM50" s="16" t="s">
        <v>175</v>
      </c>
      <c r="AN50" s="16">
        <v>1</v>
      </c>
      <c r="AO50" s="16">
        <v>0</v>
      </c>
      <c r="AP50" s="16" t="s">
        <v>177</v>
      </c>
      <c r="AR50" s="21" t="s">
        <v>192</v>
      </c>
      <c r="AS50" s="21" t="s">
        <v>38</v>
      </c>
      <c r="AT50" s="16" t="s">
        <v>153</v>
      </c>
      <c r="AV50" s="16">
        <v>70</v>
      </c>
      <c r="AW50" s="16" t="s">
        <v>155</v>
      </c>
      <c r="AX50" s="15">
        <v>43138</v>
      </c>
      <c r="AZ50" s="16">
        <v>1</v>
      </c>
      <c r="BA50" s="15">
        <v>43244</v>
      </c>
      <c r="BB50" s="16">
        <v>1</v>
      </c>
      <c r="BC50" s="15">
        <v>43209</v>
      </c>
      <c r="BD50" s="16">
        <v>0</v>
      </c>
      <c r="BG50" s="16">
        <v>0</v>
      </c>
      <c r="BJ50" s="15">
        <v>43606</v>
      </c>
    </row>
  </sheetData>
  <sheetProtection selectLockedCells="1" selectUnlockedCells="1"/>
  <sortState xmlns:xlrd2="http://schemas.microsoft.com/office/spreadsheetml/2017/richdata2" ref="A2:BS50">
    <sortCondition ref="A2:A50"/>
  </sortState>
  <phoneticPr fontId="0" type="noConversion"/>
  <pageMargins left="0.70866141732283472" right="0.70866141732283472" top="0.78740157480314965" bottom="0.78740157480314965" header="0.51181102362204722" footer="0.51181102362204722"/>
  <pageSetup paperSize="9" scale="50" firstPageNumber="0" fitToWidth="0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</dc:creator>
  <cp:lastModifiedBy>Jaromír Gumulec</cp:lastModifiedBy>
  <cp:lastPrinted>2019-11-26T10:53:38Z</cp:lastPrinted>
  <dcterms:created xsi:type="dcterms:W3CDTF">2017-09-11T09:32:01Z</dcterms:created>
  <dcterms:modified xsi:type="dcterms:W3CDTF">2019-11-26T10:57:15Z</dcterms:modified>
</cp:coreProperties>
</file>