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Electrobounce\"/>
    </mc:Choice>
  </mc:AlternateContent>
  <bookViews>
    <workbookView xWindow="0" yWindow="0" windowWidth="21570" windowHeight="8070"/>
  </bookViews>
  <sheets>
    <sheet name="Sheet1" sheetId="1" r:id="rId1"/>
  </sheets>
  <definedNames>
    <definedName name="_xlnm._FilterDatabase" localSheetId="0" hidden="1">Sheet1!$AB$2:$AO$17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AH2" i="1"/>
  <c r="AI2" i="1"/>
  <c r="AM2" i="1"/>
  <c r="AC3" i="1"/>
  <c r="AH3" i="1"/>
  <c r="AI3" i="1"/>
  <c r="AM3" i="1"/>
  <c r="AC4" i="1"/>
  <c r="AH4" i="1"/>
  <c r="AI4" i="1"/>
  <c r="AM4" i="1"/>
  <c r="AC5" i="1"/>
  <c r="AH5" i="1"/>
  <c r="AI5" i="1"/>
  <c r="AM5" i="1"/>
  <c r="AC6" i="1"/>
  <c r="AH6" i="1"/>
  <c r="AI6" i="1"/>
  <c r="AM6" i="1"/>
  <c r="AC7" i="1"/>
  <c r="AH7" i="1"/>
  <c r="AI7" i="1"/>
  <c r="AM7" i="1"/>
  <c r="AC8" i="1"/>
  <c r="AH8" i="1"/>
  <c r="AI8" i="1"/>
  <c r="AM8" i="1"/>
  <c r="AC9" i="1"/>
  <c r="AH9" i="1"/>
  <c r="AI9" i="1"/>
  <c r="AM9" i="1"/>
  <c r="AC10" i="1"/>
  <c r="AH10" i="1"/>
  <c r="AI10" i="1"/>
  <c r="AM10" i="1"/>
  <c r="AC11" i="1"/>
  <c r="AH11" i="1"/>
  <c r="AI11" i="1"/>
  <c r="AM11" i="1"/>
  <c r="AC12" i="1"/>
  <c r="AH12" i="1"/>
  <c r="AI12" i="1"/>
  <c r="AM12" i="1"/>
  <c r="AH13" i="1"/>
  <c r="AI13" i="1"/>
  <c r="AM13" i="1"/>
  <c r="AH14" i="1"/>
  <c r="AI14" i="1"/>
  <c r="AM14" i="1"/>
  <c r="AH15" i="1"/>
  <c r="AI15" i="1"/>
  <c r="AM15" i="1"/>
  <c r="AH16" i="1"/>
  <c r="AI16" i="1"/>
  <c r="AM16" i="1"/>
  <c r="AH17" i="1"/>
  <c r="AI17" i="1"/>
  <c r="AM17" i="1"/>
  <c r="T6" i="1"/>
  <c r="AQ3" i="1"/>
  <c r="AQ2" i="1"/>
  <c r="AR2" i="1" s="1"/>
  <c r="AR3" i="1" l="1"/>
  <c r="AQ4" i="1"/>
  <c r="R4" i="1"/>
  <c r="Q4" i="1"/>
  <c r="F4" i="1"/>
  <c r="D4" i="1"/>
  <c r="K3" i="1"/>
  <c r="Q3" i="1"/>
  <c r="H4" i="1"/>
  <c r="K4" i="1" s="1"/>
  <c r="AQ5" i="1" l="1"/>
  <c r="AR4" i="1"/>
  <c r="X6" i="1"/>
  <c r="W4" i="1"/>
  <c r="Z6" i="1"/>
  <c r="Z4" i="1"/>
  <c r="T4" i="1"/>
  <c r="K2" i="1"/>
  <c r="AQ6" i="1" l="1"/>
  <c r="AR5" i="1"/>
  <c r="W6" i="1"/>
  <c r="S4" i="1"/>
  <c r="Q2" i="1"/>
  <c r="F2" i="1"/>
  <c r="U4" i="1"/>
  <c r="AK13" i="1" l="1"/>
  <c r="AN13" i="1" s="1"/>
  <c r="AK5" i="1"/>
  <c r="AK6" i="1"/>
  <c r="AK9" i="1"/>
  <c r="AK10" i="1"/>
  <c r="AK15" i="1"/>
  <c r="AK2" i="1"/>
  <c r="AK3" i="1"/>
  <c r="AK4" i="1"/>
  <c r="AN4" i="1" s="1"/>
  <c r="AK7" i="1"/>
  <c r="AK8" i="1"/>
  <c r="AK11" i="1"/>
  <c r="AK12" i="1"/>
  <c r="AK14" i="1"/>
  <c r="AK16" i="1"/>
  <c r="AK17" i="1"/>
  <c r="AQ7" i="1"/>
  <c r="AR6" i="1"/>
  <c r="AJ5" i="1"/>
  <c r="AJ6" i="1"/>
  <c r="AJ9" i="1"/>
  <c r="AJ10" i="1"/>
  <c r="AJ15" i="1"/>
  <c r="AJ17" i="1"/>
  <c r="AJ13" i="1"/>
  <c r="AJ3" i="1"/>
  <c r="AJ7" i="1"/>
  <c r="AJ11" i="1"/>
  <c r="AJ14" i="1"/>
  <c r="AJ16" i="1"/>
  <c r="AJ4" i="1"/>
  <c r="AJ2" i="1"/>
  <c r="AJ8" i="1"/>
  <c r="AJ12" i="1"/>
  <c r="L3" i="1"/>
  <c r="L4" i="1"/>
  <c r="L2" i="1"/>
  <c r="E3" i="1"/>
  <c r="E4" i="1"/>
  <c r="E2" i="1"/>
  <c r="U6" i="1"/>
  <c r="AN10" i="1" l="1"/>
  <c r="AL2" i="1"/>
  <c r="AO2" i="1" s="1"/>
  <c r="AL3" i="1"/>
  <c r="AO3" i="1" s="1"/>
  <c r="AL7" i="1"/>
  <c r="AO7" i="1" s="1"/>
  <c r="AL11" i="1"/>
  <c r="AO11" i="1" s="1"/>
  <c r="AL14" i="1"/>
  <c r="AO14" i="1" s="1"/>
  <c r="AL16" i="1"/>
  <c r="AO16" i="1" s="1"/>
  <c r="AL13" i="1"/>
  <c r="AO13" i="1" s="1"/>
  <c r="AL17" i="1"/>
  <c r="AO17" i="1" s="1"/>
  <c r="AL15" i="1"/>
  <c r="AO15" i="1" s="1"/>
  <c r="AL5" i="1"/>
  <c r="AO5" i="1" s="1"/>
  <c r="AL9" i="1"/>
  <c r="AO9" i="1" s="1"/>
  <c r="AL10" i="1"/>
  <c r="AO10" i="1" s="1"/>
  <c r="AL12" i="1"/>
  <c r="AO12" i="1" s="1"/>
  <c r="AL6" i="1"/>
  <c r="AO6" i="1" s="1"/>
  <c r="AL8" i="1"/>
  <c r="AO8" i="1" s="1"/>
  <c r="AL4" i="1"/>
  <c r="AO4" i="1" s="1"/>
  <c r="AQ8" i="1"/>
  <c r="AR7" i="1"/>
  <c r="AN17" i="1"/>
  <c r="AN11" i="1"/>
  <c r="AN3" i="1"/>
  <c r="AN9" i="1"/>
  <c r="AN12" i="1"/>
  <c r="AN16" i="1"/>
  <c r="AN8" i="1"/>
  <c r="AN2" i="1"/>
  <c r="AN6" i="1"/>
  <c r="AN14" i="1"/>
  <c r="AN7" i="1"/>
  <c r="AN15" i="1"/>
  <c r="AN5" i="1"/>
  <c r="N3" i="1"/>
  <c r="M3" i="1"/>
  <c r="P3" i="1" s="1"/>
  <c r="M4" i="1"/>
  <c r="P4" i="1" s="1"/>
  <c r="N4" i="1"/>
  <c r="M2" i="1"/>
  <c r="N2" i="1"/>
  <c r="P2" i="1" s="1"/>
  <c r="AQ9" i="1" l="1"/>
  <c r="AR8" i="1"/>
  <c r="AQ10" i="1" l="1"/>
  <c r="AR9" i="1"/>
  <c r="AQ11" i="1" l="1"/>
  <c r="AR10" i="1"/>
  <c r="AQ12" i="1" l="1"/>
  <c r="AR11" i="1"/>
  <c r="AQ13" i="1" l="1"/>
  <c r="AR12" i="1"/>
  <c r="AQ14" i="1" l="1"/>
  <c r="AR13" i="1"/>
  <c r="AQ15" i="1" l="1"/>
  <c r="AR14" i="1"/>
  <c r="AQ16" i="1" l="1"/>
  <c r="AR15" i="1"/>
  <c r="AQ17" i="1" l="1"/>
  <c r="AR16" i="1"/>
  <c r="AQ18" i="1" l="1"/>
  <c r="AR17" i="1"/>
  <c r="AQ19" i="1" l="1"/>
  <c r="AR18" i="1"/>
  <c r="AQ20" i="1" l="1"/>
  <c r="AR19" i="1"/>
  <c r="AQ21" i="1" l="1"/>
  <c r="AR20" i="1"/>
  <c r="AQ22" i="1" l="1"/>
  <c r="AR21" i="1"/>
  <c r="AQ23" i="1" l="1"/>
  <c r="AR22" i="1"/>
  <c r="AQ24" i="1" l="1"/>
  <c r="AR23" i="1"/>
  <c r="AQ25" i="1" l="1"/>
  <c r="AR24" i="1"/>
  <c r="AQ26" i="1" l="1"/>
  <c r="AR25" i="1"/>
  <c r="AQ27" i="1" l="1"/>
  <c r="AR26" i="1"/>
  <c r="AQ28" i="1" l="1"/>
  <c r="AR27" i="1"/>
  <c r="AQ29" i="1" l="1"/>
  <c r="AR28" i="1"/>
  <c r="AQ30" i="1" l="1"/>
  <c r="AR29" i="1"/>
  <c r="AQ31" i="1" l="1"/>
  <c r="AR30" i="1"/>
  <c r="AQ32" i="1" l="1"/>
  <c r="AR31" i="1"/>
  <c r="AQ33" i="1" l="1"/>
  <c r="AR32" i="1"/>
  <c r="AQ34" i="1" l="1"/>
  <c r="AR33" i="1"/>
  <c r="AQ35" i="1" l="1"/>
  <c r="AR34" i="1"/>
  <c r="AQ36" i="1" l="1"/>
  <c r="AR35" i="1"/>
  <c r="AQ37" i="1" l="1"/>
  <c r="AR36" i="1"/>
  <c r="AQ38" i="1" l="1"/>
  <c r="AR37" i="1"/>
  <c r="AQ39" i="1" l="1"/>
  <c r="AR38" i="1"/>
  <c r="AQ40" i="1" l="1"/>
  <c r="AR39" i="1"/>
  <c r="AQ41" i="1" l="1"/>
  <c r="AR40" i="1"/>
  <c r="AQ42" i="1" l="1"/>
  <c r="AR41" i="1"/>
  <c r="AQ43" i="1" l="1"/>
  <c r="AR42" i="1"/>
  <c r="AQ44" i="1" l="1"/>
  <c r="AR43" i="1"/>
  <c r="AQ45" i="1" l="1"/>
  <c r="AR44" i="1"/>
  <c r="AQ46" i="1" l="1"/>
  <c r="AR45" i="1"/>
  <c r="AQ47" i="1" l="1"/>
  <c r="AR46" i="1"/>
  <c r="AQ48" i="1" l="1"/>
  <c r="AR47" i="1"/>
  <c r="AQ49" i="1" l="1"/>
  <c r="AR48" i="1"/>
  <c r="AQ50" i="1" l="1"/>
  <c r="AR49" i="1"/>
  <c r="AQ51" i="1" l="1"/>
  <c r="AR50" i="1"/>
  <c r="AQ52" i="1" l="1"/>
  <c r="AR51" i="1"/>
  <c r="AQ53" i="1" l="1"/>
  <c r="AR52" i="1"/>
  <c r="AQ54" i="1" l="1"/>
  <c r="AR53" i="1"/>
  <c r="AQ55" i="1" l="1"/>
  <c r="AR54" i="1"/>
  <c r="AQ56" i="1" l="1"/>
  <c r="AR55" i="1"/>
  <c r="AQ57" i="1" l="1"/>
  <c r="AR56" i="1"/>
  <c r="AQ58" i="1" l="1"/>
  <c r="AR57" i="1"/>
  <c r="AQ59" i="1" l="1"/>
  <c r="AR58" i="1"/>
  <c r="AQ60" i="1" l="1"/>
  <c r="AR59" i="1"/>
  <c r="AQ61" i="1" l="1"/>
  <c r="AR60" i="1"/>
  <c r="AQ62" i="1" l="1"/>
  <c r="AR61" i="1"/>
  <c r="AQ63" i="1" l="1"/>
  <c r="AR62" i="1"/>
  <c r="AQ64" i="1" l="1"/>
  <c r="AR63" i="1"/>
  <c r="AQ65" i="1" l="1"/>
  <c r="AR64" i="1"/>
  <c r="AQ66" i="1" l="1"/>
  <c r="AR65" i="1"/>
  <c r="AQ67" i="1" l="1"/>
  <c r="AR66" i="1"/>
  <c r="AQ68" i="1" l="1"/>
  <c r="AR67" i="1"/>
  <c r="AQ69" i="1" l="1"/>
  <c r="AR68" i="1"/>
  <c r="AQ70" i="1" l="1"/>
  <c r="AR69" i="1"/>
  <c r="AQ71" i="1" l="1"/>
  <c r="AR70" i="1"/>
  <c r="AQ72" i="1" l="1"/>
  <c r="AR71" i="1"/>
  <c r="AQ73" i="1" l="1"/>
  <c r="AR72" i="1"/>
  <c r="AQ74" i="1" l="1"/>
  <c r="AR73" i="1"/>
  <c r="AQ75" i="1" l="1"/>
  <c r="AR74" i="1"/>
  <c r="AQ76" i="1" l="1"/>
  <c r="AR75" i="1"/>
  <c r="AQ77" i="1" l="1"/>
  <c r="AR76" i="1"/>
  <c r="AQ78" i="1" l="1"/>
  <c r="AR77" i="1"/>
  <c r="AQ79" i="1" l="1"/>
  <c r="AR78" i="1"/>
  <c r="AQ80" i="1" l="1"/>
  <c r="AR79" i="1"/>
  <c r="AQ81" i="1" l="1"/>
  <c r="AR80" i="1"/>
  <c r="AQ82" i="1" l="1"/>
  <c r="AR81" i="1"/>
  <c r="AQ83" i="1" l="1"/>
  <c r="AR82" i="1"/>
  <c r="AQ84" i="1" l="1"/>
  <c r="AR83" i="1"/>
  <c r="AQ85" i="1" l="1"/>
  <c r="AR84" i="1"/>
  <c r="AQ86" i="1" l="1"/>
  <c r="AR85" i="1"/>
  <c r="AQ87" i="1" l="1"/>
  <c r="AR86" i="1"/>
  <c r="AQ88" i="1" l="1"/>
  <c r="AR87" i="1"/>
  <c r="AQ89" i="1" l="1"/>
  <c r="AR88" i="1"/>
  <c r="AQ90" i="1" l="1"/>
  <c r="AR89" i="1"/>
  <c r="AQ91" i="1" l="1"/>
  <c r="AR90" i="1"/>
  <c r="AQ92" i="1" l="1"/>
  <c r="AR91" i="1"/>
  <c r="AQ93" i="1" l="1"/>
  <c r="AR92" i="1"/>
  <c r="AQ94" i="1" l="1"/>
  <c r="AR93" i="1"/>
  <c r="AQ95" i="1" l="1"/>
  <c r="AR94" i="1"/>
  <c r="AQ96" i="1" l="1"/>
  <c r="AR95" i="1"/>
  <c r="AQ97" i="1" l="1"/>
  <c r="AR96" i="1"/>
  <c r="AQ98" i="1" l="1"/>
  <c r="AR97" i="1"/>
  <c r="AQ99" i="1" l="1"/>
  <c r="AR98" i="1"/>
  <c r="AQ100" i="1" l="1"/>
  <c r="AR99" i="1"/>
  <c r="AQ101" i="1" l="1"/>
  <c r="AR100" i="1"/>
  <c r="AQ102" i="1" l="1"/>
  <c r="AR101" i="1"/>
  <c r="AQ103" i="1" l="1"/>
  <c r="AR102" i="1"/>
  <c r="AQ104" i="1" l="1"/>
  <c r="AR103" i="1"/>
  <c r="AQ105" i="1" l="1"/>
  <c r="AR104" i="1"/>
  <c r="AQ106" i="1" l="1"/>
  <c r="AR105" i="1"/>
  <c r="AQ107" i="1" l="1"/>
  <c r="AR106" i="1"/>
  <c r="AQ108" i="1" l="1"/>
  <c r="AR107" i="1"/>
  <c r="AQ109" i="1" l="1"/>
  <c r="AR108" i="1"/>
  <c r="AQ110" i="1" l="1"/>
  <c r="AR109" i="1"/>
  <c r="AQ111" i="1" l="1"/>
  <c r="AR110" i="1"/>
  <c r="AQ112" i="1" l="1"/>
  <c r="AR111" i="1"/>
  <c r="AQ113" i="1" l="1"/>
  <c r="AR112" i="1"/>
  <c r="AQ114" i="1" l="1"/>
  <c r="AR113" i="1"/>
  <c r="AQ115" i="1" l="1"/>
  <c r="AR114" i="1"/>
  <c r="AQ116" i="1" l="1"/>
  <c r="AR115" i="1"/>
  <c r="AQ117" i="1" l="1"/>
  <c r="AR116" i="1"/>
  <c r="AQ118" i="1" l="1"/>
  <c r="AR117" i="1"/>
  <c r="AQ119" i="1" l="1"/>
  <c r="AR118" i="1"/>
  <c r="AQ120" i="1" l="1"/>
  <c r="AR119" i="1"/>
  <c r="AQ121" i="1" l="1"/>
  <c r="AR120" i="1"/>
  <c r="AQ122" i="1" l="1"/>
  <c r="AR121" i="1"/>
  <c r="AQ123" i="1" l="1"/>
  <c r="AR122" i="1"/>
  <c r="AQ124" i="1" l="1"/>
  <c r="AR123" i="1"/>
  <c r="AQ125" i="1" l="1"/>
  <c r="AR124" i="1"/>
  <c r="AQ126" i="1" l="1"/>
  <c r="AR125" i="1"/>
  <c r="AQ127" i="1" l="1"/>
  <c r="AR126" i="1"/>
  <c r="AQ128" i="1" l="1"/>
  <c r="AR127" i="1"/>
  <c r="AQ129" i="1" l="1"/>
  <c r="AR128" i="1"/>
  <c r="AQ130" i="1" l="1"/>
  <c r="AR129" i="1"/>
  <c r="AQ131" i="1" l="1"/>
  <c r="AR130" i="1"/>
  <c r="AQ132" i="1" l="1"/>
  <c r="AR131" i="1"/>
  <c r="AQ133" i="1" l="1"/>
  <c r="AR132" i="1"/>
  <c r="AQ134" i="1" l="1"/>
  <c r="AR133" i="1"/>
  <c r="AQ135" i="1" l="1"/>
  <c r="AR134" i="1"/>
  <c r="AQ136" i="1" l="1"/>
  <c r="AR135" i="1"/>
  <c r="AQ137" i="1" l="1"/>
  <c r="AR136" i="1"/>
  <c r="AQ138" i="1" l="1"/>
  <c r="AR137" i="1"/>
  <c r="AQ139" i="1" l="1"/>
  <c r="AR138" i="1"/>
  <c r="AQ140" i="1" l="1"/>
  <c r="AR139" i="1"/>
  <c r="AQ141" i="1" l="1"/>
  <c r="AR140" i="1"/>
  <c r="AQ142" i="1" l="1"/>
  <c r="AR141" i="1"/>
  <c r="AQ143" i="1" l="1"/>
  <c r="AR142" i="1"/>
  <c r="AQ144" i="1" l="1"/>
  <c r="AR143" i="1"/>
  <c r="AQ145" i="1" l="1"/>
  <c r="AR144" i="1"/>
  <c r="AQ146" i="1" l="1"/>
  <c r="AR145" i="1"/>
  <c r="AQ147" i="1" l="1"/>
  <c r="AR146" i="1"/>
  <c r="AQ148" i="1" l="1"/>
  <c r="AR147" i="1"/>
  <c r="AQ149" i="1" l="1"/>
  <c r="AR148" i="1"/>
  <c r="AQ150" i="1" l="1"/>
  <c r="AR149" i="1"/>
  <c r="AQ151" i="1" l="1"/>
  <c r="AR150" i="1"/>
  <c r="AQ152" i="1" l="1"/>
  <c r="AR151" i="1"/>
  <c r="AQ153" i="1" l="1"/>
  <c r="AR152" i="1"/>
  <c r="AQ154" i="1" l="1"/>
  <c r="AR153" i="1"/>
  <c r="AQ155" i="1" l="1"/>
  <c r="AR154" i="1"/>
  <c r="AQ156" i="1" l="1"/>
  <c r="AR155" i="1"/>
  <c r="AQ157" i="1" l="1"/>
  <c r="AR156" i="1"/>
  <c r="AQ158" i="1" l="1"/>
  <c r="AR157" i="1"/>
  <c r="AQ159" i="1" l="1"/>
  <c r="AR158" i="1"/>
  <c r="AQ160" i="1" l="1"/>
  <c r="AR159" i="1"/>
  <c r="AQ161" i="1" l="1"/>
  <c r="AR160" i="1"/>
  <c r="AQ162" i="1" l="1"/>
  <c r="AR161" i="1"/>
  <c r="AQ163" i="1" l="1"/>
  <c r="AR162" i="1"/>
  <c r="AQ164" i="1" l="1"/>
  <c r="AR163" i="1"/>
  <c r="AQ165" i="1" l="1"/>
  <c r="AR164" i="1"/>
  <c r="AQ166" i="1" l="1"/>
  <c r="AR165" i="1"/>
  <c r="AQ167" i="1" l="1"/>
  <c r="AR166" i="1"/>
  <c r="AQ168" i="1" l="1"/>
  <c r="AR167" i="1"/>
  <c r="AQ169" i="1" l="1"/>
  <c r="AR168" i="1"/>
  <c r="AQ170" i="1" l="1"/>
  <c r="AR169" i="1"/>
  <c r="AQ171" i="1" l="1"/>
  <c r="AR170" i="1"/>
  <c r="AQ172" i="1" l="1"/>
  <c r="AR171" i="1"/>
  <c r="AQ173" i="1" l="1"/>
  <c r="AR172" i="1"/>
  <c r="AQ174" i="1" l="1"/>
  <c r="AR173" i="1"/>
  <c r="AQ175" i="1" l="1"/>
  <c r="AR174" i="1"/>
  <c r="AQ176" i="1" l="1"/>
  <c r="AR175" i="1"/>
  <c r="AQ177" i="1" l="1"/>
  <c r="AR176" i="1"/>
  <c r="AQ178" i="1" l="1"/>
  <c r="AR177" i="1"/>
  <c r="AQ179" i="1" l="1"/>
  <c r="AR178" i="1"/>
  <c r="AQ180" i="1" l="1"/>
  <c r="AR179" i="1"/>
  <c r="AQ181" i="1" l="1"/>
  <c r="AR180" i="1"/>
  <c r="AQ182" i="1" l="1"/>
  <c r="AR181" i="1"/>
  <c r="AQ183" i="1" l="1"/>
  <c r="AR182" i="1"/>
  <c r="AQ184" i="1" l="1"/>
  <c r="AR183" i="1"/>
  <c r="AQ185" i="1" l="1"/>
  <c r="AR184" i="1"/>
  <c r="AQ186" i="1" l="1"/>
  <c r="AR185" i="1"/>
  <c r="AQ187" i="1" l="1"/>
  <c r="AR186" i="1"/>
  <c r="AQ188" i="1" l="1"/>
  <c r="AR187" i="1"/>
  <c r="AQ189" i="1" l="1"/>
  <c r="AR188" i="1"/>
  <c r="AQ190" i="1" l="1"/>
  <c r="AR189" i="1"/>
  <c r="AQ191" i="1" l="1"/>
  <c r="AR190" i="1"/>
  <c r="AQ192" i="1" l="1"/>
  <c r="AR191" i="1"/>
  <c r="AQ193" i="1" l="1"/>
  <c r="AR192" i="1"/>
  <c r="AQ194" i="1" l="1"/>
  <c r="AR193" i="1"/>
  <c r="AQ195" i="1" l="1"/>
  <c r="AR194" i="1"/>
  <c r="AQ196" i="1" l="1"/>
  <c r="AR195" i="1"/>
  <c r="AQ197" i="1" l="1"/>
  <c r="AR196" i="1"/>
  <c r="AQ198" i="1" l="1"/>
  <c r="AR197" i="1"/>
  <c r="AQ199" i="1" l="1"/>
  <c r="AR198" i="1"/>
  <c r="AQ200" i="1" l="1"/>
  <c r="AR199" i="1"/>
  <c r="AQ201" i="1" l="1"/>
  <c r="AR200" i="1"/>
  <c r="AQ202" i="1" l="1"/>
  <c r="AR201" i="1"/>
  <c r="AQ203" i="1" l="1"/>
  <c r="AR202" i="1"/>
  <c r="AQ204" i="1" l="1"/>
  <c r="AR203" i="1"/>
  <c r="AQ205" i="1" l="1"/>
  <c r="AR204" i="1"/>
  <c r="AQ206" i="1" l="1"/>
  <c r="AR205" i="1"/>
  <c r="AQ207" i="1" l="1"/>
  <c r="AR206" i="1"/>
  <c r="AQ208" i="1" l="1"/>
  <c r="AR207" i="1"/>
  <c r="AQ209" i="1" l="1"/>
  <c r="AR208" i="1"/>
  <c r="AQ210" i="1" l="1"/>
  <c r="AR209" i="1"/>
  <c r="AQ211" i="1" l="1"/>
  <c r="AR210" i="1"/>
  <c r="AQ212" i="1" l="1"/>
  <c r="AR211" i="1"/>
  <c r="AQ213" i="1" l="1"/>
  <c r="AR212" i="1"/>
  <c r="AQ214" i="1" l="1"/>
  <c r="AR213" i="1"/>
  <c r="AQ215" i="1" l="1"/>
  <c r="AR214" i="1"/>
  <c r="AQ216" i="1" l="1"/>
  <c r="AR215" i="1"/>
  <c r="AQ217" i="1" l="1"/>
  <c r="AR216" i="1"/>
  <c r="AQ218" i="1" l="1"/>
  <c r="AR217" i="1"/>
  <c r="AQ219" i="1" l="1"/>
  <c r="AR218" i="1"/>
  <c r="AQ220" i="1" l="1"/>
  <c r="AR219" i="1"/>
  <c r="AQ221" i="1" l="1"/>
  <c r="AR220" i="1"/>
  <c r="AQ222" i="1" l="1"/>
  <c r="AR221" i="1"/>
  <c r="AQ223" i="1" l="1"/>
  <c r="AR222" i="1"/>
  <c r="AQ224" i="1" l="1"/>
  <c r="AR223" i="1"/>
  <c r="AQ225" i="1" l="1"/>
  <c r="AR224" i="1"/>
  <c r="AQ226" i="1" l="1"/>
  <c r="AR225" i="1"/>
  <c r="AQ227" i="1" l="1"/>
  <c r="AR226" i="1"/>
  <c r="AQ228" i="1" l="1"/>
  <c r="AR227" i="1"/>
  <c r="AQ229" i="1" l="1"/>
  <c r="AR228" i="1"/>
  <c r="AQ230" i="1" l="1"/>
  <c r="AR229" i="1"/>
  <c r="AQ231" i="1" l="1"/>
  <c r="AR230" i="1"/>
  <c r="AQ232" i="1" l="1"/>
  <c r="AR231" i="1"/>
  <c r="AQ233" i="1" l="1"/>
  <c r="AR232" i="1"/>
  <c r="AQ234" i="1" l="1"/>
  <c r="AR233" i="1"/>
  <c r="AQ235" i="1" l="1"/>
  <c r="AR234" i="1"/>
  <c r="AQ236" i="1" l="1"/>
  <c r="AR235" i="1"/>
  <c r="AQ237" i="1" l="1"/>
  <c r="AR236" i="1"/>
  <c r="AQ238" i="1" l="1"/>
  <c r="AR237" i="1"/>
  <c r="AQ239" i="1" l="1"/>
  <c r="AR238" i="1"/>
  <c r="AQ240" i="1" l="1"/>
  <c r="AR239" i="1"/>
  <c r="AQ241" i="1" l="1"/>
  <c r="AR240" i="1"/>
  <c r="AQ242" i="1" l="1"/>
  <c r="AR241" i="1"/>
  <c r="AQ243" i="1" l="1"/>
  <c r="AR242" i="1"/>
  <c r="AQ244" i="1" l="1"/>
  <c r="AR243" i="1"/>
  <c r="AQ245" i="1" l="1"/>
  <c r="AR244" i="1"/>
  <c r="AQ246" i="1" l="1"/>
  <c r="AR245" i="1"/>
  <c r="AQ247" i="1" l="1"/>
  <c r="AR246" i="1"/>
  <c r="AQ248" i="1" l="1"/>
  <c r="AR247" i="1"/>
  <c r="AQ249" i="1" l="1"/>
  <c r="AR248" i="1"/>
  <c r="AQ250" i="1" l="1"/>
  <c r="AR249" i="1"/>
  <c r="AQ251" i="1" l="1"/>
  <c r="AR250" i="1"/>
  <c r="AQ252" i="1" l="1"/>
  <c r="AR251" i="1"/>
  <c r="AQ253" i="1" l="1"/>
  <c r="AR252" i="1"/>
  <c r="AQ254" i="1" l="1"/>
  <c r="AR253" i="1"/>
  <c r="AQ255" i="1" l="1"/>
  <c r="AR254" i="1"/>
  <c r="AQ256" i="1" l="1"/>
  <c r="AR255" i="1"/>
  <c r="AQ257" i="1" l="1"/>
  <c r="AR256" i="1"/>
  <c r="AQ258" i="1" l="1"/>
  <c r="AR257" i="1"/>
  <c r="AQ259" i="1" l="1"/>
  <c r="AR258" i="1"/>
  <c r="AQ260" i="1" l="1"/>
  <c r="AR259" i="1"/>
  <c r="AQ261" i="1" l="1"/>
  <c r="AR260" i="1"/>
  <c r="AQ262" i="1" l="1"/>
  <c r="AR261" i="1"/>
  <c r="AQ263" i="1" l="1"/>
  <c r="AR262" i="1"/>
  <c r="AQ264" i="1" l="1"/>
  <c r="AR263" i="1"/>
  <c r="AQ265" i="1" l="1"/>
  <c r="AR264" i="1"/>
  <c r="AQ266" i="1" l="1"/>
  <c r="AR265" i="1"/>
  <c r="AQ267" i="1" l="1"/>
  <c r="AR266" i="1"/>
  <c r="AQ268" i="1" l="1"/>
  <c r="AR267" i="1"/>
  <c r="AQ269" i="1" l="1"/>
  <c r="AR268" i="1"/>
  <c r="AQ270" i="1" l="1"/>
  <c r="AR269" i="1"/>
  <c r="AQ271" i="1" l="1"/>
  <c r="AR270" i="1"/>
  <c r="AQ272" i="1" l="1"/>
  <c r="AR271" i="1"/>
  <c r="AQ273" i="1" l="1"/>
  <c r="AR272" i="1"/>
  <c r="AQ274" i="1" l="1"/>
  <c r="AR273" i="1"/>
  <c r="AQ275" i="1" l="1"/>
  <c r="AR274" i="1"/>
  <c r="AQ276" i="1" l="1"/>
  <c r="AR275" i="1"/>
  <c r="AQ277" i="1" l="1"/>
  <c r="AR276" i="1"/>
  <c r="AQ278" i="1" l="1"/>
  <c r="AR277" i="1"/>
  <c r="AQ279" i="1" l="1"/>
  <c r="AR278" i="1"/>
  <c r="AQ280" i="1" l="1"/>
  <c r="AR279" i="1"/>
  <c r="AQ281" i="1" l="1"/>
  <c r="AR280" i="1"/>
  <c r="AQ282" i="1" l="1"/>
  <c r="AR281" i="1"/>
  <c r="AQ283" i="1" l="1"/>
  <c r="AR282" i="1"/>
  <c r="AQ284" i="1" l="1"/>
  <c r="AR283" i="1"/>
  <c r="AQ285" i="1" l="1"/>
  <c r="AR284" i="1"/>
  <c r="AQ286" i="1" l="1"/>
  <c r="AR285" i="1"/>
  <c r="AQ287" i="1" l="1"/>
  <c r="AR286" i="1"/>
  <c r="AQ288" i="1" l="1"/>
  <c r="AR287" i="1"/>
  <c r="AQ289" i="1" l="1"/>
  <c r="AR288" i="1"/>
  <c r="AQ290" i="1" l="1"/>
  <c r="AR289" i="1"/>
  <c r="AQ291" i="1" l="1"/>
  <c r="AR290" i="1"/>
  <c r="AQ292" i="1" l="1"/>
  <c r="AR291" i="1"/>
  <c r="AQ293" i="1" l="1"/>
  <c r="AR292" i="1"/>
  <c r="AQ294" i="1" l="1"/>
  <c r="AR293" i="1"/>
  <c r="AQ295" i="1" l="1"/>
  <c r="AR294" i="1"/>
  <c r="AQ296" i="1" l="1"/>
  <c r="AR295" i="1"/>
  <c r="AQ297" i="1" l="1"/>
  <c r="AR296" i="1"/>
  <c r="AQ298" i="1" l="1"/>
  <c r="AR297" i="1"/>
  <c r="AQ299" i="1" l="1"/>
  <c r="AR298" i="1"/>
  <c r="AQ300" i="1" l="1"/>
  <c r="AR299" i="1"/>
  <c r="AQ301" i="1" l="1"/>
  <c r="AR300" i="1"/>
  <c r="AQ302" i="1" l="1"/>
  <c r="AR301" i="1"/>
  <c r="AQ303" i="1" l="1"/>
  <c r="AR302" i="1"/>
  <c r="AQ304" i="1" l="1"/>
  <c r="AR303" i="1"/>
  <c r="AQ305" i="1" l="1"/>
  <c r="AR304" i="1"/>
  <c r="AQ306" i="1" l="1"/>
  <c r="AR305" i="1"/>
  <c r="AQ307" i="1" l="1"/>
  <c r="AR306" i="1"/>
  <c r="AQ308" i="1" l="1"/>
  <c r="AR307" i="1"/>
  <c r="AQ309" i="1" l="1"/>
  <c r="AR308" i="1"/>
  <c r="AQ310" i="1" l="1"/>
  <c r="AR309" i="1"/>
  <c r="AQ311" i="1" l="1"/>
  <c r="AR310" i="1"/>
  <c r="AQ312" i="1" l="1"/>
  <c r="AR311" i="1"/>
  <c r="AQ313" i="1" l="1"/>
  <c r="AR312" i="1"/>
  <c r="AQ314" i="1" l="1"/>
  <c r="AR313" i="1"/>
  <c r="AQ315" i="1" l="1"/>
  <c r="AR314" i="1"/>
  <c r="AQ316" i="1" l="1"/>
  <c r="AR315" i="1"/>
  <c r="AQ317" i="1" l="1"/>
  <c r="AR316" i="1"/>
  <c r="AQ318" i="1" l="1"/>
  <c r="AR317" i="1"/>
  <c r="AQ319" i="1" l="1"/>
  <c r="AR318" i="1"/>
  <c r="AQ320" i="1" l="1"/>
  <c r="AR319" i="1"/>
  <c r="AQ321" i="1" l="1"/>
  <c r="AR320" i="1"/>
  <c r="AQ322" i="1" l="1"/>
  <c r="AR321" i="1"/>
  <c r="AQ323" i="1" l="1"/>
  <c r="AR322" i="1"/>
  <c r="AQ324" i="1" l="1"/>
  <c r="AR323" i="1"/>
  <c r="AQ325" i="1" l="1"/>
  <c r="AR324" i="1"/>
  <c r="AQ326" i="1" l="1"/>
  <c r="AR325" i="1"/>
  <c r="AQ327" i="1" l="1"/>
  <c r="AR326" i="1"/>
  <c r="AQ328" i="1" l="1"/>
  <c r="AR327" i="1"/>
  <c r="AQ329" i="1" l="1"/>
  <c r="AR328" i="1"/>
  <c r="AQ330" i="1" l="1"/>
  <c r="AR329" i="1"/>
  <c r="AQ331" i="1" l="1"/>
  <c r="AR330" i="1"/>
  <c r="AQ332" i="1" l="1"/>
  <c r="AR331" i="1"/>
  <c r="AQ333" i="1" l="1"/>
  <c r="AR332" i="1"/>
  <c r="AQ334" i="1" l="1"/>
  <c r="AR333" i="1"/>
  <c r="AQ335" i="1" l="1"/>
  <c r="AR334" i="1"/>
  <c r="AQ336" i="1" l="1"/>
  <c r="AR335" i="1"/>
  <c r="AQ337" i="1" l="1"/>
  <c r="AR336" i="1"/>
  <c r="AQ338" i="1" l="1"/>
  <c r="AR337" i="1"/>
  <c r="AQ339" i="1" l="1"/>
  <c r="AR338" i="1"/>
  <c r="AQ340" i="1" l="1"/>
  <c r="AR339" i="1"/>
  <c r="AQ341" i="1" l="1"/>
  <c r="AR340" i="1"/>
  <c r="AQ342" i="1" l="1"/>
  <c r="AR341" i="1"/>
  <c r="AQ343" i="1" l="1"/>
  <c r="AR342" i="1"/>
  <c r="AQ344" i="1" l="1"/>
  <c r="AR343" i="1"/>
  <c r="AQ345" i="1" l="1"/>
  <c r="AR344" i="1"/>
  <c r="AQ346" i="1" l="1"/>
  <c r="AR345" i="1"/>
  <c r="AQ347" i="1" l="1"/>
  <c r="AR346" i="1"/>
  <c r="AQ348" i="1" l="1"/>
  <c r="AR347" i="1"/>
  <c r="AQ349" i="1" l="1"/>
  <c r="AR348" i="1"/>
  <c r="AQ350" i="1" l="1"/>
  <c r="AR349" i="1"/>
  <c r="AQ351" i="1" l="1"/>
  <c r="AR350" i="1"/>
  <c r="AQ352" i="1" l="1"/>
  <c r="AR351" i="1"/>
  <c r="AQ353" i="1" l="1"/>
  <c r="AR352" i="1"/>
  <c r="AQ354" i="1" l="1"/>
  <c r="AR353" i="1"/>
  <c r="AQ355" i="1" l="1"/>
  <c r="AR354" i="1"/>
  <c r="AQ356" i="1" l="1"/>
  <c r="AR355" i="1"/>
  <c r="AQ357" i="1" l="1"/>
  <c r="AR356" i="1"/>
  <c r="AQ358" i="1" l="1"/>
  <c r="AR357" i="1"/>
  <c r="AQ359" i="1" l="1"/>
  <c r="AR358" i="1"/>
  <c r="AQ360" i="1" l="1"/>
  <c r="AR359" i="1"/>
  <c r="AQ361" i="1" l="1"/>
  <c r="AR360" i="1"/>
  <c r="AQ362" i="1" l="1"/>
  <c r="AR361" i="1"/>
  <c r="AQ363" i="1" l="1"/>
  <c r="AR362" i="1"/>
  <c r="AQ364" i="1" l="1"/>
  <c r="AR363" i="1"/>
  <c r="AQ365" i="1" l="1"/>
  <c r="AR364" i="1"/>
  <c r="AQ366" i="1" l="1"/>
  <c r="AR365" i="1"/>
  <c r="AQ367" i="1" l="1"/>
  <c r="AR366" i="1"/>
  <c r="AQ368" i="1" l="1"/>
  <c r="AR367" i="1"/>
  <c r="AQ369" i="1" l="1"/>
  <c r="AR368" i="1"/>
  <c r="AQ370" i="1" l="1"/>
  <c r="AR369" i="1"/>
  <c r="AQ371" i="1" l="1"/>
  <c r="AR370" i="1"/>
  <c r="AQ372" i="1" l="1"/>
  <c r="AR371" i="1"/>
  <c r="AQ373" i="1" l="1"/>
  <c r="AR372" i="1"/>
  <c r="AQ374" i="1" l="1"/>
  <c r="AR373" i="1"/>
  <c r="AQ375" i="1" l="1"/>
  <c r="AR374" i="1"/>
  <c r="AQ376" i="1" l="1"/>
  <c r="AR375" i="1"/>
  <c r="AQ377" i="1" l="1"/>
  <c r="AR376" i="1"/>
  <c r="AQ378" i="1" l="1"/>
  <c r="AR377" i="1"/>
  <c r="AQ379" i="1" l="1"/>
  <c r="AR378" i="1"/>
  <c r="AQ380" i="1" l="1"/>
  <c r="AR379" i="1"/>
  <c r="AQ381" i="1" l="1"/>
  <c r="AR380" i="1"/>
  <c r="AQ382" i="1" l="1"/>
  <c r="AR381" i="1"/>
  <c r="AQ383" i="1" l="1"/>
  <c r="AR382" i="1"/>
  <c r="AQ384" i="1" l="1"/>
  <c r="AR383" i="1"/>
  <c r="AQ385" i="1" l="1"/>
  <c r="AR384" i="1"/>
  <c r="AQ386" i="1" l="1"/>
  <c r="AR385" i="1"/>
  <c r="AQ387" i="1" l="1"/>
  <c r="AR386" i="1"/>
  <c r="AQ388" i="1" l="1"/>
  <c r="AR387" i="1"/>
  <c r="AQ389" i="1" l="1"/>
  <c r="AR388" i="1"/>
  <c r="AQ390" i="1" l="1"/>
  <c r="AR389" i="1"/>
  <c r="AQ391" i="1" l="1"/>
  <c r="AR390" i="1"/>
  <c r="AQ392" i="1" l="1"/>
  <c r="AR391" i="1"/>
  <c r="AQ393" i="1" l="1"/>
  <c r="AR392" i="1"/>
  <c r="AQ394" i="1" l="1"/>
  <c r="AR393" i="1"/>
  <c r="AQ395" i="1" l="1"/>
  <c r="AR394" i="1"/>
  <c r="AQ396" i="1" l="1"/>
  <c r="AR395" i="1"/>
  <c r="AQ397" i="1" l="1"/>
  <c r="AR396" i="1"/>
  <c r="AQ398" i="1" l="1"/>
  <c r="AR397" i="1"/>
  <c r="AQ399" i="1" l="1"/>
  <c r="AR398" i="1"/>
  <c r="AQ400" i="1" l="1"/>
  <c r="AR399" i="1"/>
  <c r="AQ401" i="1" l="1"/>
  <c r="AR400" i="1"/>
  <c r="AQ402" i="1" l="1"/>
  <c r="AR401" i="1"/>
  <c r="AQ403" i="1" l="1"/>
  <c r="AR402" i="1"/>
  <c r="AQ404" i="1" l="1"/>
  <c r="AR403" i="1"/>
  <c r="AQ405" i="1" l="1"/>
  <c r="AR404" i="1"/>
  <c r="AQ406" i="1" l="1"/>
  <c r="AR405" i="1"/>
  <c r="AQ407" i="1" l="1"/>
  <c r="AR406" i="1"/>
  <c r="AQ408" i="1" l="1"/>
  <c r="AR407" i="1"/>
  <c r="AQ409" i="1" l="1"/>
  <c r="AR408" i="1"/>
  <c r="AQ410" i="1" l="1"/>
  <c r="AR409" i="1"/>
  <c r="AQ411" i="1" l="1"/>
  <c r="AR410" i="1"/>
  <c r="AQ412" i="1" l="1"/>
  <c r="AR411" i="1"/>
  <c r="AQ413" i="1" l="1"/>
  <c r="AR412" i="1"/>
  <c r="AQ414" i="1" l="1"/>
  <c r="AR413" i="1"/>
  <c r="AQ415" i="1" l="1"/>
  <c r="AR414" i="1"/>
  <c r="AQ416" i="1" l="1"/>
  <c r="AR415" i="1"/>
  <c r="AQ417" i="1" l="1"/>
  <c r="AR416" i="1"/>
  <c r="AQ418" i="1" l="1"/>
  <c r="AR417" i="1"/>
  <c r="AQ419" i="1" l="1"/>
  <c r="AR418" i="1"/>
  <c r="AQ420" i="1" l="1"/>
  <c r="AR419" i="1"/>
  <c r="AQ421" i="1" l="1"/>
  <c r="AR420" i="1"/>
  <c r="AQ422" i="1" l="1"/>
  <c r="AR421" i="1"/>
  <c r="AQ423" i="1" l="1"/>
  <c r="AR422" i="1"/>
  <c r="AQ424" i="1" l="1"/>
  <c r="AR423" i="1"/>
  <c r="AQ425" i="1" l="1"/>
  <c r="AR424" i="1"/>
  <c r="AQ426" i="1" l="1"/>
  <c r="AR425" i="1"/>
  <c r="AQ427" i="1" l="1"/>
  <c r="AR426" i="1"/>
  <c r="AQ428" i="1" l="1"/>
  <c r="AR427" i="1"/>
  <c r="AQ429" i="1" l="1"/>
  <c r="AR428" i="1"/>
  <c r="AQ430" i="1" l="1"/>
  <c r="AR429" i="1"/>
  <c r="AQ431" i="1" l="1"/>
  <c r="AR430" i="1"/>
  <c r="AQ432" i="1" l="1"/>
  <c r="AR431" i="1"/>
  <c r="AQ433" i="1" l="1"/>
  <c r="AR432" i="1"/>
  <c r="AQ434" i="1" l="1"/>
  <c r="AR433" i="1"/>
  <c r="AQ435" i="1" l="1"/>
  <c r="AR434" i="1"/>
  <c r="AQ436" i="1" l="1"/>
  <c r="AR435" i="1"/>
  <c r="AQ437" i="1" l="1"/>
  <c r="AR436" i="1"/>
  <c r="AQ438" i="1" l="1"/>
  <c r="AR437" i="1"/>
  <c r="AQ439" i="1" l="1"/>
  <c r="AR438" i="1"/>
  <c r="AQ440" i="1" l="1"/>
  <c r="AR439" i="1"/>
  <c r="AQ441" i="1" l="1"/>
  <c r="AR440" i="1"/>
  <c r="AQ442" i="1" l="1"/>
  <c r="AR441" i="1"/>
  <c r="AQ443" i="1" l="1"/>
  <c r="AR442" i="1"/>
  <c r="AQ444" i="1" l="1"/>
  <c r="AR443" i="1"/>
  <c r="AQ445" i="1" l="1"/>
  <c r="AR444" i="1"/>
  <c r="AQ446" i="1" l="1"/>
  <c r="AR445" i="1"/>
  <c r="AQ447" i="1" l="1"/>
  <c r="AR446" i="1"/>
  <c r="AQ448" i="1" l="1"/>
  <c r="AR447" i="1"/>
  <c r="AQ449" i="1" l="1"/>
  <c r="AR448" i="1"/>
  <c r="AQ450" i="1" l="1"/>
  <c r="AR449" i="1"/>
  <c r="AQ451" i="1" l="1"/>
  <c r="AR450" i="1"/>
  <c r="AQ452" i="1" l="1"/>
  <c r="AR451" i="1"/>
  <c r="AQ453" i="1" l="1"/>
  <c r="AR452" i="1"/>
  <c r="AQ454" i="1" l="1"/>
  <c r="AR453" i="1"/>
  <c r="AQ455" i="1" l="1"/>
  <c r="AR454" i="1"/>
  <c r="AQ456" i="1" l="1"/>
  <c r="AR455" i="1"/>
  <c r="AQ457" i="1" l="1"/>
  <c r="AR456" i="1"/>
  <c r="AQ458" i="1" l="1"/>
  <c r="AR457" i="1"/>
  <c r="AQ459" i="1" l="1"/>
  <c r="AR458" i="1"/>
  <c r="AQ460" i="1" l="1"/>
  <c r="AR459" i="1"/>
  <c r="AQ461" i="1" l="1"/>
  <c r="AR460" i="1"/>
  <c r="AQ462" i="1" l="1"/>
  <c r="AR461" i="1"/>
  <c r="AQ463" i="1" l="1"/>
  <c r="AR462" i="1"/>
  <c r="AQ464" i="1" l="1"/>
  <c r="AR463" i="1"/>
  <c r="AQ465" i="1" l="1"/>
  <c r="AR464" i="1"/>
  <c r="AQ466" i="1" l="1"/>
  <c r="AR465" i="1"/>
  <c r="AQ467" i="1" l="1"/>
  <c r="AR466" i="1"/>
  <c r="AQ468" i="1" l="1"/>
  <c r="AR467" i="1"/>
  <c r="AQ469" i="1" l="1"/>
  <c r="AR468" i="1"/>
  <c r="AQ470" i="1" l="1"/>
  <c r="AR469" i="1"/>
  <c r="AQ471" i="1" l="1"/>
  <c r="AR470" i="1"/>
  <c r="AQ472" i="1" l="1"/>
  <c r="AR471" i="1"/>
  <c r="AQ473" i="1" l="1"/>
  <c r="AR472" i="1"/>
  <c r="AQ474" i="1" l="1"/>
  <c r="AR473" i="1"/>
  <c r="AQ475" i="1" l="1"/>
  <c r="AR474" i="1"/>
  <c r="AQ476" i="1" l="1"/>
  <c r="AR475" i="1"/>
  <c r="AQ477" i="1" l="1"/>
  <c r="AR476" i="1"/>
  <c r="AQ478" i="1" l="1"/>
  <c r="AR477" i="1"/>
  <c r="AQ479" i="1" l="1"/>
  <c r="AR478" i="1"/>
  <c r="AQ480" i="1" l="1"/>
  <c r="AR479" i="1"/>
  <c r="AQ481" i="1" l="1"/>
  <c r="AR480" i="1"/>
  <c r="AQ482" i="1" l="1"/>
  <c r="AR481" i="1"/>
  <c r="AQ483" i="1" l="1"/>
  <c r="AR482" i="1"/>
  <c r="AQ484" i="1" l="1"/>
  <c r="AR483" i="1"/>
  <c r="AQ485" i="1" l="1"/>
  <c r="AR484" i="1"/>
  <c r="AQ486" i="1" l="1"/>
  <c r="AR485" i="1"/>
  <c r="AQ487" i="1" l="1"/>
  <c r="AR486" i="1"/>
  <c r="AQ488" i="1" l="1"/>
  <c r="AR487" i="1"/>
  <c r="AQ489" i="1" l="1"/>
  <c r="AR488" i="1"/>
  <c r="AQ490" i="1" l="1"/>
  <c r="AR489" i="1"/>
  <c r="AQ491" i="1" l="1"/>
  <c r="AR490" i="1"/>
  <c r="AQ492" i="1" l="1"/>
  <c r="AR491" i="1"/>
  <c r="AQ493" i="1" l="1"/>
  <c r="AR492" i="1"/>
  <c r="AQ494" i="1" l="1"/>
  <c r="AR493" i="1"/>
  <c r="AQ495" i="1" l="1"/>
  <c r="AR494" i="1"/>
  <c r="AQ496" i="1" l="1"/>
  <c r="AR495" i="1"/>
  <c r="AQ497" i="1" l="1"/>
  <c r="AR496" i="1"/>
  <c r="AQ498" i="1" l="1"/>
  <c r="AR497" i="1"/>
  <c r="AQ499" i="1" l="1"/>
  <c r="AR498" i="1"/>
  <c r="AQ500" i="1" l="1"/>
  <c r="AR499" i="1"/>
  <c r="AQ501" i="1" l="1"/>
  <c r="AR500" i="1"/>
  <c r="AQ502" i="1" l="1"/>
  <c r="AR501" i="1"/>
  <c r="AQ503" i="1" l="1"/>
  <c r="AR502" i="1"/>
  <c r="AQ504" i="1" l="1"/>
  <c r="AR503" i="1"/>
  <c r="AQ505" i="1" l="1"/>
  <c r="AR504" i="1"/>
  <c r="AQ506" i="1" l="1"/>
  <c r="AR505" i="1"/>
  <c r="AQ507" i="1" l="1"/>
  <c r="AR506" i="1"/>
  <c r="AQ508" i="1" l="1"/>
  <c r="AR507" i="1"/>
  <c r="AQ509" i="1" l="1"/>
  <c r="AR508" i="1"/>
  <c r="AQ510" i="1" l="1"/>
  <c r="AR509" i="1"/>
  <c r="AQ511" i="1" l="1"/>
  <c r="AR510" i="1"/>
  <c r="AQ512" i="1" l="1"/>
  <c r="AR511" i="1"/>
  <c r="AQ513" i="1" l="1"/>
  <c r="AR512" i="1"/>
  <c r="AQ514" i="1" l="1"/>
  <c r="AR513" i="1"/>
  <c r="AQ515" i="1" l="1"/>
  <c r="AR514" i="1"/>
  <c r="AQ516" i="1" l="1"/>
  <c r="AR515" i="1"/>
  <c r="AQ517" i="1" l="1"/>
  <c r="AR516" i="1"/>
  <c r="AQ518" i="1" l="1"/>
  <c r="AR517" i="1"/>
  <c r="AQ519" i="1" l="1"/>
  <c r="AR518" i="1"/>
  <c r="AQ520" i="1" l="1"/>
  <c r="AR519" i="1"/>
  <c r="AQ521" i="1" l="1"/>
  <c r="AR520" i="1"/>
  <c r="AQ522" i="1" l="1"/>
  <c r="AR521" i="1"/>
  <c r="AQ523" i="1" l="1"/>
  <c r="AR522" i="1"/>
  <c r="AQ524" i="1" l="1"/>
  <c r="AR523" i="1"/>
  <c r="AQ525" i="1" l="1"/>
  <c r="AR524" i="1"/>
  <c r="AQ526" i="1" l="1"/>
  <c r="AR525" i="1"/>
  <c r="AQ527" i="1" l="1"/>
  <c r="AR526" i="1"/>
  <c r="AQ528" i="1" l="1"/>
  <c r="AR527" i="1"/>
  <c r="AQ529" i="1" l="1"/>
  <c r="AR528" i="1"/>
  <c r="AQ530" i="1" l="1"/>
  <c r="AR529" i="1"/>
  <c r="AQ531" i="1" l="1"/>
  <c r="AR530" i="1"/>
  <c r="AQ532" i="1" l="1"/>
  <c r="AR532" i="1" s="1"/>
  <c r="AR531" i="1"/>
</calcChain>
</file>

<file path=xl/sharedStrings.xml><?xml version="1.0" encoding="utf-8"?>
<sst xmlns="http://schemas.openxmlformats.org/spreadsheetml/2006/main" count="73" uniqueCount="37">
  <si>
    <t>m</t>
  </si>
  <si>
    <t>sigma</t>
  </si>
  <si>
    <t>q</t>
  </si>
  <si>
    <t>R_sand</t>
  </si>
  <si>
    <t>R_acrylic</t>
  </si>
  <si>
    <t>G_acrylic</t>
  </si>
  <si>
    <t>G_sand</t>
  </si>
  <si>
    <t>e_0</t>
  </si>
  <si>
    <t>f</t>
  </si>
  <si>
    <t>L</t>
  </si>
  <si>
    <t>rho</t>
  </si>
  <si>
    <t>V</t>
  </si>
  <si>
    <t>U_sand</t>
  </si>
  <si>
    <t>U_acrylic</t>
  </si>
  <si>
    <t>Bo</t>
  </si>
  <si>
    <t>gamma</t>
  </si>
  <si>
    <t>Jump</t>
  </si>
  <si>
    <t>n</t>
  </si>
  <si>
    <t>e</t>
  </si>
  <si>
    <t>surface</t>
  </si>
  <si>
    <t>U_esc_sand</t>
  </si>
  <si>
    <t>U_esc_acrylic</t>
  </si>
  <si>
    <t>voltage_in</t>
  </si>
  <si>
    <t>U_0/U_escape</t>
  </si>
  <si>
    <t>sigma_easy</t>
  </si>
  <si>
    <t>drop name</t>
  </si>
  <si>
    <t>vol</t>
  </si>
  <si>
    <t>jump?</t>
  </si>
  <si>
    <t>s</t>
  </si>
  <si>
    <t>a</t>
  </si>
  <si>
    <t>U_0</t>
  </si>
  <si>
    <t>b</t>
  </si>
  <si>
    <t>r</t>
  </si>
  <si>
    <t>U_e_s</t>
  </si>
  <si>
    <t>U_e_a</t>
  </si>
  <si>
    <t>charge_density_s</t>
  </si>
  <si>
    <t>charge_density_a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</si>
</sst>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11" fontId="0" fillId="0" borderId="0" xfId="0" applyNumberFormat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1985768889153"/>
          <c:y val="4.4444444444444446E-2"/>
          <c:w val="0.67692244743171359"/>
          <c:h val="0.5870777061958163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Sheet1!$Q$2:$Q$3</c:f>
              <c:numCache>
                <c:formatCode>General</c:formatCode>
                <c:ptCount val="2"/>
                <c:pt idx="0" formatCode="0.000000">
                  <c:v>9.5860228892987731</c:v>
                </c:pt>
                <c:pt idx="1">
                  <c:v>2.9031599325841753</c:v>
                </c:pt>
              </c:numCache>
            </c:numRef>
          </c:xVal>
          <c:yVal>
            <c:numRef>
              <c:f>Sheet1!$P$2:$P$3</c:f>
              <c:numCache>
                <c:formatCode>General</c:formatCode>
                <c:ptCount val="2"/>
                <c:pt idx="0" formatCode="0.000000">
                  <c:v>2.4443612170490403</c:v>
                </c:pt>
                <c:pt idx="1">
                  <c:v>1.7160612839262215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19-455D-91F4-2B29A643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4968"/>
        <c:axId val="556372672"/>
      </c:scatterChart>
      <c:valAx>
        <c:axId val="556374968"/>
        <c:scaling>
          <c:orientation val="minMax"/>
          <c:max val="10"/>
        </c:scaling>
        <c:delete val="0"/>
        <c:axPos val="b"/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372672"/>
        <c:crossesAt val="1.0000000000000003E-4"/>
        <c:crossBetween val="midCat"/>
      </c:valAx>
      <c:valAx>
        <c:axId val="556372672"/>
        <c:scaling>
          <c:logBase val="10"/>
          <c:orientation val="minMax"/>
        </c:scaling>
        <c:delete val="0"/>
        <c:axPos val="l"/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3749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561415450320058"/>
          <c:y val="4.0958193031243449E-2"/>
          <c:w val="0.69170363053723982"/>
          <c:h val="0.62132671053387478"/>
        </c:manualLayout>
      </c:layout>
      <c:scatterChart>
        <c:scatterStyle val="lineMarker"/>
        <c:varyColors val="0"/>
        <c:ser>
          <c:idx val="3"/>
          <c:order val="0"/>
          <c:spPr>
            <a:ln w="25400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Sheet1!$AQ$2:$AQ$91</c:f>
              <c:numCache>
                <c:formatCode>General</c:formatCode>
                <c:ptCount val="9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</c:numCache>
            </c:numRef>
          </c:xVal>
          <c:yVal>
            <c:numRef>
              <c:f>Sheet1!$AQ$2:$AQ$91</c:f>
              <c:numCache>
                <c:formatCode>General</c:formatCode>
                <c:ptCount val="9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22-49A5-8C48-BB65982FFFA8}"/>
            </c:ext>
          </c:extLst>
        </c:ser>
        <c:ser>
          <c:idx val="4"/>
          <c:order val="1"/>
          <c:tx>
            <c:v>e</c:v>
          </c:tx>
          <c:spPr>
            <a:ln w="25400">
              <a:noFill/>
            </a:ln>
          </c:spPr>
          <c:marker>
            <c:symbol val="none"/>
          </c:marker>
          <c:xVal>
            <c:numRef>
              <c:f>Sheet1!$AN$6:$AN$15</c:f>
              <c:numCache>
                <c:formatCode>0.00E+00</c:formatCode>
                <c:ptCount val="10"/>
                <c:pt idx="0">
                  <c:v>5.037059314909154</c:v>
                </c:pt>
                <c:pt idx="1">
                  <c:v>2.6455931629742357</c:v>
                </c:pt>
                <c:pt idx="2">
                  <c:v>3.7414337315996984</c:v>
                </c:pt>
                <c:pt idx="3">
                  <c:v>1.7747178459657211</c:v>
                </c:pt>
                <c:pt idx="4">
                  <c:v>3.3724827907583208</c:v>
                </c:pt>
                <c:pt idx="5">
                  <c:v>1.9169143620901301</c:v>
                </c:pt>
                <c:pt idx="6">
                  <c:v>3.4367263308211693</c:v>
                </c:pt>
                <c:pt idx="7">
                  <c:v>3.9240488025440312</c:v>
                </c:pt>
                <c:pt idx="8">
                  <c:v>3.6226276333560743</c:v>
                </c:pt>
                <c:pt idx="9">
                  <c:v>0.9353584328999246</c:v>
                </c:pt>
              </c:numCache>
            </c:numRef>
          </c:xVal>
          <c:yVal>
            <c:numRef>
              <c:f>Sheet1!$AG$6:$AG$15</c:f>
              <c:numCache>
                <c:formatCode>General</c:formatCode>
                <c:ptCount val="10"/>
                <c:pt idx="0">
                  <c:v>0</c:v>
                </c:pt>
                <c:pt idx="1">
                  <c:v>6.0400000000000002E-2</c:v>
                </c:pt>
                <c:pt idx="2">
                  <c:v>6.8699999999999997E-2</c:v>
                </c:pt>
                <c:pt idx="3">
                  <c:v>4.7E-2</c:v>
                </c:pt>
                <c:pt idx="4">
                  <c:v>4.7500000000000001E-2</c:v>
                </c:pt>
                <c:pt idx="5">
                  <c:v>6.6900000000000001E-2</c:v>
                </c:pt>
                <c:pt idx="6">
                  <c:v>6.7500000000000004E-2</c:v>
                </c:pt>
                <c:pt idx="7">
                  <c:v>5.28E-2</c:v>
                </c:pt>
                <c:pt idx="8">
                  <c:v>3.9399999999999998E-2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22-49A5-8C48-BB65982FFFA8}"/>
            </c:ext>
          </c:extLst>
        </c:ser>
        <c:ser>
          <c:idx val="5"/>
          <c:order val="2"/>
          <c:tx>
            <c:v>nj</c:v>
          </c:tx>
          <c:spPr>
            <a:ln w="25400">
              <a:noFill/>
            </a:ln>
          </c:spPr>
          <c:marker>
            <c:symbol val="none"/>
          </c:marker>
          <c:xVal>
            <c:numRef>
              <c:f>Sheet1!$AN$16:$AN$17</c:f>
              <c:numCache>
                <c:formatCode>0.00E+00</c:formatCode>
                <c:ptCount val="2"/>
                <c:pt idx="0">
                  <c:v>0.83661001571676274</c:v>
                </c:pt>
                <c:pt idx="1">
                  <c:v>0.76371696240470432</c:v>
                </c:pt>
              </c:numCache>
            </c:numRef>
          </c:xVal>
          <c:yVal>
            <c:numRef>
              <c:f>Sheet1!$AG$16:$AG$17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22-49A5-8C48-BB65982FFFA8}"/>
            </c:ext>
          </c:extLst>
        </c:ser>
        <c:ser>
          <c:idx val="1"/>
          <c:order val="3"/>
          <c:spPr>
            <a:ln w="254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Sheet1!$AR$2:$AR$91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0.90000000000000013</c:v>
                </c:pt>
                <c:pt idx="9">
                  <c:v>1.0000000000000002</c:v>
                </c:pt>
                <c:pt idx="10">
                  <c:v>1.1000000000000003</c:v>
                </c:pt>
                <c:pt idx="11">
                  <c:v>1.2000000000000004</c:v>
                </c:pt>
                <c:pt idx="12">
                  <c:v>1.3000000000000005</c:v>
                </c:pt>
                <c:pt idx="13">
                  <c:v>1.4000000000000006</c:v>
                </c:pt>
                <c:pt idx="14">
                  <c:v>1.5000000000000007</c:v>
                </c:pt>
                <c:pt idx="15">
                  <c:v>1.6000000000000008</c:v>
                </c:pt>
                <c:pt idx="16">
                  <c:v>1.7000000000000008</c:v>
                </c:pt>
                <c:pt idx="17">
                  <c:v>1.8000000000000009</c:v>
                </c:pt>
                <c:pt idx="18">
                  <c:v>1.900000000000001</c:v>
                </c:pt>
                <c:pt idx="19">
                  <c:v>2.0000000000000009</c:v>
                </c:pt>
                <c:pt idx="20">
                  <c:v>2.100000000000001</c:v>
                </c:pt>
                <c:pt idx="21">
                  <c:v>2.2000000000000011</c:v>
                </c:pt>
                <c:pt idx="22">
                  <c:v>2.3000000000000012</c:v>
                </c:pt>
                <c:pt idx="23">
                  <c:v>2.4000000000000012</c:v>
                </c:pt>
                <c:pt idx="24">
                  <c:v>2.5000000000000013</c:v>
                </c:pt>
                <c:pt idx="25">
                  <c:v>2.6000000000000014</c:v>
                </c:pt>
                <c:pt idx="26">
                  <c:v>2.7000000000000015</c:v>
                </c:pt>
                <c:pt idx="27">
                  <c:v>2.8000000000000016</c:v>
                </c:pt>
                <c:pt idx="28">
                  <c:v>2.9000000000000017</c:v>
                </c:pt>
                <c:pt idx="29">
                  <c:v>3.0000000000000018</c:v>
                </c:pt>
                <c:pt idx="30">
                  <c:v>3.1000000000000019</c:v>
                </c:pt>
                <c:pt idx="31">
                  <c:v>3.200000000000002</c:v>
                </c:pt>
                <c:pt idx="32">
                  <c:v>3.300000000000002</c:v>
                </c:pt>
                <c:pt idx="33">
                  <c:v>3.4000000000000021</c:v>
                </c:pt>
                <c:pt idx="34">
                  <c:v>3.5000000000000022</c:v>
                </c:pt>
                <c:pt idx="35">
                  <c:v>3.6000000000000023</c:v>
                </c:pt>
                <c:pt idx="36">
                  <c:v>3.7000000000000024</c:v>
                </c:pt>
                <c:pt idx="37">
                  <c:v>3.8000000000000025</c:v>
                </c:pt>
                <c:pt idx="38">
                  <c:v>3.9000000000000026</c:v>
                </c:pt>
                <c:pt idx="39">
                  <c:v>4.0000000000000027</c:v>
                </c:pt>
                <c:pt idx="40">
                  <c:v>4.1000000000000032</c:v>
                </c:pt>
                <c:pt idx="41">
                  <c:v>4.2000000000000028</c:v>
                </c:pt>
                <c:pt idx="42">
                  <c:v>4.3000000000000034</c:v>
                </c:pt>
                <c:pt idx="43">
                  <c:v>4.400000000000003</c:v>
                </c:pt>
                <c:pt idx="44">
                  <c:v>4.5000000000000036</c:v>
                </c:pt>
                <c:pt idx="45">
                  <c:v>4.6000000000000032</c:v>
                </c:pt>
                <c:pt idx="46">
                  <c:v>4.7000000000000037</c:v>
                </c:pt>
                <c:pt idx="47">
                  <c:v>4.8000000000000034</c:v>
                </c:pt>
                <c:pt idx="48">
                  <c:v>4.9000000000000039</c:v>
                </c:pt>
                <c:pt idx="49">
                  <c:v>5.0000000000000036</c:v>
                </c:pt>
                <c:pt idx="50">
                  <c:v>5.1000000000000041</c:v>
                </c:pt>
                <c:pt idx="51">
                  <c:v>5.2000000000000037</c:v>
                </c:pt>
                <c:pt idx="52">
                  <c:v>5.3000000000000043</c:v>
                </c:pt>
                <c:pt idx="53">
                  <c:v>5.4000000000000039</c:v>
                </c:pt>
                <c:pt idx="54">
                  <c:v>5.5000000000000044</c:v>
                </c:pt>
                <c:pt idx="55">
                  <c:v>5.6000000000000041</c:v>
                </c:pt>
                <c:pt idx="56">
                  <c:v>5.7000000000000046</c:v>
                </c:pt>
                <c:pt idx="57">
                  <c:v>5.8000000000000043</c:v>
                </c:pt>
                <c:pt idx="58">
                  <c:v>5.9000000000000048</c:v>
                </c:pt>
                <c:pt idx="59">
                  <c:v>6.0000000000000044</c:v>
                </c:pt>
                <c:pt idx="60">
                  <c:v>6.100000000000005</c:v>
                </c:pt>
                <c:pt idx="61">
                  <c:v>6.2000000000000046</c:v>
                </c:pt>
                <c:pt idx="62">
                  <c:v>6.3000000000000043</c:v>
                </c:pt>
                <c:pt idx="63">
                  <c:v>6.4000000000000039</c:v>
                </c:pt>
                <c:pt idx="64">
                  <c:v>6.5000000000000044</c:v>
                </c:pt>
                <c:pt idx="65">
                  <c:v>6.6000000000000041</c:v>
                </c:pt>
                <c:pt idx="66">
                  <c:v>6.7000000000000046</c:v>
                </c:pt>
                <c:pt idx="67">
                  <c:v>6.8000000000000043</c:v>
                </c:pt>
                <c:pt idx="68">
                  <c:v>6.9000000000000048</c:v>
                </c:pt>
                <c:pt idx="69">
                  <c:v>7.0000000000000044</c:v>
                </c:pt>
                <c:pt idx="70">
                  <c:v>7.100000000000005</c:v>
                </c:pt>
                <c:pt idx="71">
                  <c:v>7.2000000000000046</c:v>
                </c:pt>
                <c:pt idx="72">
                  <c:v>7.3000000000000052</c:v>
                </c:pt>
                <c:pt idx="73">
                  <c:v>7.4000000000000048</c:v>
                </c:pt>
                <c:pt idx="74">
                  <c:v>7.5000000000000053</c:v>
                </c:pt>
                <c:pt idx="75">
                  <c:v>7.600000000000005</c:v>
                </c:pt>
                <c:pt idx="76">
                  <c:v>7.7000000000000055</c:v>
                </c:pt>
                <c:pt idx="77">
                  <c:v>7.8000000000000052</c:v>
                </c:pt>
                <c:pt idx="78">
                  <c:v>7.9000000000000057</c:v>
                </c:pt>
                <c:pt idx="79">
                  <c:v>8.0000000000000053</c:v>
                </c:pt>
                <c:pt idx="80">
                  <c:v>8.100000000000005</c:v>
                </c:pt>
                <c:pt idx="81">
                  <c:v>8.2000000000000064</c:v>
                </c:pt>
                <c:pt idx="82">
                  <c:v>8.300000000000006</c:v>
                </c:pt>
                <c:pt idx="83">
                  <c:v>8.4000000000000057</c:v>
                </c:pt>
                <c:pt idx="84">
                  <c:v>8.5000000000000053</c:v>
                </c:pt>
                <c:pt idx="85">
                  <c:v>8.6000000000000068</c:v>
                </c:pt>
                <c:pt idx="86">
                  <c:v>8.7000000000000064</c:v>
                </c:pt>
                <c:pt idx="87">
                  <c:v>8.800000000000006</c:v>
                </c:pt>
                <c:pt idx="88">
                  <c:v>8.9000000000000057</c:v>
                </c:pt>
                <c:pt idx="89">
                  <c:v>9.0000000000000071</c:v>
                </c:pt>
              </c:numCache>
            </c:numRef>
          </c:xVal>
          <c:yVal>
            <c:numRef>
              <c:f>Sheet1!$AR$2:$AR$91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0.90000000000000013</c:v>
                </c:pt>
                <c:pt idx="9">
                  <c:v>1.0000000000000002</c:v>
                </c:pt>
                <c:pt idx="10">
                  <c:v>1.1000000000000003</c:v>
                </c:pt>
                <c:pt idx="11">
                  <c:v>1.2000000000000004</c:v>
                </c:pt>
                <c:pt idx="12">
                  <c:v>1.3000000000000005</c:v>
                </c:pt>
                <c:pt idx="13">
                  <c:v>1.4000000000000006</c:v>
                </c:pt>
                <c:pt idx="14">
                  <c:v>1.5000000000000007</c:v>
                </c:pt>
                <c:pt idx="15">
                  <c:v>1.6000000000000008</c:v>
                </c:pt>
                <c:pt idx="16">
                  <c:v>1.7000000000000008</c:v>
                </c:pt>
                <c:pt idx="17">
                  <c:v>1.8000000000000009</c:v>
                </c:pt>
                <c:pt idx="18">
                  <c:v>1.900000000000001</c:v>
                </c:pt>
                <c:pt idx="19">
                  <c:v>2.0000000000000009</c:v>
                </c:pt>
                <c:pt idx="20">
                  <c:v>2.100000000000001</c:v>
                </c:pt>
                <c:pt idx="21">
                  <c:v>2.2000000000000011</c:v>
                </c:pt>
                <c:pt idx="22">
                  <c:v>2.3000000000000012</c:v>
                </c:pt>
                <c:pt idx="23">
                  <c:v>2.4000000000000012</c:v>
                </c:pt>
                <c:pt idx="24">
                  <c:v>2.5000000000000013</c:v>
                </c:pt>
                <c:pt idx="25">
                  <c:v>2.6000000000000014</c:v>
                </c:pt>
                <c:pt idx="26">
                  <c:v>2.7000000000000015</c:v>
                </c:pt>
                <c:pt idx="27">
                  <c:v>2.8000000000000016</c:v>
                </c:pt>
                <c:pt idx="28">
                  <c:v>2.9000000000000017</c:v>
                </c:pt>
                <c:pt idx="29">
                  <c:v>3.0000000000000018</c:v>
                </c:pt>
                <c:pt idx="30">
                  <c:v>3.1000000000000019</c:v>
                </c:pt>
                <c:pt idx="31">
                  <c:v>3.200000000000002</c:v>
                </c:pt>
                <c:pt idx="32">
                  <c:v>3.300000000000002</c:v>
                </c:pt>
                <c:pt idx="33">
                  <c:v>3.4000000000000021</c:v>
                </c:pt>
                <c:pt idx="34">
                  <c:v>3.5000000000000022</c:v>
                </c:pt>
                <c:pt idx="35">
                  <c:v>3.6000000000000023</c:v>
                </c:pt>
                <c:pt idx="36">
                  <c:v>3.7000000000000024</c:v>
                </c:pt>
                <c:pt idx="37">
                  <c:v>3.8000000000000025</c:v>
                </c:pt>
                <c:pt idx="38">
                  <c:v>3.9000000000000026</c:v>
                </c:pt>
                <c:pt idx="39">
                  <c:v>4.0000000000000027</c:v>
                </c:pt>
                <c:pt idx="40">
                  <c:v>4.1000000000000032</c:v>
                </c:pt>
                <c:pt idx="41">
                  <c:v>4.2000000000000028</c:v>
                </c:pt>
                <c:pt idx="42">
                  <c:v>4.3000000000000034</c:v>
                </c:pt>
                <c:pt idx="43">
                  <c:v>4.400000000000003</c:v>
                </c:pt>
                <c:pt idx="44">
                  <c:v>4.5000000000000036</c:v>
                </c:pt>
                <c:pt idx="45">
                  <c:v>4.6000000000000032</c:v>
                </c:pt>
                <c:pt idx="46">
                  <c:v>4.7000000000000037</c:v>
                </c:pt>
                <c:pt idx="47">
                  <c:v>4.8000000000000034</c:v>
                </c:pt>
                <c:pt idx="48">
                  <c:v>4.9000000000000039</c:v>
                </c:pt>
                <c:pt idx="49">
                  <c:v>5.0000000000000036</c:v>
                </c:pt>
                <c:pt idx="50">
                  <c:v>5.1000000000000041</c:v>
                </c:pt>
                <c:pt idx="51">
                  <c:v>5.2000000000000037</c:v>
                </c:pt>
                <c:pt idx="52">
                  <c:v>5.3000000000000043</c:v>
                </c:pt>
                <c:pt idx="53">
                  <c:v>5.4000000000000039</c:v>
                </c:pt>
                <c:pt idx="54">
                  <c:v>5.5000000000000044</c:v>
                </c:pt>
                <c:pt idx="55">
                  <c:v>5.6000000000000041</c:v>
                </c:pt>
                <c:pt idx="56">
                  <c:v>5.7000000000000046</c:v>
                </c:pt>
                <c:pt idx="57">
                  <c:v>5.8000000000000043</c:v>
                </c:pt>
                <c:pt idx="58">
                  <c:v>5.9000000000000048</c:v>
                </c:pt>
                <c:pt idx="59">
                  <c:v>6.0000000000000044</c:v>
                </c:pt>
                <c:pt idx="60">
                  <c:v>6.100000000000005</c:v>
                </c:pt>
                <c:pt idx="61">
                  <c:v>6.2000000000000046</c:v>
                </c:pt>
                <c:pt idx="62">
                  <c:v>6.3000000000000043</c:v>
                </c:pt>
                <c:pt idx="63">
                  <c:v>6.4000000000000039</c:v>
                </c:pt>
                <c:pt idx="64">
                  <c:v>6.5000000000000044</c:v>
                </c:pt>
                <c:pt idx="65">
                  <c:v>6.6000000000000041</c:v>
                </c:pt>
                <c:pt idx="66">
                  <c:v>6.7000000000000046</c:v>
                </c:pt>
                <c:pt idx="67">
                  <c:v>6.8000000000000043</c:v>
                </c:pt>
                <c:pt idx="68">
                  <c:v>6.9000000000000048</c:v>
                </c:pt>
                <c:pt idx="69">
                  <c:v>7.0000000000000044</c:v>
                </c:pt>
                <c:pt idx="70">
                  <c:v>7.100000000000005</c:v>
                </c:pt>
                <c:pt idx="71">
                  <c:v>7.2000000000000046</c:v>
                </c:pt>
                <c:pt idx="72">
                  <c:v>7.3000000000000052</c:v>
                </c:pt>
                <c:pt idx="73">
                  <c:v>7.4000000000000048</c:v>
                </c:pt>
                <c:pt idx="74">
                  <c:v>7.5000000000000053</c:v>
                </c:pt>
                <c:pt idx="75">
                  <c:v>7.600000000000005</c:v>
                </c:pt>
                <c:pt idx="76">
                  <c:v>7.7000000000000055</c:v>
                </c:pt>
                <c:pt idx="77">
                  <c:v>7.8000000000000052</c:v>
                </c:pt>
                <c:pt idx="78">
                  <c:v>7.9000000000000057</c:v>
                </c:pt>
                <c:pt idx="79">
                  <c:v>8.0000000000000053</c:v>
                </c:pt>
                <c:pt idx="80">
                  <c:v>8.100000000000005</c:v>
                </c:pt>
                <c:pt idx="81">
                  <c:v>8.2000000000000064</c:v>
                </c:pt>
                <c:pt idx="82">
                  <c:v>8.300000000000006</c:v>
                </c:pt>
                <c:pt idx="83">
                  <c:v>8.4000000000000057</c:v>
                </c:pt>
                <c:pt idx="84">
                  <c:v>8.5000000000000053</c:v>
                </c:pt>
                <c:pt idx="85">
                  <c:v>8.6000000000000068</c:v>
                </c:pt>
                <c:pt idx="86">
                  <c:v>8.7000000000000064</c:v>
                </c:pt>
                <c:pt idx="87">
                  <c:v>8.800000000000006</c:v>
                </c:pt>
                <c:pt idx="88">
                  <c:v>8.9000000000000057</c:v>
                </c:pt>
                <c:pt idx="89">
                  <c:v>9.0000000000000071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2-49A5-8C48-BB65982FFFA8}"/>
            </c:ext>
          </c:extLst>
        </c:ser>
        <c:ser>
          <c:idx val="0"/>
          <c:order val="4"/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Sheet1!$AN$6:$AN$15</c:f>
              <c:numCache>
                <c:formatCode>0.00E+00</c:formatCode>
                <c:ptCount val="10"/>
                <c:pt idx="0">
                  <c:v>5.037059314909154</c:v>
                </c:pt>
                <c:pt idx="1">
                  <c:v>2.6455931629742357</c:v>
                </c:pt>
                <c:pt idx="2">
                  <c:v>3.7414337315996984</c:v>
                </c:pt>
                <c:pt idx="3">
                  <c:v>1.7747178459657211</c:v>
                </c:pt>
                <c:pt idx="4">
                  <c:v>3.3724827907583208</c:v>
                </c:pt>
                <c:pt idx="5">
                  <c:v>1.9169143620901301</c:v>
                </c:pt>
                <c:pt idx="6">
                  <c:v>3.4367263308211693</c:v>
                </c:pt>
                <c:pt idx="7">
                  <c:v>3.9240488025440312</c:v>
                </c:pt>
                <c:pt idx="8">
                  <c:v>3.6226276333560743</c:v>
                </c:pt>
                <c:pt idx="9">
                  <c:v>0.9353584328999246</c:v>
                </c:pt>
              </c:numCache>
            </c:numRef>
          </c:xVal>
          <c:yVal>
            <c:numRef>
              <c:f>Sheet1!$AH$6:$AH$15</c:f>
              <c:numCache>
                <c:formatCode>General</c:formatCode>
                <c:ptCount val="10"/>
                <c:pt idx="0">
                  <c:v>0</c:v>
                </c:pt>
                <c:pt idx="1">
                  <c:v>6.04</c:v>
                </c:pt>
                <c:pt idx="2">
                  <c:v>6.87</c:v>
                </c:pt>
                <c:pt idx="3">
                  <c:v>4.7</c:v>
                </c:pt>
                <c:pt idx="4">
                  <c:v>4.75</c:v>
                </c:pt>
                <c:pt idx="5">
                  <c:v>6.69</c:v>
                </c:pt>
                <c:pt idx="6">
                  <c:v>6.75</c:v>
                </c:pt>
                <c:pt idx="7">
                  <c:v>5.28</c:v>
                </c:pt>
                <c:pt idx="8">
                  <c:v>3.94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22-49A5-8C48-BB65982FFFA8}"/>
            </c:ext>
          </c:extLst>
        </c:ser>
        <c:ser>
          <c:idx val="2"/>
          <c:order val="5"/>
          <c:tx>
            <c:v>nj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Sheet1!$AN$16:$AN$17</c:f>
              <c:numCache>
                <c:formatCode>0.00E+00</c:formatCode>
                <c:ptCount val="2"/>
                <c:pt idx="0">
                  <c:v>0.83661001571676274</c:v>
                </c:pt>
                <c:pt idx="1">
                  <c:v>0.76371696240470432</c:v>
                </c:pt>
              </c:numCache>
            </c:numRef>
          </c:xVal>
          <c:yVal>
            <c:numRef>
              <c:f>Sheet1!$AG$16:$AG$17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22-49A5-8C48-BB65982F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14720"/>
        <c:axId val="636511440"/>
      </c:scatterChart>
      <c:valAx>
        <c:axId val="636514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6511440"/>
        <c:crosses val="autoZero"/>
        <c:crossBetween val="midCat"/>
      </c:valAx>
      <c:valAx>
        <c:axId val="636511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6514720"/>
        <c:crosses val="autoZero"/>
        <c:crossBetween val="midCat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164274868055011"/>
          <c:y val="2.581319170129355E-2"/>
          <c:w val="0.69249227420384685"/>
          <c:h val="0.7125754310182626"/>
        </c:manualLayout>
      </c:layout>
      <c:scatterChart>
        <c:scatterStyle val="lineMarker"/>
        <c:varyColors val="0"/>
        <c:ser>
          <c:idx val="1"/>
          <c:order val="0"/>
          <c:tx>
            <c:v>~0.5 kV</c:v>
          </c:tx>
          <c:spPr>
            <a:ln w="19050">
              <a:noFill/>
            </a:ln>
          </c:spPr>
          <c:marker>
            <c:symbol val="square"/>
            <c:size val="9"/>
            <c:spPr>
              <a:solidFill>
                <a:schemeClr val="tx1"/>
              </a:solidFill>
              <a:ln w="22225"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9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spPr>
              <a:ln w="19050">
                <a:noFill/>
              </a:ln>
            </c:spPr>
          </c:dPt>
          <c:xVal>
            <c:numRef>
              <c:f>Sheet1!$AD$6:$AD$7</c:f>
              <c:numCache>
                <c:formatCode>General</c:formatCode>
                <c:ptCount val="2"/>
                <c:pt idx="0">
                  <c:v>0.02</c:v>
                </c:pt>
                <c:pt idx="1">
                  <c:v>0.08</c:v>
                </c:pt>
              </c:numCache>
            </c:numRef>
          </c:xVal>
          <c:yVal>
            <c:numRef>
              <c:f>Sheet1!$AH$6:$AH$7</c:f>
              <c:numCache>
                <c:formatCode>General</c:formatCode>
                <c:ptCount val="2"/>
                <c:pt idx="0">
                  <c:v>0</c:v>
                </c:pt>
                <c:pt idx="1">
                  <c:v>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D8-4F7D-BB23-27F280DF46B6}"/>
            </c:ext>
          </c:extLst>
        </c:ser>
        <c:ser>
          <c:idx val="2"/>
          <c:order val="1"/>
          <c:tx>
            <c:v>1 kV</c:v>
          </c:tx>
          <c:spPr>
            <a:ln w="19050">
              <a:noFill/>
            </a:ln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Sheet1!$AD$8:$AD$9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xVal>
          <c:yVal>
            <c:numRef>
              <c:f>Sheet1!$AH$8:$AH$9</c:f>
              <c:numCache>
                <c:formatCode>General</c:formatCode>
                <c:ptCount val="2"/>
                <c:pt idx="0">
                  <c:v>6.87</c:v>
                </c:pt>
                <c:pt idx="1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D8-4F7D-BB23-27F280DF46B6}"/>
            </c:ext>
          </c:extLst>
        </c:ser>
        <c:ser>
          <c:idx val="3"/>
          <c:order val="2"/>
          <c:tx>
            <c:v>1.4 kV</c:v>
          </c:tx>
          <c:spPr>
            <a:ln w="19050">
              <a:noFill/>
            </a:ln>
          </c:spPr>
          <c:marker>
            <c:symbol val="x"/>
            <c:size val="9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dPt>
            <c:idx val="3"/>
            <c:marker>
              <c:symbol val="circle"/>
              <c:size val="9"/>
            </c:marker>
            <c:bubble3D val="0"/>
          </c:dPt>
          <c:xVal>
            <c:numRef>
              <c:f>Sheet1!$AD$10:$AD$14</c:f>
              <c:numCache>
                <c:formatCode>General</c:formatCode>
                <c:ptCount val="5"/>
                <c:pt idx="0">
                  <c:v>0.04</c:v>
                </c:pt>
                <c:pt idx="1">
                  <c:v>0.1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</c:numCache>
            </c:numRef>
          </c:xVal>
          <c:yVal>
            <c:numRef>
              <c:f>Sheet1!$AH$10:$AH$14</c:f>
              <c:numCache>
                <c:formatCode>General</c:formatCode>
                <c:ptCount val="5"/>
                <c:pt idx="0">
                  <c:v>4.75</c:v>
                </c:pt>
                <c:pt idx="1">
                  <c:v>6.69</c:v>
                </c:pt>
                <c:pt idx="2">
                  <c:v>6.75</c:v>
                </c:pt>
                <c:pt idx="3">
                  <c:v>5.28</c:v>
                </c:pt>
                <c:pt idx="4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6D8-4F7D-BB23-27F280DF46B6}"/>
            </c:ext>
          </c:extLst>
        </c:ser>
        <c:ser>
          <c:idx val="4"/>
          <c:order val="3"/>
          <c:tx>
            <c:v>1.6 kV</c:v>
          </c:tx>
          <c:spPr>
            <a:ln w="19050">
              <a:noFill/>
            </a:ln>
          </c:spPr>
          <c:marker>
            <c:symbol val="star"/>
            <c:size val="9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Sheet1!$AD$15:$AD$16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xVal>
          <c:yVal>
            <c:numRef>
              <c:f>Sheet1!$AH$15:$AH$16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6D8-4F7D-BB23-27F280DF46B6}"/>
            </c:ext>
          </c:extLst>
        </c:ser>
        <c:ser>
          <c:idx val="5"/>
          <c:order val="4"/>
          <c:tx>
            <c:v>2.2 kV</c:v>
          </c:tx>
          <c:spPr>
            <a:ln w="19050"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Sheet1!$AD$17</c:f>
              <c:numCache>
                <c:formatCode>General</c:formatCode>
                <c:ptCount val="1"/>
                <c:pt idx="0">
                  <c:v>0.06</c:v>
                </c:pt>
              </c:numCache>
            </c:numRef>
          </c:xVal>
          <c:yVal>
            <c:numRef>
              <c:f>Sheet1!$AH$17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6D8-4F7D-BB23-27F280DF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14720"/>
        <c:axId val="636511440"/>
      </c:scatterChart>
      <c:valAx>
        <c:axId val="636514720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6511440"/>
        <c:crosses val="autoZero"/>
        <c:crossBetween val="midCat"/>
      </c:valAx>
      <c:valAx>
        <c:axId val="636511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651472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3667037208584238"/>
          <c:y val="0.12848243854722596"/>
          <c:w val="0.13882692604600896"/>
          <c:h val="0.50088428777717486"/>
        </c:manualLayout>
      </c:layout>
      <c:overlay val="0"/>
      <c:txPr>
        <a:bodyPr/>
        <a:lstStyle/>
        <a:p>
          <a:pPr>
            <a:defRPr sz="16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548615</xdr:colOff>
      <xdr:row>17</xdr:row>
      <xdr:rowOff>130102</xdr:rowOff>
    </xdr:from>
    <xdr:to>
      <xdr:col>19</xdr:col>
      <xdr:colOff>480995</xdr:colOff>
      <xdr:row>38</xdr:row>
      <xdr:rowOff>94121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313763</xdr:colOff>
      <xdr:row>20</xdr:row>
      <xdr:rowOff>91043</xdr:rowOff>
    </xdr:from>
    <xdr:to>
      <xdr:col>28</xdr:col>
      <xdr:colOff>487355</xdr:colOff>
      <xdr:row>43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582708</xdr:colOff>
      <xdr:row>20</xdr:row>
      <xdr:rowOff>67236</xdr:rowOff>
    </xdr:from>
    <xdr:to>
      <xdr:col>39</xdr:col>
      <xdr:colOff>168090</xdr:colOff>
      <xdr:row>44</xdr:row>
      <xdr:rowOff>56030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0.40684</cdr:x>
      <cdr:y>0.83939</cdr:y>
    </cdr:from>
    <cdr:to>
      <cdr:x>0.59506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8350" y="2638425"/>
          <a:ext cx="9429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0.4687</cdr:x>
      <cdr:y>0.64358</cdr:y>
    </cdr:from>
    <cdr:to>
      <cdr:x>0.74246</cdr:x>
      <cdr:y>0.87388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2875183" y="2207288"/>
              <a:ext cx="1679364" cy="78985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en-US" sz="16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𝑖𝑛𝑖𝑡</m:t>
                        </m:r>
                      </m:sub>
                    </m:sSub>
                  </m:oMath>
                </m:oMathPara>
              </a14:m>
              <a:endParaRPr lang="en-US" sz="1600"/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2875183" y="2207288"/>
              <a:ext cx="1679364" cy="78985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n-US" sz="1600" b="0" i="0">
                  <a:latin typeface="Cambria Math" panose="02040503050406030204" pitchFamily="18" charset="0"/>
                </a:rPr>
                <a:t>〖</a:t>
              </a:r>
              <a:r>
                <a:rPr lang="en-US" sz="1600" i="0"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600" b="0" i="0"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US" sz="16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600" b="0" i="0">
                  <a:latin typeface="Cambria Math" panose="02040503050406030204" pitchFamily="18" charset="0"/>
                </a:rPr>
                <a:t>𝑖𝑛𝑖𝑡</a:t>
              </a:r>
              <a:endParaRPr lang="en-US" sz="1600"/>
            </a:p>
          </cdr:txBody>
        </cdr:sp>
      </mc:Fallback>
    </mc:AlternateContent>
  </cdr:relSizeAnchor>
  <cdr:relSizeAnchor xmlns:cdr="http://schemas.openxmlformats.org/drawingml/2006/chartDrawing">
    <cdr:from>
      <cdr:x>0.07944</cdr:x>
      <cdr:y>0.21977</cdr:y>
    </cdr:from>
    <cdr:to>
      <cdr:x>0.21062</cdr:x>
      <cdr:y>0.47432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419786" y="648937"/>
              <a:ext cx="693148" cy="75160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  </m:t>
                        </m:r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</m:t>
                            </m:r>
                          </m:e>
                          <m:sub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0   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  <m:r>
                                  <a:rPr lang="en-US" sz="1100" b="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>
                                  <a:rPr lang="en-US" sz="1100" b="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rad>
                        <m:r>
                          <a:rPr lang="en-US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den>
                    </m:f>
                  </m:oMath>
                </m:oMathPara>
              </a14:m>
              <a:endParaRPr lang="en-US" sz="1600"/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419786" y="648937"/>
              <a:ext cx="693148" cy="75160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   </a:t>
              </a:r>
              <a:r>
                <a:rPr lang="en-US" sz="1100" b="0" i="0">
                  <a:effectLst/>
                  <a:latin typeface="+mn-lt"/>
                  <a:ea typeface="+mn-ea"/>
                  <a:cs typeface="+mn-cs"/>
                </a:rPr>
                <a:t>𝑈_(0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sz="1100" b="0" i="0"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6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effectLst/>
                  <a:latin typeface="+mn-lt"/>
                  <a:ea typeface="+mn-ea"/>
                  <a:cs typeface="+mn-cs"/>
                </a:rPr>
                <a:t>√(𝐺𝜎/𝑚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n-US" sz="16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600"/>
            </a:p>
          </cdr:txBody>
        </cdr:sp>
      </mc:Fallback>
    </mc:AlternateContent>
  </cdr:relSizeAnchor>
  <cdr:relSizeAnchor xmlns:cdr="http://schemas.openxmlformats.org/drawingml/2006/chartDrawing">
    <cdr:from>
      <cdr:x>0.26798</cdr:x>
      <cdr:y>0.33836</cdr:y>
    </cdr:from>
    <cdr:to>
      <cdr:x>0.74233</cdr:x>
      <cdr:y>0.33836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1725039" y="1341449"/>
          <a:ext cx="3053477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0.29024</cdr:x>
      <cdr:y>0.33973</cdr:y>
    </cdr:from>
    <cdr:to>
      <cdr:x>0.29024</cdr:x>
      <cdr:y>0.6161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1868322" y="1346860"/>
          <a:ext cx="0" cy="109568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0.29101</cdr:x>
      <cdr:y>0.40942</cdr:y>
    </cdr:from>
    <cdr:to>
      <cdr:x>0.43212</cdr:x>
      <cdr:y>0.47004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873277" y="1623173"/>
          <a:ext cx="908351" cy="240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no-jump</a:t>
          </a:r>
        </a:p>
      </cdr:txBody>
    </cdr:sp>
  </cdr:relSizeAnchor>
  <cdr:relSizeAnchor xmlns:cdr="http://schemas.openxmlformats.org/drawingml/2006/chartDrawing">
    <cdr:from>
      <cdr:x>0.27208</cdr:x>
      <cdr:y>0.44007</cdr:y>
    </cdr:from>
    <cdr:to>
      <cdr:x>0.29972</cdr:x>
      <cdr:y>0.44007</cdr:y>
    </cdr:to>
    <cdr:cxnSp macro="">
      <cdr:nvCxnSpPr>
        <cdr:cNvPr id="17" name="Straight Arrow Connector 16"/>
        <cdr:cNvCxnSpPr/>
      </cdr:nvCxnSpPr>
      <cdr:spPr>
        <a:xfrm xmlns:a="http://schemas.openxmlformats.org/drawingml/2006/main" flipH="1">
          <a:off x="1751402" y="1744661"/>
          <a:ext cx="177953" cy="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0.7441</cdr:x>
      <cdr:y>0.04675</cdr:y>
    </cdr:from>
    <cdr:to>
      <cdr:x>0.7441</cdr:x>
      <cdr:y>0.41123</cdr:y>
    </cdr:to>
    <cdr:cxnSp macro="">
      <cdr:nvCxnSpPr>
        <cdr:cNvPr id="23" name="Straight Arrow Connector 22"/>
        <cdr:cNvCxnSpPr/>
      </cdr:nvCxnSpPr>
      <cdr:spPr>
        <a:xfrm xmlns:a="http://schemas.openxmlformats.org/drawingml/2006/main" flipV="1">
          <a:off x="4564636" y="160338"/>
          <a:ext cx="0" cy="1250041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0.73739</cdr:x>
      <cdr:y>0.41297</cdr:y>
    </cdr:from>
    <cdr:to>
      <cdr:x>0.75259</cdr:x>
      <cdr:y>0.41297</cdr:y>
    </cdr:to>
    <cdr:cxnSp macro="">
      <cdr:nvCxnSpPr>
        <cdr:cNvPr id="26" name="Straight Connector 25"/>
        <cdr:cNvCxnSpPr/>
      </cdr:nvCxnSpPr>
      <cdr:spPr>
        <a:xfrm xmlns:a="http://schemas.openxmlformats.org/drawingml/2006/main">
          <a:off x="4523456" y="1416345"/>
          <a:ext cx="93244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0.75768</cdr:x>
      <cdr:y>0.39724</cdr:y>
    </cdr:from>
    <cdr:to>
      <cdr:x>0.77288</cdr:x>
      <cdr:y>0.39724</cdr:y>
    </cdr:to>
    <cdr:cxnSp macro="">
      <cdr:nvCxnSpPr>
        <cdr:cNvPr id="34" name="Straight Connector 33"/>
        <cdr:cNvCxnSpPr/>
      </cdr:nvCxnSpPr>
      <cdr:spPr>
        <a:xfrm xmlns:a="http://schemas.openxmlformats.org/drawingml/2006/main">
          <a:off x="4647958" y="1362392"/>
          <a:ext cx="93244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0.76581</cdr:x>
      <cdr:y>0.39695</cdr:y>
    </cdr:from>
    <cdr:to>
      <cdr:x>0.76581</cdr:x>
      <cdr:y>0.60779</cdr:y>
    </cdr:to>
    <cdr:cxnSp macro="">
      <cdr:nvCxnSpPr>
        <cdr:cNvPr id="36" name="Straight Arrow Connector 35"/>
        <cdr:cNvCxnSpPr/>
      </cdr:nvCxnSpPr>
      <cdr:spPr>
        <a:xfrm xmlns:a="http://schemas.openxmlformats.org/drawingml/2006/main">
          <a:off x="4697815" y="1361394"/>
          <a:ext cx="0" cy="723131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0.75785</cdr:x>
      <cdr:y>0.60895</cdr:y>
    </cdr:from>
    <cdr:to>
      <cdr:x>0.77304</cdr:x>
      <cdr:y>0.60895</cdr:y>
    </cdr:to>
    <cdr:cxnSp macro="">
      <cdr:nvCxnSpPr>
        <cdr:cNvPr id="39" name="Straight Connector 38"/>
        <cdr:cNvCxnSpPr/>
      </cdr:nvCxnSpPr>
      <cdr:spPr>
        <a:xfrm xmlns:a="http://schemas.openxmlformats.org/drawingml/2006/main">
          <a:off x="3800022" y="1914072"/>
          <a:ext cx="7620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0.73096</cdr:x>
      <cdr:y>0.49552</cdr:y>
    </cdr:from>
    <cdr:to>
      <cdr:x>0.81563</cdr:x>
      <cdr:y>0.54054</cdr:y>
    </cdr:to>
    <cdr:sp macro="" textlink="">
      <cdr:nvSpPr>
        <cdr:cNvPr id="40" name="Rectangle 39"/>
        <cdr:cNvSpPr/>
      </cdr:nvSpPr>
      <cdr:spPr>
        <a:xfrm xmlns:a="http://schemas.openxmlformats.org/drawingml/2006/main">
          <a:off x="4484051" y="1699466"/>
          <a:ext cx="519403" cy="1544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0.72495</cdr:x>
      <cdr:y>0.47488</cdr:y>
    </cdr:from>
    <cdr:to>
      <cdr:x>0.87909</cdr:x>
      <cdr:y>0.54588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4447132" y="1628688"/>
          <a:ext cx="945563" cy="2435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bounce</a:t>
          </a:r>
        </a:p>
      </cdr:txBody>
    </cdr:sp>
  </cdr:relSizeAnchor>
  <cdr:relSizeAnchor xmlns:cdr="http://schemas.openxmlformats.org/drawingml/2006/chartDrawing">
    <cdr:from>
      <cdr:x>0.72564</cdr:x>
      <cdr:y>0.15758</cdr:y>
    </cdr:from>
    <cdr:to>
      <cdr:x>0.78426</cdr:x>
      <cdr:y>0.20779</cdr:y>
    </cdr:to>
    <cdr:sp macro="" textlink="">
      <cdr:nvSpPr>
        <cdr:cNvPr id="49" name="Rectangle 48"/>
        <cdr:cNvSpPr/>
      </cdr:nvSpPr>
      <cdr:spPr>
        <a:xfrm xmlns:a="http://schemas.openxmlformats.org/drawingml/2006/main">
          <a:off x="3638550" y="495300"/>
          <a:ext cx="293914" cy="1578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0.69851</cdr:x>
      <cdr:y>0.14026</cdr:y>
    </cdr:from>
    <cdr:to>
      <cdr:x>0.84071</cdr:x>
      <cdr:y>0.20779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3502478" y="440871"/>
          <a:ext cx="713014" cy="2122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escape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0.49263</cdr:x>
      <cdr:y>0.67894</cdr:y>
    </cdr:from>
    <cdr:to>
      <cdr:x>0.67068</cdr:x>
      <cdr:y>0.87552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TextBox 1"/>
            <cdr:cNvSpPr txBox="1"/>
          </cdr:nvSpPr>
          <cdr:spPr>
            <a:xfrm xmlns:a="http://schemas.openxmlformats.org/drawingml/2006/main">
              <a:off x="2784966" y="3072747"/>
              <a:ext cx="1006563" cy="88965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800" i="1"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800" i="1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𝐺</m:t>
                            </m:r>
                            <m:r>
                              <a:rPr lang="en-US" sz="1800" b="0" i="1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>
                              <a:rPr lang="en-US" sz="1800" b="0" i="1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  <m:r>
                          <a:rPr lang="en-US" sz="1800" b="0" i="1"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800"/>
            </a:p>
          </cdr:txBody>
        </cdr:sp>
      </mc:Choice>
      <mc:Fallback>
        <cdr:sp macro="" textlink="">
          <cdr:nvSpPr>
            <cdr:cNvPr id="6" name="TextBox 1"/>
            <cdr:cNvSpPr txBox="1"/>
          </cdr:nvSpPr>
          <cdr:spPr>
            <a:xfrm xmlns:a="http://schemas.openxmlformats.org/drawingml/2006/main">
              <a:off x="2784966" y="3072747"/>
              <a:ext cx="1006563" cy="88965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800" i="0"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800" b="0" i="0">
                  <a:effectLst/>
                  <a:latin typeface="+mn-lt"/>
                  <a:ea typeface="+mn-ea"/>
                  <a:cs typeface="+mn-cs"/>
                </a:rPr>
                <a:t>𝐺𝜎/𝑚  )</a:t>
              </a:r>
              <a:endParaRPr lang="en-US" sz="1800"/>
            </a:p>
          </cdr:txBody>
        </cdr:sp>
      </mc:Fallback>
    </mc:AlternateContent>
  </cdr:relSizeAnchor>
  <cdr:relSizeAnchor xmlns:cdr="http://schemas.openxmlformats.org/drawingml/2006/chartDrawing">
    <cdr:from>
      <cdr:x>0.08702</cdr:x>
      <cdr:y>0.30728</cdr:y>
    </cdr:from>
    <cdr:to>
      <cdr:x>0.24326</cdr:x>
      <cdr:y>0.60315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7" name="TextBox 1"/>
            <cdr:cNvSpPr txBox="1"/>
          </cdr:nvSpPr>
          <cdr:spPr>
            <a:xfrm xmlns:a="http://schemas.openxmlformats.org/drawingml/2006/main">
              <a:off x="491956" y="1390699"/>
              <a:ext cx="883267" cy="133904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0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en-US" sz="20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0   </m:t>
                        </m:r>
                      </m:sub>
                    </m:sSub>
                  </m:oMath>
                </m:oMathPara>
              </a14:m>
              <a:endParaRPr lang="en-US" sz="2000"/>
            </a:p>
          </cdr:txBody>
        </cdr:sp>
      </mc:Choice>
      <mc:Fallback>
        <cdr:sp macro="" textlink="">
          <cdr:nvSpPr>
            <cdr:cNvPr id="7" name="TextBox 1"/>
            <cdr:cNvSpPr txBox="1"/>
          </cdr:nvSpPr>
          <cdr:spPr>
            <a:xfrm xmlns:a="http://schemas.openxmlformats.org/drawingml/2006/main">
              <a:off x="491956" y="1390699"/>
              <a:ext cx="883267" cy="133904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𝑈_(0   )</a:t>
              </a:r>
              <a:endParaRPr lang="en-US" sz="2000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0.07753</cdr:x>
      <cdr:y>0.29027</cdr:y>
    </cdr:from>
    <cdr:to>
      <cdr:x>0.31064</cdr:x>
      <cdr:y>0.58614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549088" y="1349872"/>
              <a:ext cx="1650882" cy="13759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0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en-US" sz="20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20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2000" b="0" i="1"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 xmlns:a="http://schemas.openxmlformats.org/drawingml/2006/main">
              <a:pPr/>
              <a14:m>
                <m:oMath xmlns:m="http://schemas.openxmlformats.org/officeDocument/2006/math">
                  <m:r>
                    <a:rPr lang="en-US" sz="20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20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𝑐𝑚</m:t>
                  </m:r>
                  <m:r>
                    <a:rPr lang="en-US" sz="20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</m:t>
                  </m:r>
                  <m:r>
                    <a:rPr lang="en-US" sz="20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</m:t>
                  </m:r>
                </m:oMath>
              </a14:m>
              <a:r>
                <a:rPr lang="en-US" sz="2000"/>
                <a:t>)</a:t>
              </a:r>
            </a:p>
          </cdr:txBody>
        </cdr:sp>
      </mc:Choice>
      <mc:Fallback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549088" y="1349872"/>
              <a:ext cx="1650882" cy="13759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𝑈_0  </a:t>
              </a:r>
              <a:endParaRPr lang="en-US" sz="2000" b="0" i="1"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 xmlns:a="http://schemas.openxmlformats.org/drawingml/2006/main">
              <a:pPr/>
              <a:r>
                <a:rPr lang="en-US" sz="20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(𝑐𝑚/𝑠</a:t>
              </a:r>
              <a:r>
                <a:rPr lang="en-US" sz="2000"/>
                <a:t>)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0.03152</cdr:x>
      <cdr:y>0.33452</cdr:y>
    </cdr:from>
    <cdr:to>
      <cdr:x>0.18776</cdr:x>
      <cdr:y>0.63039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78194" y="1279289"/>
          <a:ext cx="883283" cy="1131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/>
          <a:endParaRPr lang="en-US" sz="2000"/>
        </a:p>
      </cdr:txBody>
    </cdr:sp>
  </cdr:relSizeAnchor>
  <cdr:relSizeAnchor xmlns:cdr="http://schemas.openxmlformats.org/drawingml/2006/chartDrawing">
    <cdr:from>
      <cdr:x>0.55915</cdr:x>
      <cdr:y>0.76333</cdr:y>
    </cdr:from>
    <cdr:to>
      <cdr:x>0.71539</cdr:x>
      <cdr:y>0.88191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9" name="TextBox 1"/>
            <cdr:cNvSpPr txBox="1"/>
          </cdr:nvSpPr>
          <cdr:spPr>
            <a:xfrm xmlns:a="http://schemas.openxmlformats.org/drawingml/2006/main">
              <a:off x="3959965" y="3549833"/>
              <a:ext cx="1106509" cy="5514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en-US" sz="20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en-US" sz="20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𝑚𝐿</m:t>
                    </m:r>
                    <m:r>
                      <a:rPr lang="en-US" sz="20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2000"/>
            </a:p>
          </cdr:txBody>
        </cdr:sp>
      </mc:Choice>
      <mc:Fallback>
        <cdr:sp macro="" textlink="">
          <cdr:nvSpPr>
            <cdr:cNvPr id="9" name="TextBox 1"/>
            <cdr:cNvSpPr txBox="1"/>
          </cdr:nvSpPr>
          <cdr:spPr>
            <a:xfrm xmlns:a="http://schemas.openxmlformats.org/drawingml/2006/main">
              <a:off x="3959965" y="3549833"/>
              <a:ext cx="1106509" cy="55142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20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(𝑚𝐿)</a:t>
              </a:r>
              <a:endParaRPr lang="en-US" sz="20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2"/>
  <sheetViews>
    <sheetView tabSelected="1" topLeftCell="T1" zoomScale="85" zoomScaleNormal="85" workbookViewId="0">
      <selection activeCell="AG15" sqref="AG15"/>
    </sheetView>
  </sheetViews>
  <sheetFormatPr defaultRowHeight="15" x14ac:dyDescent="0.25"/>
  <cols>
    <col min="1" max="3" width="9.140625" style="1"/>
    <col min="4" max="7" width="9.28515625" style="1" bestFit="1" customWidth="1"/>
    <col min="8" max="8" width="10.140625" style="1" customWidth="1"/>
    <col min="9" max="9" width="14" style="1" customWidth="1"/>
    <col min="10" max="10" width="9.28515625" style="1" customWidth="1"/>
    <col min="11" max="11" width="12.7109375" style="1" customWidth="1"/>
    <col min="12" max="12" width="12.5703125" style="1" bestFit="1" customWidth="1"/>
    <col min="13" max="13" width="12" style="1" customWidth="1"/>
    <col min="14" max="14" width="13.5703125" style="1" customWidth="1"/>
    <col min="15" max="15" width="12.28515625" style="1" customWidth="1"/>
    <col min="16" max="16" width="17" style="1" customWidth="1"/>
    <col min="17" max="18" width="12.28515625" style="1" customWidth="1"/>
    <col min="19" max="21" width="9.28515625" style="1" bestFit="1" customWidth="1"/>
    <col min="22" max="22" width="9.140625" style="1"/>
    <col min="23" max="23" width="14.42578125" style="1" customWidth="1"/>
    <col min="24" max="24" width="9.28515625" style="1" bestFit="1" customWidth="1"/>
    <col min="25" max="25" width="12.7109375" style="1" customWidth="1"/>
    <col min="26" max="26" width="9.28515625" style="1" bestFit="1" customWidth="1"/>
    <col min="33" max="33" width="9.140625" style="5"/>
    <col min="36" max="36" width="11.5703125" customWidth="1"/>
    <col min="37" max="37" width="19" customWidth="1"/>
    <col min="38" max="38" width="18.28515625" customWidth="1"/>
  </cols>
  <sheetData>
    <row r="1" spans="2:44" x14ac:dyDescent="0.25">
      <c r="B1" s="1" t="s">
        <v>25</v>
      </c>
      <c r="C1" s="1" t="s">
        <v>19</v>
      </c>
      <c r="D1" s="1" t="s">
        <v>11</v>
      </c>
      <c r="E1" s="1" t="s">
        <v>0</v>
      </c>
      <c r="F1" s="1" t="s">
        <v>12</v>
      </c>
      <c r="G1" s="1" t="s">
        <v>13</v>
      </c>
      <c r="H1" s="1" t="s">
        <v>22</v>
      </c>
      <c r="K1" s="1" t="s">
        <v>24</v>
      </c>
      <c r="L1" s="1" t="s">
        <v>1</v>
      </c>
      <c r="M1" s="1" t="s">
        <v>20</v>
      </c>
      <c r="N1" s="1" t="s">
        <v>21</v>
      </c>
      <c r="P1" s="1" t="s">
        <v>23</v>
      </c>
      <c r="Q1" s="1" t="s">
        <v>14</v>
      </c>
      <c r="R1" s="1" t="s">
        <v>16</v>
      </c>
      <c r="AB1" t="s">
        <v>25</v>
      </c>
      <c r="AC1" t="s">
        <v>11</v>
      </c>
      <c r="AD1" t="s">
        <v>26</v>
      </c>
      <c r="AE1" t="s">
        <v>19</v>
      </c>
      <c r="AF1" t="s">
        <v>27</v>
      </c>
      <c r="AG1" s="5" t="s">
        <v>30</v>
      </c>
      <c r="AI1" t="s">
        <v>32</v>
      </c>
      <c r="AJ1" t="s">
        <v>0</v>
      </c>
      <c r="AK1" t="s">
        <v>35</v>
      </c>
      <c r="AL1" t="s">
        <v>36</v>
      </c>
      <c r="AM1" t="s">
        <v>14</v>
      </c>
      <c r="AN1" t="s">
        <v>33</v>
      </c>
      <c r="AO1" t="s">
        <v>34</v>
      </c>
    </row>
    <row r="2" spans="2:44" x14ac:dyDescent="0.25">
      <c r="D2" s="1">
        <v>0.6</v>
      </c>
      <c r="E2" s="1">
        <f t="shared" ref="E2:E4" si="0">D2*S$4</f>
        <v>5.9999999999999995E-4</v>
      </c>
      <c r="F2" s="1">
        <f t="shared" ref="F2" si="1">G2*3</f>
        <v>0.23985000000000001</v>
      </c>
      <c r="G2" s="1">
        <v>7.9950000000000007E-2</v>
      </c>
      <c r="H2" s="1">
        <v>3000</v>
      </c>
      <c r="K2" s="1">
        <f t="shared" ref="K2:K3" si="2">H2*0.000000000000036</f>
        <v>1.0799999999999999E-10</v>
      </c>
      <c r="L2" s="1">
        <f t="shared" ref="L2:L3" si="3">H2*0.000000000000036*U$4/(U$4-1)*100^2</f>
        <v>2.3522504118299141E-6</v>
      </c>
      <c r="M2" s="1">
        <f t="shared" ref="M2:M3" si="4">SQRT(W$4*L2/E2)</f>
        <v>1.3227965814871177E-2</v>
      </c>
      <c r="N2" s="3">
        <f t="shared" ref="N2:N3" si="5">SQRT(W$6*L2/E2)</f>
        <v>3.2707931807443663E-2</v>
      </c>
      <c r="O2" s="2"/>
      <c r="P2" s="2">
        <f t="shared" ref="P2" si="6">G2/N2</f>
        <v>2.4443612170490403</v>
      </c>
      <c r="Q2" s="2">
        <f t="shared" ref="Q2:Q3" si="7">(D2*0.000001)^(2/3)*9.81*1000/S$6*1000</f>
        <v>9.5860228892987731</v>
      </c>
      <c r="R2" s="2" t="s">
        <v>18</v>
      </c>
      <c r="AB2">
        <v>6628</v>
      </c>
      <c r="AC2">
        <v>1.1000000000000001</v>
      </c>
      <c r="AD2">
        <v>0.1</v>
      </c>
      <c r="AE2" t="s">
        <v>28</v>
      </c>
      <c r="AF2" t="s">
        <v>17</v>
      </c>
      <c r="AG2" s="5">
        <v>0</v>
      </c>
      <c r="AH2">
        <f>AG2*100</f>
        <v>0</v>
      </c>
      <c r="AI2">
        <f>(AD2*0.000001*6/PI())^(1/3)</f>
        <v>5.7588238229697251E-3</v>
      </c>
      <c r="AJ2">
        <f>AD2*S$4</f>
        <v>1E-4</v>
      </c>
      <c r="AK2" s="1">
        <f>AC2*0.000000000000036*1000*U$4/(U$4-1)*100^2</f>
        <v>8.6249181767096885E-7</v>
      </c>
      <c r="AL2" s="1">
        <f>AC2*0.000000000000036*1000*U$6/(U$6-1)*100^2</f>
        <v>7.0152577791632436E-7</v>
      </c>
      <c r="AM2">
        <f>(AD2*0.000001)^(2/3)*9.81*1000/S$6*1000</f>
        <v>2.9031599325841753</v>
      </c>
      <c r="AN2" s="6">
        <f>SQRT(W$4*AK2/AJ2)*100</f>
        <v>1.9620244012720156</v>
      </c>
      <c r="AO2" s="6">
        <f>SQRT(W$6*AL2/AJ2)*100</f>
        <v>4.3753091947792715</v>
      </c>
      <c r="AQ2">
        <f>0.001</f>
        <v>1E-3</v>
      </c>
      <c r="AR2">
        <f>AQ2*100</f>
        <v>0.1</v>
      </c>
    </row>
    <row r="3" spans="2:44" x14ac:dyDescent="0.25">
      <c r="C3" s="1" t="s">
        <v>28</v>
      </c>
      <c r="D3" s="4">
        <v>0.1</v>
      </c>
      <c r="E3" s="4">
        <f t="shared" si="0"/>
        <v>1E-4</v>
      </c>
      <c r="F3" s="5">
        <v>2.2700000000000001E-2</v>
      </c>
      <c r="G3" s="4"/>
      <c r="H3" s="4">
        <v>500</v>
      </c>
      <c r="I3" s="4"/>
      <c r="J3" s="4"/>
      <c r="K3" s="4">
        <f t="shared" si="2"/>
        <v>1.7999999999999999E-11</v>
      </c>
      <c r="L3" s="4">
        <f t="shared" si="3"/>
        <v>3.9204173530498581E-7</v>
      </c>
      <c r="M3" s="4">
        <f t="shared" si="4"/>
        <v>1.3227965814871179E-2</v>
      </c>
      <c r="N3" s="4">
        <f t="shared" si="5"/>
        <v>3.2707931807443663E-2</v>
      </c>
      <c r="O3" s="4"/>
      <c r="P3" s="4">
        <f>F3/M3</f>
        <v>1.7160612839262215</v>
      </c>
      <c r="Q3" s="4">
        <f t="shared" si="7"/>
        <v>2.9031599325841753</v>
      </c>
      <c r="R3" s="4" t="s">
        <v>18</v>
      </c>
      <c r="S3" s="1" t="s">
        <v>10</v>
      </c>
      <c r="T3" s="1" t="s">
        <v>9</v>
      </c>
      <c r="U3" s="1" t="s">
        <v>8</v>
      </c>
      <c r="W3" s="1" t="s">
        <v>6</v>
      </c>
      <c r="X3" s="1" t="s">
        <v>2</v>
      </c>
      <c r="Y3" s="1" t="s">
        <v>7</v>
      </c>
      <c r="Z3" s="1" t="s">
        <v>3</v>
      </c>
      <c r="AB3">
        <v>6629</v>
      </c>
      <c r="AC3">
        <f>(0.4+0.6)/2</f>
        <v>0.5</v>
      </c>
      <c r="AD3">
        <v>0.1</v>
      </c>
      <c r="AE3" t="s">
        <v>28</v>
      </c>
      <c r="AF3" t="s">
        <v>18</v>
      </c>
      <c r="AG3" s="5">
        <v>2.2700000000000001E-2</v>
      </c>
      <c r="AH3">
        <f>AG3*100</f>
        <v>2.27</v>
      </c>
      <c r="AI3">
        <f>(AD3*0.000001*6/PI())^(1/3)</f>
        <v>5.7588238229697251E-3</v>
      </c>
      <c r="AJ3">
        <f>AD3*S$4</f>
        <v>1E-4</v>
      </c>
      <c r="AK3" s="1">
        <f>AC3*0.000000000000036*1000*U$4/(U$4-1)*100^2</f>
        <v>3.9204173530498581E-7</v>
      </c>
      <c r="AL3" s="1">
        <f>AC3*0.000000000000036*1000*U$6/(U$6-1)*100^2</f>
        <v>3.1887535359832924E-7</v>
      </c>
      <c r="AM3">
        <f>(AD3*0.000001)^(2/3)*9.81*1000/S$6*1000</f>
        <v>2.9031599325841753</v>
      </c>
      <c r="AN3" s="6">
        <f>SQRT(W$4*AK3/AJ3)*100</f>
        <v>1.3227965814871179</v>
      </c>
      <c r="AO3" s="6">
        <f>SQRT(W$6*AL3/AJ3)*100</f>
        <v>2.9498328573543433</v>
      </c>
      <c r="AQ3">
        <f>AQ2+0.001</f>
        <v>2E-3</v>
      </c>
      <c r="AR3">
        <f t="shared" ref="AR3:AR66" si="8">AQ3*100</f>
        <v>0.2</v>
      </c>
    </row>
    <row r="4" spans="2:44" x14ac:dyDescent="0.25">
      <c r="C4" s="1" t="s">
        <v>28</v>
      </c>
      <c r="D4" s="1">
        <f>AD4</f>
        <v>0.05</v>
      </c>
      <c r="E4" s="4">
        <f t="shared" si="0"/>
        <v>5.0000000000000002E-5</v>
      </c>
      <c r="F4" s="1">
        <f>AG4</f>
        <v>7.9200000000000007E-2</v>
      </c>
      <c r="H4" s="1">
        <f>AC4*1000</f>
        <v>1150</v>
      </c>
      <c r="K4" s="4">
        <f t="shared" ref="K4" si="9">H4*0.000000000000036</f>
        <v>4.1400000000000001E-11</v>
      </c>
      <c r="L4" s="4">
        <f t="shared" ref="L4" si="10">H4*0.000000000000036*U$4/(U$4-1)*100^2</f>
        <v>9.0169599120146737E-7</v>
      </c>
      <c r="M4" s="4">
        <f t="shared" ref="M4" si="11">SQRT(W$4*L4/E4)</f>
        <v>2.8370825968893509E-2</v>
      </c>
      <c r="N4" s="4">
        <f t="shared" ref="N4" si="12">SQRT(W$6*L4/E4)</f>
        <v>7.015069845948628E-2</v>
      </c>
      <c r="O4" s="4"/>
      <c r="P4" s="4">
        <f>F4/M4</f>
        <v>2.7916000784339832</v>
      </c>
      <c r="Q4" s="4">
        <f t="shared" ref="Q4" si="13">(D4*0.000001)^(2/3)*9.81*1000/S$6*1000</f>
        <v>1.8288761551370927</v>
      </c>
      <c r="R4" s="1" t="str">
        <f>AF4</f>
        <v>e</v>
      </c>
      <c r="S4" s="1">
        <f>1000/1000000</f>
        <v>1E-3</v>
      </c>
      <c r="T4" s="1">
        <f>25.4/10</f>
        <v>2.54</v>
      </c>
      <c r="U4" s="1">
        <f>(1+Z4^2/(4*T4^2))^(0.5)</f>
        <v>1.8488894874450106</v>
      </c>
      <c r="W4" s="3">
        <f>X4/Y4*Z4/100</f>
        <v>4.4632768361581941E-2</v>
      </c>
      <c r="X4" s="3">
        <f>0.000000000023-0.000000000018</f>
        <v>5.0000000000000021E-12</v>
      </c>
      <c r="Y4" s="3">
        <v>8.8500000000000005E-12</v>
      </c>
      <c r="Z4" s="1">
        <f>79/10</f>
        <v>7.9</v>
      </c>
      <c r="AB4">
        <v>6630</v>
      </c>
      <c r="AC4">
        <f>(1.3+1)/2</f>
        <v>1.1499999999999999</v>
      </c>
      <c r="AD4">
        <v>0.05</v>
      </c>
      <c r="AE4" t="s">
        <v>28</v>
      </c>
      <c r="AF4" t="s">
        <v>18</v>
      </c>
      <c r="AG4" s="5">
        <v>7.9200000000000007E-2</v>
      </c>
      <c r="AH4">
        <f>AG4*100</f>
        <v>7.9200000000000008</v>
      </c>
      <c r="AI4">
        <f>(AD4*0.000001*6/PI())^(1/3)</f>
        <v>4.570781497340832E-3</v>
      </c>
      <c r="AJ4">
        <f>AD4*S$4</f>
        <v>5.0000000000000002E-5</v>
      </c>
      <c r="AK4" s="1">
        <f>AC4*0.000000000000036*1000*U$4/(U$4-1)*100^2</f>
        <v>9.0169599120146726E-7</v>
      </c>
      <c r="AL4" s="1">
        <f>AC4*0.000000000000036*1000*U$6/(U$6-1)*100^2</f>
        <v>7.3341331327615715E-7</v>
      </c>
      <c r="AM4">
        <f>(AD4*0.000001)^(2/3)*9.81*1000/S$6*1000</f>
        <v>1.8288761551370927</v>
      </c>
      <c r="AN4" s="6">
        <f>SQRT(W$4*AK4/AJ4)*100</f>
        <v>2.8370825968893509</v>
      </c>
      <c r="AO4" s="6">
        <f>SQRT(W$6*AL4/AJ4)*100</f>
        <v>6.3266866428728337</v>
      </c>
      <c r="AQ4">
        <f t="shared" ref="AQ4:AQ67" si="14">AQ3+0.001</f>
        <v>3.0000000000000001E-3</v>
      </c>
      <c r="AR4">
        <f t="shared" si="8"/>
        <v>0.3</v>
      </c>
    </row>
    <row r="5" spans="2:44" x14ac:dyDescent="0.25">
      <c r="S5" s="1" t="s">
        <v>15</v>
      </c>
      <c r="W5" s="1" t="s">
        <v>5</v>
      </c>
      <c r="Z5" s="1" t="s">
        <v>4</v>
      </c>
      <c r="AB5">
        <v>6631</v>
      </c>
      <c r="AC5">
        <f>(1.3+1.4)/2</f>
        <v>1.35</v>
      </c>
      <c r="AD5">
        <v>0.03</v>
      </c>
      <c r="AE5" t="s">
        <v>28</v>
      </c>
      <c r="AF5" t="s">
        <v>17</v>
      </c>
      <c r="AG5" s="5">
        <v>0</v>
      </c>
      <c r="AH5">
        <f>AG5*100</f>
        <v>0</v>
      </c>
      <c r="AI5">
        <f>(AD5*0.000001*6/PI())^(1/3)</f>
        <v>3.8551464208140974E-3</v>
      </c>
      <c r="AJ5">
        <f>AD5*S$4</f>
        <v>3.0000000000000001E-5</v>
      </c>
      <c r="AK5" s="1">
        <f>AC5*0.000000000000036*1000*U$4/(U$4-1)*100^2</f>
        <v>1.0585126853234618E-6</v>
      </c>
      <c r="AL5" s="1">
        <f>AC5*0.000000000000036*1000*U$6/(U$6-1)*100^2</f>
        <v>8.6096345471548914E-7</v>
      </c>
      <c r="AM5">
        <f>(AD5*0.000001)^(2/3)*9.81*1000/S$6*1000</f>
        <v>1.3010234701897301</v>
      </c>
      <c r="AN5" s="6">
        <f>SQRT(W$4*AK5/AJ5)*100</f>
        <v>3.9683897444613545</v>
      </c>
      <c r="AO5" s="6">
        <f>SQRT(W$6*AL5/AJ5)*100</f>
        <v>8.8494985720630304</v>
      </c>
      <c r="AQ5">
        <f t="shared" si="14"/>
        <v>4.0000000000000001E-3</v>
      </c>
      <c r="AR5">
        <f t="shared" si="8"/>
        <v>0.4</v>
      </c>
    </row>
    <row r="6" spans="2:44" x14ac:dyDescent="0.25">
      <c r="S6" s="1">
        <v>72.8</v>
      </c>
      <c r="T6" s="1">
        <f>25.4/10</f>
        <v>2.54</v>
      </c>
      <c r="U6" s="1">
        <f t="shared" ref="U6" si="15">(1+Z6^2/(4*T6^2))^(0.5)</f>
        <v>2.2961263128129707</v>
      </c>
      <c r="W6" s="3">
        <f>X6/Y6*Z6/100</f>
        <v>0.27288135593220342</v>
      </c>
      <c r="X6" s="3">
        <f>0.000000000023</f>
        <v>2.3000000000000001E-11</v>
      </c>
      <c r="Y6" s="3">
        <v>8.8500000000000005E-12</v>
      </c>
      <c r="Z6" s="1">
        <f>105/10</f>
        <v>10.5</v>
      </c>
      <c r="AB6">
        <v>6632</v>
      </c>
      <c r="AC6">
        <f>(1+1.9)/2</f>
        <v>1.45</v>
      </c>
      <c r="AD6">
        <v>0.02</v>
      </c>
      <c r="AE6" t="s">
        <v>28</v>
      </c>
      <c r="AF6" t="s">
        <v>17</v>
      </c>
      <c r="AG6" s="5">
        <v>0</v>
      </c>
      <c r="AH6">
        <f>AG6*100</f>
        <v>0</v>
      </c>
      <c r="AI6">
        <f>(AD6*0.000001*6/PI())^(1/3)</f>
        <v>3.3677806019212601E-3</v>
      </c>
      <c r="AJ6">
        <f>AD6*S$4</f>
        <v>2.0000000000000002E-5</v>
      </c>
      <c r="AK6" s="1">
        <f>AC6*0.000000000000036*1000*U$4/(U$4-1)*100^2</f>
        <v>1.1369210323844586E-6</v>
      </c>
      <c r="AL6" s="1">
        <f>AC6*0.000000000000036*1000*U$6/(U$6-1)*100^2</f>
        <v>9.2473852543515471E-7</v>
      </c>
      <c r="AM6">
        <f>(AD6*0.000001)^(2/3)*9.81*1000/S$6*1000</f>
        <v>0.9928667308148954</v>
      </c>
      <c r="AN6" s="6">
        <f>SQRT(W$4*AK6/AJ6)*100</f>
        <v>5.037059314909154</v>
      </c>
      <c r="AO6" s="6">
        <f>SQRT(W$6*AL6/AJ6)*100</f>
        <v>11.232628870916447</v>
      </c>
      <c r="AQ6">
        <f t="shared" si="14"/>
        <v>5.0000000000000001E-3</v>
      </c>
      <c r="AR6">
        <f t="shared" si="8"/>
        <v>0.5</v>
      </c>
    </row>
    <row r="7" spans="2:44" x14ac:dyDescent="0.25">
      <c r="AB7">
        <v>6633</v>
      </c>
      <c r="AC7">
        <f>(1.8+1.4)/2</f>
        <v>1.6</v>
      </c>
      <c r="AD7">
        <v>0.08</v>
      </c>
      <c r="AE7" t="s">
        <v>28</v>
      </c>
      <c r="AF7" t="s">
        <v>18</v>
      </c>
      <c r="AG7" s="5">
        <v>6.0400000000000002E-2</v>
      </c>
      <c r="AH7">
        <f>AG7*100</f>
        <v>6.04</v>
      </c>
      <c r="AI7">
        <f>(AD7*0.000001*6/PI())^(1/3)</f>
        <v>5.346018470287906E-3</v>
      </c>
      <c r="AJ7">
        <f>AD7*S$4</f>
        <v>8.0000000000000007E-5</v>
      </c>
      <c r="AK7" s="1">
        <f>AC7*0.000000000000036*1000*U$4/(U$4-1)*100^2</f>
        <v>1.2545335529759547E-6</v>
      </c>
      <c r="AL7" s="1">
        <f>AC7*0.000000000000036*1000*U$6/(U$6-1)*100^2</f>
        <v>1.0204011315146536E-6</v>
      </c>
      <c r="AM7">
        <f>(AD7*0.000001)^(2/3)*9.81*1000/S$6*1000</f>
        <v>2.5018673877879887</v>
      </c>
      <c r="AN7" s="6">
        <f>SQRT(W$4*AK7/AJ7)*100</f>
        <v>2.6455931629742357</v>
      </c>
      <c r="AO7" s="6">
        <f>SQRT(W$6*AL7/AJ7)*100</f>
        <v>5.8996657147086866</v>
      </c>
      <c r="AQ7">
        <f t="shared" si="14"/>
        <v>6.0000000000000001E-3</v>
      </c>
      <c r="AR7">
        <f t="shared" si="8"/>
        <v>0.6</v>
      </c>
    </row>
    <row r="8" spans="2:44" x14ac:dyDescent="0.25">
      <c r="AB8">
        <v>6637</v>
      </c>
      <c r="AC8">
        <f>(1.8+1.4)/2</f>
        <v>1.6</v>
      </c>
      <c r="AD8">
        <v>0.04</v>
      </c>
      <c r="AE8" t="s">
        <v>28</v>
      </c>
      <c r="AF8" t="s">
        <v>18</v>
      </c>
      <c r="AG8" s="5">
        <v>6.8699999999999997E-2</v>
      </c>
      <c r="AH8">
        <f>AG8*100</f>
        <v>6.87</v>
      </c>
      <c r="AI8">
        <f>(AD8*0.000001*6/PI())^(1/3)</f>
        <v>4.243137671788225E-3</v>
      </c>
      <c r="AJ8">
        <f>AD8*S$4</f>
        <v>4.0000000000000003E-5</v>
      </c>
      <c r="AK8" s="1">
        <f>AC8*0.000000000000036*1000*U$4/(U$4-1)*100^2</f>
        <v>1.2545335529759547E-6</v>
      </c>
      <c r="AL8" s="1">
        <f>AC8*0.000000000000036*1000*U$6/(U$6-1)*100^2</f>
        <v>1.0204011315146536E-6</v>
      </c>
      <c r="AM8">
        <f>(AD8*0.000001)^(2/3)*9.81*1000/S$6*1000</f>
        <v>1.5760776929597917</v>
      </c>
      <c r="AN8" s="6">
        <f>SQRT(W$4*AK8/AJ8)*100</f>
        <v>3.7414337315996984</v>
      </c>
      <c r="AO8" s="6">
        <f>SQRT(W$6*AL8/AJ8)*100</f>
        <v>8.343387267208584</v>
      </c>
      <c r="AQ8">
        <f t="shared" si="14"/>
        <v>7.0000000000000001E-3</v>
      </c>
      <c r="AR8">
        <f t="shared" si="8"/>
        <v>0.70000000000000007</v>
      </c>
    </row>
    <row r="9" spans="2:44" x14ac:dyDescent="0.25">
      <c r="AB9">
        <v>6638</v>
      </c>
      <c r="AC9">
        <f>(0.3+0.6)/2</f>
        <v>0.44999999999999996</v>
      </c>
      <c r="AD9">
        <v>0.05</v>
      </c>
      <c r="AE9" t="s">
        <v>28</v>
      </c>
      <c r="AF9" t="s">
        <v>18</v>
      </c>
      <c r="AG9" s="5">
        <v>4.7E-2</v>
      </c>
      <c r="AH9">
        <f>AG9*100</f>
        <v>4.7</v>
      </c>
      <c r="AI9">
        <f>(AD9*0.000001*6/PI())^(1/3)</f>
        <v>4.570781497340832E-3</v>
      </c>
      <c r="AJ9">
        <f>AD9*S$4</f>
        <v>5.0000000000000002E-5</v>
      </c>
      <c r="AK9" s="1">
        <f>AC9*0.000000000000036*1000*U$4/(U$4-1)*100^2</f>
        <v>3.5283756177448714E-7</v>
      </c>
      <c r="AL9" s="1">
        <f>AC9*0.000000000000036*1000*U$6/(U$6-1)*100^2</f>
        <v>2.8698781823849629E-7</v>
      </c>
      <c r="AM9">
        <f>(AD9*0.000001)^(2/3)*9.81*1000/S$6*1000</f>
        <v>1.8288761551370927</v>
      </c>
      <c r="AN9" s="6">
        <f>SQRT(W$4*AK9/AJ9)*100</f>
        <v>1.7747178459657211</v>
      </c>
      <c r="AO9" s="6">
        <f>SQRT(W$6*AL9/AJ9)*100</f>
        <v>3.9576160747840512</v>
      </c>
      <c r="AQ9">
        <f t="shared" si="14"/>
        <v>8.0000000000000002E-3</v>
      </c>
      <c r="AR9">
        <f t="shared" si="8"/>
        <v>0.8</v>
      </c>
    </row>
    <row r="10" spans="2:44" x14ac:dyDescent="0.25">
      <c r="AB10">
        <v>6639</v>
      </c>
      <c r="AC10">
        <f>(1.6+1)/2</f>
        <v>1.3</v>
      </c>
      <c r="AD10">
        <v>0.04</v>
      </c>
      <c r="AE10" t="s">
        <v>28</v>
      </c>
      <c r="AF10" t="s">
        <v>18</v>
      </c>
      <c r="AG10" s="5">
        <v>4.7500000000000001E-2</v>
      </c>
      <c r="AH10">
        <f>AG10*100</f>
        <v>4.75</v>
      </c>
      <c r="AI10">
        <f>(AD10*0.000001*6/PI())^(1/3)</f>
        <v>4.243137671788225E-3</v>
      </c>
      <c r="AJ10">
        <f>AD10*S$4</f>
        <v>4.0000000000000003E-5</v>
      </c>
      <c r="AK10" s="1">
        <f>AC10*0.000000000000036*1000*U$4/(U$4-1)*100^2</f>
        <v>1.019308511792963E-6</v>
      </c>
      <c r="AL10" s="1">
        <f>AC10*0.000000000000036*1000*U$6/(U$6-1)*100^2</f>
        <v>8.2907591935565593E-7</v>
      </c>
      <c r="AM10">
        <f>(AD10*0.000001)^(2/3)*9.81*1000/S$6*1000</f>
        <v>1.5760776929597917</v>
      </c>
      <c r="AN10" s="6">
        <f>SQRT(W$4*AK10/AJ10)*100</f>
        <v>3.3724827907583208</v>
      </c>
      <c r="AO10" s="6">
        <f>SQRT(W$6*AL10/AJ10)*100</f>
        <v>7.5206276507434788</v>
      </c>
      <c r="AQ10">
        <f t="shared" si="14"/>
        <v>9.0000000000000011E-3</v>
      </c>
      <c r="AR10">
        <f t="shared" si="8"/>
        <v>0.90000000000000013</v>
      </c>
    </row>
    <row r="11" spans="2:44" x14ac:dyDescent="0.25">
      <c r="AB11">
        <v>6640</v>
      </c>
      <c r="AC11">
        <f>(1.2+0.9)/2</f>
        <v>1.05</v>
      </c>
      <c r="AD11">
        <v>0.1</v>
      </c>
      <c r="AE11" t="s">
        <v>28</v>
      </c>
      <c r="AF11" t="s">
        <v>18</v>
      </c>
      <c r="AG11" s="5">
        <v>6.6900000000000001E-2</v>
      </c>
      <c r="AH11">
        <f>AG11*100</f>
        <v>6.69</v>
      </c>
      <c r="AI11">
        <f>(AD11*0.000001*6/PI())^(1/3)</f>
        <v>5.7588238229697251E-3</v>
      </c>
      <c r="AJ11">
        <f>AD11*S$4</f>
        <v>1E-4</v>
      </c>
      <c r="AK11" s="1">
        <f>AC11*0.000000000000036*1000*U$4/(U$4-1)*100^2</f>
        <v>8.2328764414047013E-7</v>
      </c>
      <c r="AL11" s="1">
        <f>AC11*0.000000000000036*1000*U$6/(U$6-1)*100^2</f>
        <v>6.6963824255649147E-7</v>
      </c>
      <c r="AM11">
        <f>(AD11*0.000001)^(2/3)*9.81*1000/S$6*1000</f>
        <v>2.9031599325841753</v>
      </c>
      <c r="AN11" s="6">
        <f>SQRT(W$4*AK11/AJ11)*100</f>
        <v>1.9169143620901301</v>
      </c>
      <c r="AO11" s="6">
        <f>SQRT(W$6*AL11/AJ11)*100</f>
        <v>4.2747139274210282</v>
      </c>
      <c r="AQ11">
        <f t="shared" si="14"/>
        <v>1.0000000000000002E-2</v>
      </c>
      <c r="AR11">
        <f t="shared" si="8"/>
        <v>1.0000000000000002</v>
      </c>
    </row>
    <row r="12" spans="2:44" x14ac:dyDescent="0.25">
      <c r="AB12">
        <v>6641</v>
      </c>
      <c r="AC12">
        <f>(1.3+1.4)/2</f>
        <v>1.35</v>
      </c>
      <c r="AD12">
        <v>0.04</v>
      </c>
      <c r="AE12" t="s">
        <v>28</v>
      </c>
      <c r="AF12" t="s">
        <v>18</v>
      </c>
      <c r="AG12" s="5">
        <v>6.7500000000000004E-2</v>
      </c>
      <c r="AH12">
        <f>AG12*100</f>
        <v>6.75</v>
      </c>
      <c r="AI12">
        <f>(AD12*0.000001*6/PI())^(1/3)</f>
        <v>4.243137671788225E-3</v>
      </c>
      <c r="AJ12">
        <f>AD12*S$4</f>
        <v>4.0000000000000003E-5</v>
      </c>
      <c r="AK12" s="1">
        <f>AC12*0.000000000000036*1000*U$4/(U$4-1)*100^2</f>
        <v>1.0585126853234618E-6</v>
      </c>
      <c r="AL12" s="1">
        <f>AC12*0.000000000000036*1000*U$6/(U$6-1)*100^2</f>
        <v>8.6096345471548914E-7</v>
      </c>
      <c r="AM12">
        <f>(AD12*0.000001)^(2/3)*9.81*1000/S$6*1000</f>
        <v>1.5760776929597917</v>
      </c>
      <c r="AN12" s="6">
        <f>SQRT(W$4*AK12/AJ12)*100</f>
        <v>3.4367263308211693</v>
      </c>
      <c r="AO12" s="6">
        <f>SQRT(W$6*AL12/AJ12)*100</f>
        <v>7.6638905741606989</v>
      </c>
      <c r="AQ12">
        <f t="shared" si="14"/>
        <v>1.1000000000000003E-2</v>
      </c>
      <c r="AR12">
        <f t="shared" si="8"/>
        <v>1.1000000000000003</v>
      </c>
    </row>
    <row r="13" spans="2:44" x14ac:dyDescent="0.25">
      <c r="AB13">
        <v>6642</v>
      </c>
      <c r="AC13">
        <v>2.2000000000000002</v>
      </c>
      <c r="AD13">
        <v>0.05</v>
      </c>
      <c r="AE13" t="s">
        <v>28</v>
      </c>
      <c r="AF13" t="s">
        <v>18</v>
      </c>
      <c r="AG13" s="5">
        <v>5.28E-2</v>
      </c>
      <c r="AH13">
        <f>AG13*100</f>
        <v>5.28</v>
      </c>
      <c r="AI13">
        <f>(AD13*0.000001*6/PI())^(1/3)</f>
        <v>4.570781497340832E-3</v>
      </c>
      <c r="AJ13">
        <f>AD13*S$4</f>
        <v>5.0000000000000002E-5</v>
      </c>
      <c r="AK13" s="1">
        <f>AC13*0.000000000000036*1000*U$4/(U$4-1)*100^2</f>
        <v>1.7249836353419377E-6</v>
      </c>
      <c r="AL13" s="1">
        <f>AC13*0.000000000000036*1000*U$6/(U$6-1)*100^2</f>
        <v>1.4030515558326487E-6</v>
      </c>
      <c r="AM13">
        <f>(AD13*0.000001)^(2/3)*9.81*1000/S$6*1000</f>
        <v>1.8288761551370927</v>
      </c>
      <c r="AN13" s="6">
        <f>SQRT(W$4*AK13/AJ13)*100</f>
        <v>3.9240488025440312</v>
      </c>
      <c r="AO13" s="6">
        <f>SQRT(W$6*AL13/AJ13)*100</f>
        <v>8.750618389558543</v>
      </c>
      <c r="AQ13">
        <f t="shared" si="14"/>
        <v>1.2000000000000004E-2</v>
      </c>
      <c r="AR13">
        <f t="shared" si="8"/>
        <v>1.2000000000000004</v>
      </c>
    </row>
    <row r="14" spans="2:44" x14ac:dyDescent="0.25">
      <c r="AB14">
        <v>6643</v>
      </c>
      <c r="AC14">
        <v>1.5</v>
      </c>
      <c r="AD14">
        <v>0.04</v>
      </c>
      <c r="AE14" t="s">
        <v>28</v>
      </c>
      <c r="AF14" t="s">
        <v>18</v>
      </c>
      <c r="AG14" s="5">
        <v>3.9399999999999998E-2</v>
      </c>
      <c r="AH14">
        <f>AG14*100</f>
        <v>3.94</v>
      </c>
      <c r="AI14">
        <f>(AD14*0.000001*6/PI())^(1/3)</f>
        <v>4.243137671788225E-3</v>
      </c>
      <c r="AJ14">
        <f>AD14*S$4</f>
        <v>4.0000000000000003E-5</v>
      </c>
      <c r="AK14" s="1">
        <f>AC14*0.000000000000036*1000*U$4/(U$4-1)*100^2</f>
        <v>1.1761252059149571E-6</v>
      </c>
      <c r="AL14" s="1">
        <f>AC14*0.000000000000036*1000*U$6/(U$6-1)*100^2</f>
        <v>9.566260607949876E-7</v>
      </c>
      <c r="AM14">
        <f>(AD14*0.000001)^(2/3)*9.81*1000/S$6*1000</f>
        <v>1.5760776929597917</v>
      </c>
      <c r="AN14" s="6">
        <f>SQRT(W$4*AK14/AJ14)*100</f>
        <v>3.6226276333560743</v>
      </c>
      <c r="AO14" s="6">
        <f>SQRT(W$6*AL14/AJ14)*100</f>
        <v>8.0784499842144619</v>
      </c>
      <c r="AQ14">
        <f t="shared" si="14"/>
        <v>1.3000000000000005E-2</v>
      </c>
      <c r="AR14">
        <f t="shared" si="8"/>
        <v>1.3000000000000005</v>
      </c>
    </row>
    <row r="15" spans="2:44" x14ac:dyDescent="0.25">
      <c r="AB15">
        <v>6645</v>
      </c>
      <c r="AC15">
        <v>0.1</v>
      </c>
      <c r="AD15">
        <v>0.04</v>
      </c>
      <c r="AE15" t="s">
        <v>29</v>
      </c>
      <c r="AF15" t="s">
        <v>31</v>
      </c>
      <c r="AH15">
        <f>AG15*100</f>
        <v>0</v>
      </c>
      <c r="AI15">
        <f>(AD15*0.000001*6/PI())^(1/3)</f>
        <v>4.243137671788225E-3</v>
      </c>
      <c r="AJ15">
        <f>AD15*S$4</f>
        <v>4.0000000000000003E-5</v>
      </c>
      <c r="AK15" s="1">
        <f>AC15*0.000000000000036*1000*U$4/(U$4-1)*100^2</f>
        <v>7.840834706099717E-8</v>
      </c>
      <c r="AL15" s="1">
        <f>AC15*0.000000000000036*1000*U$6/(U$6-1)*100^2</f>
        <v>6.377507071966585E-8</v>
      </c>
      <c r="AM15">
        <f>(AD15*0.000001)^(2/3)*9.81*1000/S$6*1000</f>
        <v>1.5760776929597917</v>
      </c>
      <c r="AN15" s="6">
        <f>SQRT(W$4*AK15/AJ15)*100</f>
        <v>0.9353584328999246</v>
      </c>
      <c r="AO15" s="6">
        <f>SQRT(W$6*AL15/AJ15)*100</f>
        <v>2.085846816802146</v>
      </c>
      <c r="AQ15">
        <f t="shared" si="14"/>
        <v>1.4000000000000005E-2</v>
      </c>
      <c r="AR15">
        <f t="shared" si="8"/>
        <v>1.4000000000000006</v>
      </c>
    </row>
    <row r="16" spans="2:44" x14ac:dyDescent="0.25">
      <c r="AB16">
        <v>6645</v>
      </c>
      <c r="AC16">
        <v>0.1</v>
      </c>
      <c r="AD16">
        <v>0.05</v>
      </c>
      <c r="AE16" t="s">
        <v>29</v>
      </c>
      <c r="AF16" t="s">
        <v>31</v>
      </c>
      <c r="AH16">
        <f>AG16*100</f>
        <v>0</v>
      </c>
      <c r="AI16">
        <f>(AD16*0.000001*6/PI())^(1/3)</f>
        <v>4.570781497340832E-3</v>
      </c>
      <c r="AJ16">
        <f>AD16*S$4</f>
        <v>5.0000000000000002E-5</v>
      </c>
      <c r="AK16" s="1">
        <f>AC16*0.000000000000036*1000*U$4/(U$4-1)*100^2</f>
        <v>7.840834706099717E-8</v>
      </c>
      <c r="AL16" s="1">
        <f>AC16*0.000000000000036*1000*U$6/(U$6-1)*100^2</f>
        <v>6.377507071966585E-8</v>
      </c>
      <c r="AM16">
        <f>(AD16*0.000001)^(2/3)*9.81*1000/S$6*1000</f>
        <v>1.8288761551370927</v>
      </c>
      <c r="AN16" s="6">
        <f>SQRT(W$4*AK16/AJ16)*100</f>
        <v>0.83661001571676274</v>
      </c>
      <c r="AO16" s="6">
        <f>SQRT(W$6*AL16/AJ16)*100</f>
        <v>1.8656381092084597</v>
      </c>
      <c r="AQ16">
        <f t="shared" si="14"/>
        <v>1.5000000000000006E-2</v>
      </c>
      <c r="AR16">
        <f t="shared" si="8"/>
        <v>1.5000000000000007</v>
      </c>
    </row>
    <row r="17" spans="28:44" x14ac:dyDescent="0.25">
      <c r="AB17">
        <v>6645</v>
      </c>
      <c r="AC17">
        <v>0.1</v>
      </c>
      <c r="AD17">
        <v>0.06</v>
      </c>
      <c r="AE17" t="s">
        <v>29</v>
      </c>
      <c r="AF17" t="s">
        <v>31</v>
      </c>
      <c r="AH17">
        <f>AG17*100</f>
        <v>0</v>
      </c>
      <c r="AI17">
        <f>(AD17*0.000001*6/PI())^(1/3)</f>
        <v>4.8571801260105631E-3</v>
      </c>
      <c r="AJ17">
        <f>AD17*S$4</f>
        <v>6.0000000000000002E-5</v>
      </c>
      <c r="AK17" s="1">
        <f>AC17*0.000000000000036*1000*U$4/(U$4-1)*100^2</f>
        <v>7.840834706099717E-8</v>
      </c>
      <c r="AL17" s="1">
        <f>AC17*0.000000000000036*1000*U$6/(U$6-1)*100^2</f>
        <v>6.377507071966585E-8</v>
      </c>
      <c r="AM17">
        <f>(AD17*0.000001)^(2/3)*9.81*1000/S$6*1000</f>
        <v>2.0652460252144977</v>
      </c>
      <c r="AN17" s="6">
        <f>SQRT(W$4*AK17/AJ17)*100</f>
        <v>0.76371696240470432</v>
      </c>
      <c r="AO17" s="6">
        <f>SQRT(W$6*AL17/AJ17)*100</f>
        <v>1.7030867942579329</v>
      </c>
      <c r="AQ17">
        <f t="shared" si="14"/>
        <v>1.6000000000000007E-2</v>
      </c>
      <c r="AR17">
        <f t="shared" si="8"/>
        <v>1.6000000000000008</v>
      </c>
    </row>
    <row r="18" spans="28:44" x14ac:dyDescent="0.25">
      <c r="AQ18">
        <f t="shared" si="14"/>
        <v>1.7000000000000008E-2</v>
      </c>
      <c r="AR18">
        <f t="shared" si="8"/>
        <v>1.7000000000000008</v>
      </c>
    </row>
    <row r="19" spans="28:44" x14ac:dyDescent="0.25">
      <c r="AQ19">
        <f t="shared" si="14"/>
        <v>1.8000000000000009E-2</v>
      </c>
      <c r="AR19">
        <f t="shared" si="8"/>
        <v>1.8000000000000009</v>
      </c>
    </row>
    <row r="20" spans="28:44" x14ac:dyDescent="0.25">
      <c r="AQ20">
        <f t="shared" si="14"/>
        <v>1.900000000000001E-2</v>
      </c>
      <c r="AR20">
        <f t="shared" si="8"/>
        <v>1.900000000000001</v>
      </c>
    </row>
    <row r="21" spans="28:44" x14ac:dyDescent="0.25">
      <c r="AQ21">
        <f t="shared" si="14"/>
        <v>2.0000000000000011E-2</v>
      </c>
      <c r="AR21">
        <f t="shared" si="8"/>
        <v>2.0000000000000009</v>
      </c>
    </row>
    <row r="22" spans="28:44" x14ac:dyDescent="0.25">
      <c r="AQ22">
        <f t="shared" si="14"/>
        <v>2.1000000000000012E-2</v>
      </c>
      <c r="AR22">
        <f t="shared" si="8"/>
        <v>2.100000000000001</v>
      </c>
    </row>
    <row r="23" spans="28:44" x14ac:dyDescent="0.25">
      <c r="AQ23">
        <f t="shared" si="14"/>
        <v>2.2000000000000013E-2</v>
      </c>
      <c r="AR23">
        <f t="shared" si="8"/>
        <v>2.2000000000000011</v>
      </c>
    </row>
    <row r="24" spans="28:44" x14ac:dyDescent="0.25">
      <c r="AQ24">
        <f t="shared" si="14"/>
        <v>2.3000000000000013E-2</v>
      </c>
      <c r="AR24">
        <f t="shared" si="8"/>
        <v>2.3000000000000012</v>
      </c>
    </row>
    <row r="25" spans="28:44" x14ac:dyDescent="0.25">
      <c r="AQ25">
        <f t="shared" si="14"/>
        <v>2.4000000000000014E-2</v>
      </c>
      <c r="AR25">
        <f t="shared" si="8"/>
        <v>2.4000000000000012</v>
      </c>
    </row>
    <row r="26" spans="28:44" x14ac:dyDescent="0.25">
      <c r="AQ26">
        <f t="shared" si="14"/>
        <v>2.5000000000000015E-2</v>
      </c>
      <c r="AR26">
        <f t="shared" si="8"/>
        <v>2.5000000000000013</v>
      </c>
    </row>
    <row r="27" spans="28:44" x14ac:dyDescent="0.25">
      <c r="AQ27">
        <f t="shared" si="14"/>
        <v>2.6000000000000016E-2</v>
      </c>
      <c r="AR27">
        <f t="shared" si="8"/>
        <v>2.6000000000000014</v>
      </c>
    </row>
    <row r="28" spans="28:44" x14ac:dyDescent="0.25">
      <c r="AQ28">
        <f t="shared" si="14"/>
        <v>2.7000000000000017E-2</v>
      </c>
      <c r="AR28">
        <f t="shared" si="8"/>
        <v>2.7000000000000015</v>
      </c>
    </row>
    <row r="29" spans="28:44" x14ac:dyDescent="0.25">
      <c r="AQ29">
        <f t="shared" si="14"/>
        <v>2.8000000000000018E-2</v>
      </c>
      <c r="AR29">
        <f t="shared" si="8"/>
        <v>2.8000000000000016</v>
      </c>
    </row>
    <row r="30" spans="28:44" x14ac:dyDescent="0.25">
      <c r="AQ30">
        <f t="shared" si="14"/>
        <v>2.9000000000000019E-2</v>
      </c>
      <c r="AR30">
        <f t="shared" si="8"/>
        <v>2.9000000000000017</v>
      </c>
    </row>
    <row r="31" spans="28:44" x14ac:dyDescent="0.25">
      <c r="AQ31">
        <f t="shared" si="14"/>
        <v>3.000000000000002E-2</v>
      </c>
      <c r="AR31">
        <f t="shared" si="8"/>
        <v>3.0000000000000018</v>
      </c>
    </row>
    <row r="32" spans="28:44" x14ac:dyDescent="0.25">
      <c r="AQ32">
        <f t="shared" si="14"/>
        <v>3.1000000000000021E-2</v>
      </c>
      <c r="AR32">
        <f t="shared" si="8"/>
        <v>3.1000000000000019</v>
      </c>
    </row>
    <row r="33" spans="30:44" x14ac:dyDescent="0.25">
      <c r="AQ33">
        <f t="shared" si="14"/>
        <v>3.2000000000000021E-2</v>
      </c>
      <c r="AR33">
        <f t="shared" si="8"/>
        <v>3.200000000000002</v>
      </c>
    </row>
    <row r="34" spans="30:44" x14ac:dyDescent="0.25">
      <c r="AQ34">
        <f t="shared" si="14"/>
        <v>3.3000000000000022E-2</v>
      </c>
      <c r="AR34">
        <f t="shared" si="8"/>
        <v>3.300000000000002</v>
      </c>
    </row>
    <row r="35" spans="30:44" x14ac:dyDescent="0.25">
      <c r="AQ35">
        <f t="shared" si="14"/>
        <v>3.4000000000000023E-2</v>
      </c>
      <c r="AR35">
        <f t="shared" si="8"/>
        <v>3.4000000000000021</v>
      </c>
    </row>
    <row r="36" spans="30:44" x14ac:dyDescent="0.25">
      <c r="AQ36">
        <f t="shared" si="14"/>
        <v>3.5000000000000024E-2</v>
      </c>
      <c r="AR36">
        <f t="shared" si="8"/>
        <v>3.5000000000000022</v>
      </c>
    </row>
    <row r="37" spans="30:44" x14ac:dyDescent="0.25">
      <c r="AQ37">
        <f t="shared" si="14"/>
        <v>3.6000000000000025E-2</v>
      </c>
      <c r="AR37">
        <f t="shared" si="8"/>
        <v>3.6000000000000023</v>
      </c>
    </row>
    <row r="38" spans="30:44" ht="21.75" customHeight="1" x14ac:dyDescent="3.5">
      <c r="AD38" s="7"/>
      <c r="AQ38">
        <f t="shared" si="14"/>
        <v>3.7000000000000026E-2</v>
      </c>
      <c r="AR38">
        <f t="shared" si="8"/>
        <v>3.7000000000000024</v>
      </c>
    </row>
    <row r="39" spans="30:44" x14ac:dyDescent="0.25">
      <c r="AQ39">
        <f t="shared" si="14"/>
        <v>3.8000000000000027E-2</v>
      </c>
      <c r="AR39">
        <f t="shared" si="8"/>
        <v>3.8000000000000025</v>
      </c>
    </row>
    <row r="40" spans="30:44" x14ac:dyDescent="0.25">
      <c r="AQ40">
        <f t="shared" si="14"/>
        <v>3.9000000000000028E-2</v>
      </c>
      <c r="AR40">
        <f t="shared" si="8"/>
        <v>3.9000000000000026</v>
      </c>
    </row>
    <row r="41" spans="30:44" x14ac:dyDescent="0.25">
      <c r="AQ41">
        <f t="shared" si="14"/>
        <v>4.0000000000000029E-2</v>
      </c>
      <c r="AR41">
        <f t="shared" si="8"/>
        <v>4.0000000000000027</v>
      </c>
    </row>
    <row r="42" spans="30:44" x14ac:dyDescent="0.25">
      <c r="AQ42">
        <f t="shared" si="14"/>
        <v>4.1000000000000029E-2</v>
      </c>
      <c r="AR42">
        <f t="shared" si="8"/>
        <v>4.1000000000000032</v>
      </c>
    </row>
    <row r="43" spans="30:44" x14ac:dyDescent="0.25">
      <c r="AQ43">
        <f t="shared" si="14"/>
        <v>4.200000000000003E-2</v>
      </c>
      <c r="AR43">
        <f t="shared" si="8"/>
        <v>4.2000000000000028</v>
      </c>
    </row>
    <row r="44" spans="30:44" x14ac:dyDescent="0.25">
      <c r="AQ44">
        <f t="shared" si="14"/>
        <v>4.3000000000000031E-2</v>
      </c>
      <c r="AR44">
        <f t="shared" si="8"/>
        <v>4.3000000000000034</v>
      </c>
    </row>
    <row r="45" spans="30:44" x14ac:dyDescent="0.25">
      <c r="AQ45">
        <f t="shared" si="14"/>
        <v>4.4000000000000032E-2</v>
      </c>
      <c r="AR45">
        <f t="shared" si="8"/>
        <v>4.400000000000003</v>
      </c>
    </row>
    <row r="46" spans="30:44" x14ac:dyDescent="0.25">
      <c r="AQ46">
        <f t="shared" si="14"/>
        <v>4.5000000000000033E-2</v>
      </c>
      <c r="AR46">
        <f t="shared" si="8"/>
        <v>4.5000000000000036</v>
      </c>
    </row>
    <row r="47" spans="30:44" x14ac:dyDescent="0.25">
      <c r="AQ47">
        <f t="shared" si="14"/>
        <v>4.6000000000000034E-2</v>
      </c>
      <c r="AR47">
        <f t="shared" si="8"/>
        <v>4.6000000000000032</v>
      </c>
    </row>
    <row r="48" spans="30:44" x14ac:dyDescent="0.25">
      <c r="AQ48">
        <f t="shared" si="14"/>
        <v>4.7000000000000035E-2</v>
      </c>
      <c r="AR48">
        <f t="shared" si="8"/>
        <v>4.7000000000000037</v>
      </c>
    </row>
    <row r="49" spans="43:44" x14ac:dyDescent="0.25">
      <c r="AQ49">
        <f t="shared" si="14"/>
        <v>4.8000000000000036E-2</v>
      </c>
      <c r="AR49">
        <f t="shared" si="8"/>
        <v>4.8000000000000034</v>
      </c>
    </row>
    <row r="50" spans="43:44" x14ac:dyDescent="0.25">
      <c r="AQ50">
        <f t="shared" si="14"/>
        <v>4.9000000000000037E-2</v>
      </c>
      <c r="AR50">
        <f t="shared" si="8"/>
        <v>4.9000000000000039</v>
      </c>
    </row>
    <row r="51" spans="43:44" x14ac:dyDescent="0.25">
      <c r="AQ51">
        <f t="shared" si="14"/>
        <v>5.0000000000000037E-2</v>
      </c>
      <c r="AR51">
        <f t="shared" si="8"/>
        <v>5.0000000000000036</v>
      </c>
    </row>
    <row r="52" spans="43:44" x14ac:dyDescent="0.25">
      <c r="AQ52">
        <f t="shared" si="14"/>
        <v>5.1000000000000038E-2</v>
      </c>
      <c r="AR52">
        <f t="shared" si="8"/>
        <v>5.1000000000000041</v>
      </c>
    </row>
    <row r="53" spans="43:44" x14ac:dyDescent="0.25">
      <c r="AQ53">
        <f t="shared" si="14"/>
        <v>5.2000000000000039E-2</v>
      </c>
      <c r="AR53">
        <f t="shared" si="8"/>
        <v>5.2000000000000037</v>
      </c>
    </row>
    <row r="54" spans="43:44" x14ac:dyDescent="0.25">
      <c r="AQ54">
        <f t="shared" si="14"/>
        <v>5.300000000000004E-2</v>
      </c>
      <c r="AR54">
        <f t="shared" si="8"/>
        <v>5.3000000000000043</v>
      </c>
    </row>
    <row r="55" spans="43:44" x14ac:dyDescent="0.25">
      <c r="AQ55">
        <f t="shared" si="14"/>
        <v>5.4000000000000041E-2</v>
      </c>
      <c r="AR55">
        <f t="shared" si="8"/>
        <v>5.4000000000000039</v>
      </c>
    </row>
    <row r="56" spans="43:44" x14ac:dyDescent="0.25">
      <c r="AQ56">
        <f t="shared" si="14"/>
        <v>5.5000000000000042E-2</v>
      </c>
      <c r="AR56">
        <f t="shared" si="8"/>
        <v>5.5000000000000044</v>
      </c>
    </row>
    <row r="57" spans="43:44" x14ac:dyDescent="0.25">
      <c r="AQ57">
        <f t="shared" si="14"/>
        <v>5.6000000000000043E-2</v>
      </c>
      <c r="AR57">
        <f t="shared" si="8"/>
        <v>5.6000000000000041</v>
      </c>
    </row>
    <row r="58" spans="43:44" x14ac:dyDescent="0.25">
      <c r="AQ58">
        <f t="shared" si="14"/>
        <v>5.7000000000000044E-2</v>
      </c>
      <c r="AR58">
        <f t="shared" si="8"/>
        <v>5.7000000000000046</v>
      </c>
    </row>
    <row r="59" spans="43:44" x14ac:dyDescent="0.25">
      <c r="AQ59">
        <f t="shared" si="14"/>
        <v>5.8000000000000045E-2</v>
      </c>
      <c r="AR59">
        <f t="shared" si="8"/>
        <v>5.8000000000000043</v>
      </c>
    </row>
    <row r="60" spans="43:44" x14ac:dyDescent="0.25">
      <c r="AQ60">
        <f t="shared" si="14"/>
        <v>5.9000000000000045E-2</v>
      </c>
      <c r="AR60">
        <f t="shared" si="8"/>
        <v>5.9000000000000048</v>
      </c>
    </row>
    <row r="61" spans="43:44" x14ac:dyDescent="0.25">
      <c r="AQ61">
        <f t="shared" si="14"/>
        <v>6.0000000000000046E-2</v>
      </c>
      <c r="AR61">
        <f t="shared" si="8"/>
        <v>6.0000000000000044</v>
      </c>
    </row>
    <row r="62" spans="43:44" x14ac:dyDescent="0.25">
      <c r="AQ62">
        <f t="shared" si="14"/>
        <v>6.1000000000000047E-2</v>
      </c>
      <c r="AR62">
        <f t="shared" si="8"/>
        <v>6.100000000000005</v>
      </c>
    </row>
    <row r="63" spans="43:44" x14ac:dyDescent="0.25">
      <c r="AQ63">
        <f t="shared" si="14"/>
        <v>6.2000000000000048E-2</v>
      </c>
      <c r="AR63">
        <f t="shared" si="8"/>
        <v>6.2000000000000046</v>
      </c>
    </row>
    <row r="64" spans="43:44" x14ac:dyDescent="0.25">
      <c r="AQ64">
        <f t="shared" si="14"/>
        <v>6.3000000000000042E-2</v>
      </c>
      <c r="AR64">
        <f t="shared" si="8"/>
        <v>6.3000000000000043</v>
      </c>
    </row>
    <row r="65" spans="43:44" x14ac:dyDescent="0.25">
      <c r="AQ65">
        <f t="shared" si="14"/>
        <v>6.4000000000000043E-2</v>
      </c>
      <c r="AR65">
        <f t="shared" si="8"/>
        <v>6.4000000000000039</v>
      </c>
    </row>
    <row r="66" spans="43:44" x14ac:dyDescent="0.25">
      <c r="AQ66">
        <f t="shared" si="14"/>
        <v>6.5000000000000044E-2</v>
      </c>
      <c r="AR66">
        <f t="shared" si="8"/>
        <v>6.5000000000000044</v>
      </c>
    </row>
    <row r="67" spans="43:44" x14ac:dyDescent="0.25">
      <c r="AQ67">
        <f t="shared" si="14"/>
        <v>6.6000000000000045E-2</v>
      </c>
      <c r="AR67">
        <f t="shared" ref="AR67:AR130" si="16">AQ67*100</f>
        <v>6.6000000000000041</v>
      </c>
    </row>
    <row r="68" spans="43:44" x14ac:dyDescent="0.25">
      <c r="AQ68">
        <f t="shared" ref="AQ68:AQ131" si="17">AQ67+0.001</f>
        <v>6.7000000000000046E-2</v>
      </c>
      <c r="AR68">
        <f t="shared" si="16"/>
        <v>6.7000000000000046</v>
      </c>
    </row>
    <row r="69" spans="43:44" x14ac:dyDescent="0.25">
      <c r="AQ69">
        <f t="shared" si="17"/>
        <v>6.8000000000000047E-2</v>
      </c>
      <c r="AR69">
        <f t="shared" si="16"/>
        <v>6.8000000000000043</v>
      </c>
    </row>
    <row r="70" spans="43:44" x14ac:dyDescent="0.25">
      <c r="AQ70">
        <f t="shared" si="17"/>
        <v>6.9000000000000047E-2</v>
      </c>
      <c r="AR70">
        <f t="shared" si="16"/>
        <v>6.9000000000000048</v>
      </c>
    </row>
    <row r="71" spans="43:44" x14ac:dyDescent="0.25">
      <c r="AQ71">
        <f t="shared" si="17"/>
        <v>7.0000000000000048E-2</v>
      </c>
      <c r="AR71">
        <f t="shared" si="16"/>
        <v>7.0000000000000044</v>
      </c>
    </row>
    <row r="72" spans="43:44" x14ac:dyDescent="0.25">
      <c r="AQ72">
        <f t="shared" si="17"/>
        <v>7.1000000000000049E-2</v>
      </c>
      <c r="AR72">
        <f t="shared" si="16"/>
        <v>7.100000000000005</v>
      </c>
    </row>
    <row r="73" spans="43:44" x14ac:dyDescent="0.25">
      <c r="AQ73">
        <f t="shared" si="17"/>
        <v>7.200000000000005E-2</v>
      </c>
      <c r="AR73">
        <f t="shared" si="16"/>
        <v>7.2000000000000046</v>
      </c>
    </row>
    <row r="74" spans="43:44" x14ac:dyDescent="0.25">
      <c r="AQ74">
        <f t="shared" si="17"/>
        <v>7.3000000000000051E-2</v>
      </c>
      <c r="AR74">
        <f t="shared" si="16"/>
        <v>7.3000000000000052</v>
      </c>
    </row>
    <row r="75" spans="43:44" x14ac:dyDescent="0.25">
      <c r="AQ75">
        <f t="shared" si="17"/>
        <v>7.4000000000000052E-2</v>
      </c>
      <c r="AR75">
        <f t="shared" si="16"/>
        <v>7.4000000000000048</v>
      </c>
    </row>
    <row r="76" spans="43:44" x14ac:dyDescent="0.25">
      <c r="AQ76">
        <f t="shared" si="17"/>
        <v>7.5000000000000053E-2</v>
      </c>
      <c r="AR76">
        <f t="shared" si="16"/>
        <v>7.5000000000000053</v>
      </c>
    </row>
    <row r="77" spans="43:44" x14ac:dyDescent="0.25">
      <c r="AQ77">
        <f t="shared" si="17"/>
        <v>7.6000000000000054E-2</v>
      </c>
      <c r="AR77">
        <f t="shared" si="16"/>
        <v>7.600000000000005</v>
      </c>
    </row>
    <row r="78" spans="43:44" x14ac:dyDescent="0.25">
      <c r="AQ78">
        <f t="shared" si="17"/>
        <v>7.7000000000000055E-2</v>
      </c>
      <c r="AR78">
        <f t="shared" si="16"/>
        <v>7.7000000000000055</v>
      </c>
    </row>
    <row r="79" spans="43:44" x14ac:dyDescent="0.25">
      <c r="AQ79">
        <f t="shared" si="17"/>
        <v>7.8000000000000055E-2</v>
      </c>
      <c r="AR79">
        <f t="shared" si="16"/>
        <v>7.8000000000000052</v>
      </c>
    </row>
    <row r="80" spans="43:44" x14ac:dyDescent="0.25">
      <c r="AQ80">
        <f t="shared" si="17"/>
        <v>7.9000000000000056E-2</v>
      </c>
      <c r="AR80">
        <f t="shared" si="16"/>
        <v>7.9000000000000057</v>
      </c>
    </row>
    <row r="81" spans="43:44" x14ac:dyDescent="0.25">
      <c r="AQ81">
        <f t="shared" si="17"/>
        <v>8.0000000000000057E-2</v>
      </c>
      <c r="AR81">
        <f t="shared" si="16"/>
        <v>8.0000000000000053</v>
      </c>
    </row>
    <row r="82" spans="43:44" x14ac:dyDescent="0.25">
      <c r="AQ82">
        <f t="shared" si="17"/>
        <v>8.1000000000000058E-2</v>
      </c>
      <c r="AR82">
        <f t="shared" si="16"/>
        <v>8.100000000000005</v>
      </c>
    </row>
    <row r="83" spans="43:44" x14ac:dyDescent="0.25">
      <c r="AQ83">
        <f t="shared" si="17"/>
        <v>8.2000000000000059E-2</v>
      </c>
      <c r="AR83">
        <f t="shared" si="16"/>
        <v>8.2000000000000064</v>
      </c>
    </row>
    <row r="84" spans="43:44" x14ac:dyDescent="0.25">
      <c r="AQ84">
        <f t="shared" si="17"/>
        <v>8.300000000000006E-2</v>
      </c>
      <c r="AR84">
        <f t="shared" si="16"/>
        <v>8.300000000000006</v>
      </c>
    </row>
    <row r="85" spans="43:44" x14ac:dyDescent="0.25">
      <c r="AQ85">
        <f t="shared" si="17"/>
        <v>8.4000000000000061E-2</v>
      </c>
      <c r="AR85">
        <f t="shared" si="16"/>
        <v>8.4000000000000057</v>
      </c>
    </row>
    <row r="86" spans="43:44" x14ac:dyDescent="0.25">
      <c r="AQ86">
        <f t="shared" si="17"/>
        <v>8.5000000000000062E-2</v>
      </c>
      <c r="AR86">
        <f t="shared" si="16"/>
        <v>8.5000000000000053</v>
      </c>
    </row>
    <row r="87" spans="43:44" x14ac:dyDescent="0.25">
      <c r="AQ87">
        <f t="shared" si="17"/>
        <v>8.6000000000000063E-2</v>
      </c>
      <c r="AR87">
        <f t="shared" si="16"/>
        <v>8.6000000000000068</v>
      </c>
    </row>
    <row r="88" spans="43:44" x14ac:dyDescent="0.25">
      <c r="AQ88">
        <f t="shared" si="17"/>
        <v>8.7000000000000063E-2</v>
      </c>
      <c r="AR88">
        <f t="shared" si="16"/>
        <v>8.7000000000000064</v>
      </c>
    </row>
    <row r="89" spans="43:44" x14ac:dyDescent="0.25">
      <c r="AQ89">
        <f t="shared" si="17"/>
        <v>8.8000000000000064E-2</v>
      </c>
      <c r="AR89">
        <f t="shared" si="16"/>
        <v>8.800000000000006</v>
      </c>
    </row>
    <row r="90" spans="43:44" x14ac:dyDescent="0.25">
      <c r="AQ90">
        <f t="shared" si="17"/>
        <v>8.9000000000000065E-2</v>
      </c>
      <c r="AR90">
        <f t="shared" si="16"/>
        <v>8.9000000000000057</v>
      </c>
    </row>
    <row r="91" spans="43:44" x14ac:dyDescent="0.25">
      <c r="AQ91">
        <f t="shared" si="17"/>
        <v>9.0000000000000066E-2</v>
      </c>
      <c r="AR91">
        <f t="shared" si="16"/>
        <v>9.0000000000000071</v>
      </c>
    </row>
    <row r="92" spans="43:44" x14ac:dyDescent="0.25">
      <c r="AQ92">
        <f t="shared" si="17"/>
        <v>9.1000000000000067E-2</v>
      </c>
      <c r="AR92">
        <f t="shared" si="16"/>
        <v>9.1000000000000068</v>
      </c>
    </row>
    <row r="93" spans="43:44" x14ac:dyDescent="0.25">
      <c r="AQ93">
        <f t="shared" si="17"/>
        <v>9.2000000000000068E-2</v>
      </c>
      <c r="AR93">
        <f t="shared" si="16"/>
        <v>9.2000000000000064</v>
      </c>
    </row>
    <row r="94" spans="43:44" x14ac:dyDescent="0.25">
      <c r="AQ94">
        <f t="shared" si="17"/>
        <v>9.3000000000000069E-2</v>
      </c>
      <c r="AR94">
        <f t="shared" si="16"/>
        <v>9.300000000000006</v>
      </c>
    </row>
    <row r="95" spans="43:44" x14ac:dyDescent="0.25">
      <c r="AQ95">
        <f t="shared" si="17"/>
        <v>9.400000000000007E-2</v>
      </c>
      <c r="AR95">
        <f t="shared" si="16"/>
        <v>9.4000000000000075</v>
      </c>
    </row>
    <row r="96" spans="43:44" x14ac:dyDescent="0.25">
      <c r="AQ96">
        <f t="shared" si="17"/>
        <v>9.500000000000007E-2</v>
      </c>
      <c r="AR96">
        <f t="shared" si="16"/>
        <v>9.5000000000000071</v>
      </c>
    </row>
    <row r="97" spans="43:44" x14ac:dyDescent="0.25">
      <c r="AQ97">
        <f t="shared" si="17"/>
        <v>9.6000000000000071E-2</v>
      </c>
      <c r="AR97">
        <f t="shared" si="16"/>
        <v>9.6000000000000068</v>
      </c>
    </row>
    <row r="98" spans="43:44" x14ac:dyDescent="0.25">
      <c r="AQ98">
        <f t="shared" si="17"/>
        <v>9.7000000000000072E-2</v>
      </c>
      <c r="AR98">
        <f t="shared" si="16"/>
        <v>9.7000000000000064</v>
      </c>
    </row>
    <row r="99" spans="43:44" x14ac:dyDescent="0.25">
      <c r="AQ99">
        <f t="shared" si="17"/>
        <v>9.8000000000000073E-2</v>
      </c>
      <c r="AR99">
        <f t="shared" si="16"/>
        <v>9.8000000000000078</v>
      </c>
    </row>
    <row r="100" spans="43:44" x14ac:dyDescent="0.25">
      <c r="AQ100">
        <f t="shared" si="17"/>
        <v>9.9000000000000074E-2</v>
      </c>
      <c r="AR100">
        <f t="shared" si="16"/>
        <v>9.9000000000000075</v>
      </c>
    </row>
    <row r="101" spans="43:44" x14ac:dyDescent="0.25">
      <c r="AQ101">
        <f t="shared" si="17"/>
        <v>0.10000000000000007</v>
      </c>
      <c r="AR101">
        <f t="shared" si="16"/>
        <v>10.000000000000007</v>
      </c>
    </row>
    <row r="102" spans="43:44" x14ac:dyDescent="0.25">
      <c r="AQ102">
        <f t="shared" si="17"/>
        <v>0.10100000000000008</v>
      </c>
      <c r="AR102">
        <f t="shared" si="16"/>
        <v>10.100000000000007</v>
      </c>
    </row>
    <row r="103" spans="43:44" x14ac:dyDescent="0.25">
      <c r="AQ103">
        <f t="shared" si="17"/>
        <v>0.10200000000000008</v>
      </c>
      <c r="AR103">
        <f t="shared" si="16"/>
        <v>10.200000000000008</v>
      </c>
    </row>
    <row r="104" spans="43:44" x14ac:dyDescent="0.25">
      <c r="AQ104">
        <f t="shared" si="17"/>
        <v>0.10300000000000008</v>
      </c>
      <c r="AR104">
        <f t="shared" si="16"/>
        <v>10.300000000000008</v>
      </c>
    </row>
    <row r="105" spans="43:44" x14ac:dyDescent="0.25">
      <c r="AQ105">
        <f t="shared" si="17"/>
        <v>0.10400000000000008</v>
      </c>
      <c r="AR105">
        <f t="shared" si="16"/>
        <v>10.400000000000007</v>
      </c>
    </row>
    <row r="106" spans="43:44" x14ac:dyDescent="0.25">
      <c r="AQ106">
        <f t="shared" si="17"/>
        <v>0.10500000000000008</v>
      </c>
      <c r="AR106">
        <f t="shared" si="16"/>
        <v>10.500000000000007</v>
      </c>
    </row>
    <row r="107" spans="43:44" x14ac:dyDescent="0.25">
      <c r="AQ107">
        <f t="shared" si="17"/>
        <v>0.10600000000000008</v>
      </c>
      <c r="AR107">
        <f t="shared" si="16"/>
        <v>10.600000000000009</v>
      </c>
    </row>
    <row r="108" spans="43:44" x14ac:dyDescent="0.25">
      <c r="AQ108">
        <f t="shared" si="17"/>
        <v>0.10700000000000008</v>
      </c>
      <c r="AR108">
        <f t="shared" si="16"/>
        <v>10.700000000000008</v>
      </c>
    </row>
    <row r="109" spans="43:44" x14ac:dyDescent="0.25">
      <c r="AQ109">
        <f t="shared" si="17"/>
        <v>0.10800000000000008</v>
      </c>
      <c r="AR109">
        <f t="shared" si="16"/>
        <v>10.800000000000008</v>
      </c>
    </row>
    <row r="110" spans="43:44" x14ac:dyDescent="0.25">
      <c r="AQ110">
        <f t="shared" si="17"/>
        <v>0.10900000000000008</v>
      </c>
      <c r="AR110">
        <f t="shared" si="16"/>
        <v>10.900000000000007</v>
      </c>
    </row>
    <row r="111" spans="43:44" x14ac:dyDescent="0.25">
      <c r="AQ111">
        <f t="shared" si="17"/>
        <v>0.11000000000000008</v>
      </c>
      <c r="AR111">
        <f t="shared" si="16"/>
        <v>11.000000000000009</v>
      </c>
    </row>
    <row r="112" spans="43:44" x14ac:dyDescent="0.25">
      <c r="AQ112">
        <f t="shared" si="17"/>
        <v>0.11100000000000008</v>
      </c>
      <c r="AR112">
        <f t="shared" si="16"/>
        <v>11.100000000000009</v>
      </c>
    </row>
    <row r="113" spans="43:44" x14ac:dyDescent="0.25">
      <c r="AQ113">
        <f t="shared" si="17"/>
        <v>0.11200000000000009</v>
      </c>
      <c r="AR113">
        <f t="shared" si="16"/>
        <v>11.200000000000008</v>
      </c>
    </row>
    <row r="114" spans="43:44" x14ac:dyDescent="0.25">
      <c r="AQ114">
        <f t="shared" si="17"/>
        <v>0.11300000000000009</v>
      </c>
      <c r="AR114">
        <f t="shared" si="16"/>
        <v>11.300000000000008</v>
      </c>
    </row>
    <row r="115" spans="43:44" x14ac:dyDescent="0.25">
      <c r="AQ115">
        <f t="shared" si="17"/>
        <v>0.11400000000000009</v>
      </c>
      <c r="AR115">
        <f t="shared" si="16"/>
        <v>11.400000000000009</v>
      </c>
    </row>
    <row r="116" spans="43:44" x14ac:dyDescent="0.25">
      <c r="AQ116">
        <f t="shared" si="17"/>
        <v>0.11500000000000009</v>
      </c>
      <c r="AR116">
        <f t="shared" si="16"/>
        <v>11.500000000000009</v>
      </c>
    </row>
    <row r="117" spans="43:44" x14ac:dyDescent="0.25">
      <c r="AQ117">
        <f t="shared" si="17"/>
        <v>0.11600000000000009</v>
      </c>
      <c r="AR117">
        <f t="shared" si="16"/>
        <v>11.600000000000009</v>
      </c>
    </row>
    <row r="118" spans="43:44" x14ac:dyDescent="0.25">
      <c r="AQ118">
        <f t="shared" si="17"/>
        <v>0.11700000000000009</v>
      </c>
      <c r="AR118">
        <f t="shared" si="16"/>
        <v>11.700000000000008</v>
      </c>
    </row>
    <row r="119" spans="43:44" x14ac:dyDescent="0.25">
      <c r="AQ119">
        <f t="shared" si="17"/>
        <v>0.11800000000000009</v>
      </c>
      <c r="AR119">
        <f t="shared" si="16"/>
        <v>11.80000000000001</v>
      </c>
    </row>
    <row r="120" spans="43:44" x14ac:dyDescent="0.25">
      <c r="AQ120">
        <f t="shared" si="17"/>
        <v>0.11900000000000009</v>
      </c>
      <c r="AR120">
        <f t="shared" si="16"/>
        <v>11.900000000000009</v>
      </c>
    </row>
    <row r="121" spans="43:44" x14ac:dyDescent="0.25">
      <c r="AQ121">
        <f t="shared" si="17"/>
        <v>0.12000000000000009</v>
      </c>
      <c r="AR121">
        <f t="shared" si="16"/>
        <v>12.000000000000009</v>
      </c>
    </row>
    <row r="122" spans="43:44" x14ac:dyDescent="0.25">
      <c r="AQ122">
        <f t="shared" si="17"/>
        <v>0.12100000000000009</v>
      </c>
      <c r="AR122">
        <f t="shared" si="16"/>
        <v>12.100000000000009</v>
      </c>
    </row>
    <row r="123" spans="43:44" x14ac:dyDescent="0.25">
      <c r="AQ123">
        <f t="shared" si="17"/>
        <v>0.12200000000000009</v>
      </c>
      <c r="AR123">
        <f t="shared" si="16"/>
        <v>12.20000000000001</v>
      </c>
    </row>
    <row r="124" spans="43:44" x14ac:dyDescent="0.25">
      <c r="AQ124">
        <f t="shared" si="17"/>
        <v>0.1230000000000001</v>
      </c>
      <c r="AR124">
        <f t="shared" si="16"/>
        <v>12.30000000000001</v>
      </c>
    </row>
    <row r="125" spans="43:44" x14ac:dyDescent="0.25">
      <c r="AQ125">
        <f t="shared" si="17"/>
        <v>0.1240000000000001</v>
      </c>
      <c r="AR125">
        <f t="shared" si="16"/>
        <v>12.400000000000009</v>
      </c>
    </row>
    <row r="126" spans="43:44" x14ac:dyDescent="0.25">
      <c r="AQ126">
        <f t="shared" si="17"/>
        <v>0.12500000000000008</v>
      </c>
      <c r="AR126">
        <f t="shared" si="16"/>
        <v>12.500000000000009</v>
      </c>
    </row>
    <row r="127" spans="43:44" x14ac:dyDescent="0.25">
      <c r="AQ127">
        <f t="shared" si="17"/>
        <v>0.12600000000000008</v>
      </c>
      <c r="AR127">
        <f t="shared" si="16"/>
        <v>12.600000000000009</v>
      </c>
    </row>
    <row r="128" spans="43:44" x14ac:dyDescent="0.25">
      <c r="AQ128">
        <f t="shared" si="17"/>
        <v>0.12700000000000009</v>
      </c>
      <c r="AR128">
        <f t="shared" si="16"/>
        <v>12.700000000000008</v>
      </c>
    </row>
    <row r="129" spans="43:44" x14ac:dyDescent="0.25">
      <c r="AQ129">
        <f t="shared" si="17"/>
        <v>0.12800000000000009</v>
      </c>
      <c r="AR129">
        <f t="shared" si="16"/>
        <v>12.800000000000008</v>
      </c>
    </row>
    <row r="130" spans="43:44" x14ac:dyDescent="0.25">
      <c r="AQ130">
        <f t="shared" si="17"/>
        <v>0.12900000000000009</v>
      </c>
      <c r="AR130">
        <f t="shared" si="16"/>
        <v>12.900000000000009</v>
      </c>
    </row>
    <row r="131" spans="43:44" x14ac:dyDescent="0.25">
      <c r="AQ131">
        <f t="shared" si="17"/>
        <v>0.13000000000000009</v>
      </c>
      <c r="AR131">
        <f t="shared" ref="AR131:AR194" si="18">AQ131*100</f>
        <v>13.000000000000009</v>
      </c>
    </row>
    <row r="132" spans="43:44" x14ac:dyDescent="0.25">
      <c r="AQ132">
        <f t="shared" ref="AQ132:AQ195" si="19">AQ131+0.001</f>
        <v>0.13100000000000009</v>
      </c>
      <c r="AR132">
        <f t="shared" si="18"/>
        <v>13.100000000000009</v>
      </c>
    </row>
    <row r="133" spans="43:44" x14ac:dyDescent="0.25">
      <c r="AQ133">
        <f t="shared" si="19"/>
        <v>0.13200000000000009</v>
      </c>
      <c r="AR133">
        <f t="shared" si="18"/>
        <v>13.200000000000008</v>
      </c>
    </row>
    <row r="134" spans="43:44" x14ac:dyDescent="0.25">
      <c r="AQ134">
        <f t="shared" si="19"/>
        <v>0.13300000000000009</v>
      </c>
      <c r="AR134">
        <f t="shared" si="18"/>
        <v>13.30000000000001</v>
      </c>
    </row>
    <row r="135" spans="43:44" x14ac:dyDescent="0.25">
      <c r="AQ135">
        <f t="shared" si="19"/>
        <v>0.13400000000000009</v>
      </c>
      <c r="AR135">
        <f t="shared" si="18"/>
        <v>13.400000000000009</v>
      </c>
    </row>
    <row r="136" spans="43:44" x14ac:dyDescent="0.25">
      <c r="AQ136">
        <f t="shared" si="19"/>
        <v>0.13500000000000009</v>
      </c>
      <c r="AR136">
        <f t="shared" si="18"/>
        <v>13.500000000000009</v>
      </c>
    </row>
    <row r="137" spans="43:44" x14ac:dyDescent="0.25">
      <c r="AQ137">
        <f t="shared" si="19"/>
        <v>0.13600000000000009</v>
      </c>
      <c r="AR137">
        <f t="shared" si="18"/>
        <v>13.600000000000009</v>
      </c>
    </row>
    <row r="138" spans="43:44" x14ac:dyDescent="0.25">
      <c r="AQ138">
        <f t="shared" si="19"/>
        <v>0.13700000000000009</v>
      </c>
      <c r="AR138">
        <f t="shared" si="18"/>
        <v>13.70000000000001</v>
      </c>
    </row>
    <row r="139" spans="43:44" x14ac:dyDescent="0.25">
      <c r="AQ139">
        <f t="shared" si="19"/>
        <v>0.13800000000000009</v>
      </c>
      <c r="AR139">
        <f t="shared" si="18"/>
        <v>13.80000000000001</v>
      </c>
    </row>
    <row r="140" spans="43:44" x14ac:dyDescent="0.25">
      <c r="AQ140">
        <f t="shared" si="19"/>
        <v>0.1390000000000001</v>
      </c>
      <c r="AR140">
        <f t="shared" si="18"/>
        <v>13.900000000000009</v>
      </c>
    </row>
    <row r="141" spans="43:44" x14ac:dyDescent="0.25">
      <c r="AQ141">
        <f t="shared" si="19"/>
        <v>0.1400000000000001</v>
      </c>
      <c r="AR141">
        <f t="shared" si="18"/>
        <v>14.000000000000009</v>
      </c>
    </row>
    <row r="142" spans="43:44" x14ac:dyDescent="0.25">
      <c r="AQ142">
        <f t="shared" si="19"/>
        <v>0.1410000000000001</v>
      </c>
      <c r="AR142">
        <f t="shared" si="18"/>
        <v>14.10000000000001</v>
      </c>
    </row>
    <row r="143" spans="43:44" x14ac:dyDescent="0.25">
      <c r="AQ143">
        <f t="shared" si="19"/>
        <v>0.1420000000000001</v>
      </c>
      <c r="AR143">
        <f t="shared" si="18"/>
        <v>14.20000000000001</v>
      </c>
    </row>
    <row r="144" spans="43:44" x14ac:dyDescent="0.25">
      <c r="AQ144">
        <f t="shared" si="19"/>
        <v>0.1430000000000001</v>
      </c>
      <c r="AR144">
        <f t="shared" si="18"/>
        <v>14.30000000000001</v>
      </c>
    </row>
    <row r="145" spans="43:44" x14ac:dyDescent="0.25">
      <c r="AQ145">
        <f t="shared" si="19"/>
        <v>0.1440000000000001</v>
      </c>
      <c r="AR145">
        <f t="shared" si="18"/>
        <v>14.400000000000009</v>
      </c>
    </row>
    <row r="146" spans="43:44" x14ac:dyDescent="0.25">
      <c r="AQ146">
        <f t="shared" si="19"/>
        <v>0.1450000000000001</v>
      </c>
      <c r="AR146">
        <f t="shared" si="18"/>
        <v>14.500000000000011</v>
      </c>
    </row>
    <row r="147" spans="43:44" x14ac:dyDescent="0.25">
      <c r="AQ147">
        <f t="shared" si="19"/>
        <v>0.1460000000000001</v>
      </c>
      <c r="AR147">
        <f t="shared" si="18"/>
        <v>14.60000000000001</v>
      </c>
    </row>
    <row r="148" spans="43:44" x14ac:dyDescent="0.25">
      <c r="AQ148">
        <f t="shared" si="19"/>
        <v>0.1470000000000001</v>
      </c>
      <c r="AR148">
        <f t="shared" si="18"/>
        <v>14.70000000000001</v>
      </c>
    </row>
    <row r="149" spans="43:44" x14ac:dyDescent="0.25">
      <c r="AQ149">
        <f t="shared" si="19"/>
        <v>0.1480000000000001</v>
      </c>
      <c r="AR149">
        <f t="shared" si="18"/>
        <v>14.80000000000001</v>
      </c>
    </row>
    <row r="150" spans="43:44" x14ac:dyDescent="0.25">
      <c r="AQ150">
        <f t="shared" si="19"/>
        <v>0.1490000000000001</v>
      </c>
      <c r="AR150">
        <f t="shared" si="18"/>
        <v>14.900000000000011</v>
      </c>
    </row>
    <row r="151" spans="43:44" x14ac:dyDescent="0.25">
      <c r="AQ151">
        <f t="shared" si="19"/>
        <v>0.15000000000000011</v>
      </c>
      <c r="AR151">
        <f t="shared" si="18"/>
        <v>15.000000000000011</v>
      </c>
    </row>
    <row r="152" spans="43:44" x14ac:dyDescent="0.25">
      <c r="AQ152">
        <f t="shared" si="19"/>
        <v>0.15100000000000011</v>
      </c>
      <c r="AR152">
        <f t="shared" si="18"/>
        <v>15.10000000000001</v>
      </c>
    </row>
    <row r="153" spans="43:44" x14ac:dyDescent="0.25">
      <c r="AQ153">
        <f t="shared" si="19"/>
        <v>0.15200000000000011</v>
      </c>
      <c r="AR153">
        <f t="shared" si="18"/>
        <v>15.20000000000001</v>
      </c>
    </row>
    <row r="154" spans="43:44" x14ac:dyDescent="0.25">
      <c r="AQ154">
        <f t="shared" si="19"/>
        <v>0.15300000000000011</v>
      </c>
      <c r="AR154">
        <f t="shared" si="18"/>
        <v>15.300000000000011</v>
      </c>
    </row>
    <row r="155" spans="43:44" x14ac:dyDescent="0.25">
      <c r="AQ155">
        <f t="shared" si="19"/>
        <v>0.15400000000000011</v>
      </c>
      <c r="AR155">
        <f t="shared" si="18"/>
        <v>15.400000000000011</v>
      </c>
    </row>
    <row r="156" spans="43:44" x14ac:dyDescent="0.25">
      <c r="AQ156">
        <f t="shared" si="19"/>
        <v>0.15500000000000011</v>
      </c>
      <c r="AR156">
        <f t="shared" si="18"/>
        <v>15.500000000000011</v>
      </c>
    </row>
    <row r="157" spans="43:44" x14ac:dyDescent="0.25">
      <c r="AQ157">
        <f t="shared" si="19"/>
        <v>0.15600000000000011</v>
      </c>
      <c r="AR157">
        <f t="shared" si="18"/>
        <v>15.60000000000001</v>
      </c>
    </row>
    <row r="158" spans="43:44" x14ac:dyDescent="0.25">
      <c r="AQ158">
        <f t="shared" si="19"/>
        <v>0.15700000000000011</v>
      </c>
      <c r="AR158">
        <f t="shared" si="18"/>
        <v>15.700000000000012</v>
      </c>
    </row>
    <row r="159" spans="43:44" x14ac:dyDescent="0.25">
      <c r="AQ159">
        <f t="shared" si="19"/>
        <v>0.15800000000000011</v>
      </c>
      <c r="AR159">
        <f t="shared" si="18"/>
        <v>15.800000000000011</v>
      </c>
    </row>
    <row r="160" spans="43:44" x14ac:dyDescent="0.25">
      <c r="AQ160">
        <f t="shared" si="19"/>
        <v>0.15900000000000011</v>
      </c>
      <c r="AR160">
        <f t="shared" si="18"/>
        <v>15.900000000000011</v>
      </c>
    </row>
    <row r="161" spans="43:44" x14ac:dyDescent="0.25">
      <c r="AQ161">
        <f t="shared" si="19"/>
        <v>0.16000000000000011</v>
      </c>
      <c r="AR161">
        <f t="shared" si="18"/>
        <v>16.000000000000011</v>
      </c>
    </row>
    <row r="162" spans="43:44" x14ac:dyDescent="0.25">
      <c r="AQ162">
        <f t="shared" si="19"/>
        <v>0.16100000000000012</v>
      </c>
      <c r="AR162">
        <f t="shared" si="18"/>
        <v>16.100000000000012</v>
      </c>
    </row>
    <row r="163" spans="43:44" x14ac:dyDescent="0.25">
      <c r="AQ163">
        <f t="shared" si="19"/>
        <v>0.16200000000000012</v>
      </c>
      <c r="AR163">
        <f t="shared" si="18"/>
        <v>16.20000000000001</v>
      </c>
    </row>
    <row r="164" spans="43:44" x14ac:dyDescent="0.25">
      <c r="AQ164">
        <f t="shared" si="19"/>
        <v>0.16300000000000012</v>
      </c>
      <c r="AR164">
        <f t="shared" si="18"/>
        <v>16.300000000000011</v>
      </c>
    </row>
    <row r="165" spans="43:44" x14ac:dyDescent="0.25">
      <c r="AQ165">
        <f t="shared" si="19"/>
        <v>0.16400000000000012</v>
      </c>
      <c r="AR165">
        <f t="shared" si="18"/>
        <v>16.400000000000013</v>
      </c>
    </row>
    <row r="166" spans="43:44" x14ac:dyDescent="0.25">
      <c r="AQ166">
        <f t="shared" si="19"/>
        <v>0.16500000000000012</v>
      </c>
      <c r="AR166">
        <f t="shared" si="18"/>
        <v>16.500000000000011</v>
      </c>
    </row>
    <row r="167" spans="43:44" x14ac:dyDescent="0.25">
      <c r="AQ167">
        <f t="shared" si="19"/>
        <v>0.16600000000000012</v>
      </c>
      <c r="AR167">
        <f t="shared" si="18"/>
        <v>16.600000000000012</v>
      </c>
    </row>
    <row r="168" spans="43:44" x14ac:dyDescent="0.25">
      <c r="AQ168">
        <f t="shared" si="19"/>
        <v>0.16700000000000012</v>
      </c>
      <c r="AR168">
        <f t="shared" si="18"/>
        <v>16.700000000000014</v>
      </c>
    </row>
    <row r="169" spans="43:44" x14ac:dyDescent="0.25">
      <c r="AQ169">
        <f t="shared" si="19"/>
        <v>0.16800000000000012</v>
      </c>
      <c r="AR169">
        <f t="shared" si="18"/>
        <v>16.800000000000011</v>
      </c>
    </row>
    <row r="170" spans="43:44" x14ac:dyDescent="0.25">
      <c r="AQ170">
        <f t="shared" si="19"/>
        <v>0.16900000000000012</v>
      </c>
      <c r="AR170">
        <f t="shared" si="18"/>
        <v>16.900000000000013</v>
      </c>
    </row>
    <row r="171" spans="43:44" x14ac:dyDescent="0.25">
      <c r="AQ171">
        <f t="shared" si="19"/>
        <v>0.17000000000000012</v>
      </c>
      <c r="AR171">
        <f t="shared" si="18"/>
        <v>17.000000000000011</v>
      </c>
    </row>
    <row r="172" spans="43:44" x14ac:dyDescent="0.25">
      <c r="AQ172">
        <f t="shared" si="19"/>
        <v>0.17100000000000012</v>
      </c>
      <c r="AR172">
        <f t="shared" si="18"/>
        <v>17.100000000000012</v>
      </c>
    </row>
    <row r="173" spans="43:44" x14ac:dyDescent="0.25">
      <c r="AQ173">
        <f t="shared" si="19"/>
        <v>0.17200000000000013</v>
      </c>
      <c r="AR173">
        <f t="shared" si="18"/>
        <v>17.200000000000014</v>
      </c>
    </row>
    <row r="174" spans="43:44" x14ac:dyDescent="0.25">
      <c r="AQ174">
        <f t="shared" si="19"/>
        <v>0.17300000000000013</v>
      </c>
      <c r="AR174">
        <f t="shared" si="18"/>
        <v>17.300000000000011</v>
      </c>
    </row>
    <row r="175" spans="43:44" x14ac:dyDescent="0.25">
      <c r="AQ175">
        <f t="shared" si="19"/>
        <v>0.17400000000000013</v>
      </c>
      <c r="AR175">
        <f t="shared" si="18"/>
        <v>17.400000000000013</v>
      </c>
    </row>
    <row r="176" spans="43:44" x14ac:dyDescent="0.25">
      <c r="AQ176">
        <f t="shared" si="19"/>
        <v>0.17500000000000013</v>
      </c>
      <c r="AR176">
        <f t="shared" si="18"/>
        <v>17.500000000000014</v>
      </c>
    </row>
    <row r="177" spans="43:44" x14ac:dyDescent="0.25">
      <c r="AQ177">
        <f t="shared" si="19"/>
        <v>0.17600000000000013</v>
      </c>
      <c r="AR177">
        <f t="shared" si="18"/>
        <v>17.600000000000012</v>
      </c>
    </row>
    <row r="178" spans="43:44" x14ac:dyDescent="0.25">
      <c r="AQ178">
        <f t="shared" si="19"/>
        <v>0.17700000000000013</v>
      </c>
      <c r="AR178">
        <f t="shared" si="18"/>
        <v>17.700000000000014</v>
      </c>
    </row>
    <row r="179" spans="43:44" x14ac:dyDescent="0.25">
      <c r="AQ179">
        <f t="shared" si="19"/>
        <v>0.17800000000000013</v>
      </c>
      <c r="AR179">
        <f t="shared" si="18"/>
        <v>17.800000000000011</v>
      </c>
    </row>
    <row r="180" spans="43:44" x14ac:dyDescent="0.25">
      <c r="AQ180">
        <f t="shared" si="19"/>
        <v>0.17900000000000013</v>
      </c>
      <c r="AR180">
        <f t="shared" si="18"/>
        <v>17.900000000000013</v>
      </c>
    </row>
    <row r="181" spans="43:44" x14ac:dyDescent="0.25">
      <c r="AQ181">
        <f t="shared" si="19"/>
        <v>0.18000000000000013</v>
      </c>
      <c r="AR181">
        <f t="shared" si="18"/>
        <v>18.000000000000014</v>
      </c>
    </row>
    <row r="182" spans="43:44" x14ac:dyDescent="0.25">
      <c r="AQ182">
        <f t="shared" si="19"/>
        <v>0.18100000000000013</v>
      </c>
      <c r="AR182">
        <f t="shared" si="18"/>
        <v>18.100000000000012</v>
      </c>
    </row>
    <row r="183" spans="43:44" x14ac:dyDescent="0.25">
      <c r="AQ183">
        <f t="shared" si="19"/>
        <v>0.18200000000000013</v>
      </c>
      <c r="AR183">
        <f t="shared" si="18"/>
        <v>18.200000000000014</v>
      </c>
    </row>
    <row r="184" spans="43:44" x14ac:dyDescent="0.25">
      <c r="AQ184">
        <f t="shared" si="19"/>
        <v>0.18300000000000013</v>
      </c>
      <c r="AR184">
        <f t="shared" si="18"/>
        <v>18.300000000000015</v>
      </c>
    </row>
    <row r="185" spans="43:44" x14ac:dyDescent="0.25">
      <c r="AQ185">
        <f t="shared" si="19"/>
        <v>0.18400000000000014</v>
      </c>
      <c r="AR185">
        <f t="shared" si="18"/>
        <v>18.400000000000013</v>
      </c>
    </row>
    <row r="186" spans="43:44" x14ac:dyDescent="0.25">
      <c r="AQ186">
        <f t="shared" si="19"/>
        <v>0.18500000000000014</v>
      </c>
      <c r="AR186">
        <f t="shared" si="18"/>
        <v>18.500000000000014</v>
      </c>
    </row>
    <row r="187" spans="43:44" x14ac:dyDescent="0.25">
      <c r="AQ187">
        <f t="shared" si="19"/>
        <v>0.18600000000000014</v>
      </c>
      <c r="AR187">
        <f t="shared" si="18"/>
        <v>18.600000000000012</v>
      </c>
    </row>
    <row r="188" spans="43:44" x14ac:dyDescent="0.25">
      <c r="AQ188">
        <f t="shared" si="19"/>
        <v>0.18700000000000014</v>
      </c>
      <c r="AR188">
        <f t="shared" si="18"/>
        <v>18.700000000000014</v>
      </c>
    </row>
    <row r="189" spans="43:44" x14ac:dyDescent="0.25">
      <c r="AQ189">
        <f t="shared" si="19"/>
        <v>0.18800000000000014</v>
      </c>
      <c r="AR189">
        <f t="shared" si="18"/>
        <v>18.800000000000015</v>
      </c>
    </row>
    <row r="190" spans="43:44" x14ac:dyDescent="0.25">
      <c r="AQ190">
        <f t="shared" si="19"/>
        <v>0.18900000000000014</v>
      </c>
      <c r="AR190">
        <f t="shared" si="18"/>
        <v>18.900000000000013</v>
      </c>
    </row>
    <row r="191" spans="43:44" x14ac:dyDescent="0.25">
      <c r="AQ191">
        <f t="shared" si="19"/>
        <v>0.19000000000000014</v>
      </c>
      <c r="AR191">
        <f t="shared" si="18"/>
        <v>19.000000000000014</v>
      </c>
    </row>
    <row r="192" spans="43:44" x14ac:dyDescent="0.25">
      <c r="AQ192">
        <f t="shared" si="19"/>
        <v>0.19100000000000014</v>
      </c>
      <c r="AR192">
        <f t="shared" si="18"/>
        <v>19.100000000000016</v>
      </c>
    </row>
    <row r="193" spans="43:44" x14ac:dyDescent="0.25">
      <c r="AQ193">
        <f t="shared" si="19"/>
        <v>0.19200000000000014</v>
      </c>
      <c r="AR193">
        <f t="shared" si="18"/>
        <v>19.200000000000014</v>
      </c>
    </row>
    <row r="194" spans="43:44" x14ac:dyDescent="0.25">
      <c r="AQ194">
        <f t="shared" si="19"/>
        <v>0.19300000000000014</v>
      </c>
      <c r="AR194">
        <f t="shared" si="18"/>
        <v>19.300000000000015</v>
      </c>
    </row>
    <row r="195" spans="43:44" x14ac:dyDescent="0.25">
      <c r="AQ195">
        <f t="shared" si="19"/>
        <v>0.19400000000000014</v>
      </c>
      <c r="AR195">
        <f t="shared" ref="AR195:AR258" si="20">AQ195*100</f>
        <v>19.400000000000013</v>
      </c>
    </row>
    <row r="196" spans="43:44" x14ac:dyDescent="0.25">
      <c r="AQ196">
        <f t="shared" ref="AQ196:AQ259" si="21">AQ195+0.001</f>
        <v>0.19500000000000015</v>
      </c>
      <c r="AR196">
        <f t="shared" si="20"/>
        <v>19.500000000000014</v>
      </c>
    </row>
    <row r="197" spans="43:44" x14ac:dyDescent="0.25">
      <c r="AQ197">
        <f t="shared" si="21"/>
        <v>0.19600000000000015</v>
      </c>
      <c r="AR197">
        <f t="shared" si="20"/>
        <v>19.600000000000016</v>
      </c>
    </row>
    <row r="198" spans="43:44" x14ac:dyDescent="0.25">
      <c r="AQ198">
        <f t="shared" si="21"/>
        <v>0.19700000000000015</v>
      </c>
      <c r="AR198">
        <f t="shared" si="20"/>
        <v>19.700000000000014</v>
      </c>
    </row>
    <row r="199" spans="43:44" x14ac:dyDescent="0.25">
      <c r="AQ199">
        <f t="shared" si="21"/>
        <v>0.19800000000000015</v>
      </c>
      <c r="AR199">
        <f t="shared" si="20"/>
        <v>19.800000000000015</v>
      </c>
    </row>
    <row r="200" spans="43:44" x14ac:dyDescent="0.25">
      <c r="AQ200">
        <f t="shared" si="21"/>
        <v>0.19900000000000015</v>
      </c>
      <c r="AR200">
        <f t="shared" si="20"/>
        <v>19.900000000000016</v>
      </c>
    </row>
    <row r="201" spans="43:44" x14ac:dyDescent="0.25">
      <c r="AQ201">
        <f t="shared" si="21"/>
        <v>0.20000000000000015</v>
      </c>
      <c r="AR201">
        <f t="shared" si="20"/>
        <v>20.000000000000014</v>
      </c>
    </row>
    <row r="202" spans="43:44" x14ac:dyDescent="0.25">
      <c r="AQ202">
        <f t="shared" si="21"/>
        <v>0.20100000000000015</v>
      </c>
      <c r="AR202">
        <f t="shared" si="20"/>
        <v>20.100000000000016</v>
      </c>
    </row>
    <row r="203" spans="43:44" x14ac:dyDescent="0.25">
      <c r="AQ203">
        <f t="shared" si="21"/>
        <v>0.20200000000000015</v>
      </c>
      <c r="AR203">
        <f t="shared" si="20"/>
        <v>20.200000000000014</v>
      </c>
    </row>
    <row r="204" spans="43:44" x14ac:dyDescent="0.25">
      <c r="AQ204">
        <f t="shared" si="21"/>
        <v>0.20300000000000015</v>
      </c>
      <c r="AR204">
        <f t="shared" si="20"/>
        <v>20.300000000000015</v>
      </c>
    </row>
    <row r="205" spans="43:44" x14ac:dyDescent="0.25">
      <c r="AQ205">
        <f t="shared" si="21"/>
        <v>0.20400000000000015</v>
      </c>
      <c r="AR205">
        <f t="shared" si="20"/>
        <v>20.400000000000016</v>
      </c>
    </row>
    <row r="206" spans="43:44" x14ac:dyDescent="0.25">
      <c r="AQ206">
        <f t="shared" si="21"/>
        <v>0.20500000000000015</v>
      </c>
      <c r="AR206">
        <f t="shared" si="20"/>
        <v>20.500000000000014</v>
      </c>
    </row>
    <row r="207" spans="43:44" x14ac:dyDescent="0.25">
      <c r="AQ207">
        <f t="shared" si="21"/>
        <v>0.20600000000000016</v>
      </c>
      <c r="AR207">
        <f t="shared" si="20"/>
        <v>20.600000000000016</v>
      </c>
    </row>
    <row r="208" spans="43:44" x14ac:dyDescent="0.25">
      <c r="AQ208">
        <f t="shared" si="21"/>
        <v>0.20700000000000016</v>
      </c>
      <c r="AR208">
        <f t="shared" si="20"/>
        <v>20.700000000000017</v>
      </c>
    </row>
    <row r="209" spans="43:44" x14ac:dyDescent="0.25">
      <c r="AQ209">
        <f t="shared" si="21"/>
        <v>0.20800000000000016</v>
      </c>
      <c r="AR209">
        <f t="shared" si="20"/>
        <v>20.800000000000015</v>
      </c>
    </row>
    <row r="210" spans="43:44" x14ac:dyDescent="0.25">
      <c r="AQ210">
        <f t="shared" si="21"/>
        <v>0.20900000000000016</v>
      </c>
      <c r="AR210">
        <f t="shared" si="20"/>
        <v>20.900000000000016</v>
      </c>
    </row>
    <row r="211" spans="43:44" x14ac:dyDescent="0.25">
      <c r="AQ211">
        <f t="shared" si="21"/>
        <v>0.21000000000000016</v>
      </c>
      <c r="AR211">
        <f t="shared" si="20"/>
        <v>21.000000000000014</v>
      </c>
    </row>
    <row r="212" spans="43:44" x14ac:dyDescent="0.25">
      <c r="AQ212">
        <f t="shared" si="21"/>
        <v>0.21100000000000016</v>
      </c>
      <c r="AR212">
        <f t="shared" si="20"/>
        <v>21.100000000000016</v>
      </c>
    </row>
    <row r="213" spans="43:44" x14ac:dyDescent="0.25">
      <c r="AQ213">
        <f t="shared" si="21"/>
        <v>0.21200000000000016</v>
      </c>
      <c r="AR213">
        <f t="shared" si="20"/>
        <v>21.200000000000017</v>
      </c>
    </row>
    <row r="214" spans="43:44" x14ac:dyDescent="0.25">
      <c r="AQ214">
        <f t="shared" si="21"/>
        <v>0.21300000000000016</v>
      </c>
      <c r="AR214">
        <f t="shared" si="20"/>
        <v>21.300000000000015</v>
      </c>
    </row>
    <row r="215" spans="43:44" x14ac:dyDescent="0.25">
      <c r="AQ215">
        <f t="shared" si="21"/>
        <v>0.21400000000000016</v>
      </c>
      <c r="AR215">
        <f t="shared" si="20"/>
        <v>21.400000000000016</v>
      </c>
    </row>
    <row r="216" spans="43:44" x14ac:dyDescent="0.25">
      <c r="AQ216">
        <f t="shared" si="21"/>
        <v>0.21500000000000016</v>
      </c>
      <c r="AR216">
        <f t="shared" si="20"/>
        <v>21.500000000000018</v>
      </c>
    </row>
    <row r="217" spans="43:44" x14ac:dyDescent="0.25">
      <c r="AQ217">
        <f t="shared" si="21"/>
        <v>0.21600000000000016</v>
      </c>
      <c r="AR217">
        <f t="shared" si="20"/>
        <v>21.600000000000016</v>
      </c>
    </row>
    <row r="218" spans="43:44" x14ac:dyDescent="0.25">
      <c r="AQ218">
        <f t="shared" si="21"/>
        <v>0.21700000000000016</v>
      </c>
      <c r="AR218">
        <f t="shared" si="20"/>
        <v>21.700000000000017</v>
      </c>
    </row>
    <row r="219" spans="43:44" x14ac:dyDescent="0.25">
      <c r="AQ219">
        <f t="shared" si="21"/>
        <v>0.21800000000000017</v>
      </c>
      <c r="AR219">
        <f t="shared" si="20"/>
        <v>21.800000000000015</v>
      </c>
    </row>
    <row r="220" spans="43:44" x14ac:dyDescent="0.25">
      <c r="AQ220">
        <f t="shared" si="21"/>
        <v>0.21900000000000017</v>
      </c>
      <c r="AR220">
        <f t="shared" si="20"/>
        <v>21.900000000000016</v>
      </c>
    </row>
    <row r="221" spans="43:44" x14ac:dyDescent="0.25">
      <c r="AQ221">
        <f t="shared" si="21"/>
        <v>0.22000000000000017</v>
      </c>
      <c r="AR221">
        <f t="shared" si="20"/>
        <v>22.000000000000018</v>
      </c>
    </row>
    <row r="222" spans="43:44" x14ac:dyDescent="0.25">
      <c r="AQ222">
        <f t="shared" si="21"/>
        <v>0.22100000000000017</v>
      </c>
      <c r="AR222">
        <f t="shared" si="20"/>
        <v>22.100000000000016</v>
      </c>
    </row>
    <row r="223" spans="43:44" x14ac:dyDescent="0.25">
      <c r="AQ223">
        <f t="shared" si="21"/>
        <v>0.22200000000000017</v>
      </c>
      <c r="AR223">
        <f t="shared" si="20"/>
        <v>22.200000000000017</v>
      </c>
    </row>
    <row r="224" spans="43:44" x14ac:dyDescent="0.25">
      <c r="AQ224">
        <f t="shared" si="21"/>
        <v>0.22300000000000017</v>
      </c>
      <c r="AR224">
        <f t="shared" si="20"/>
        <v>22.300000000000018</v>
      </c>
    </row>
    <row r="225" spans="43:44" x14ac:dyDescent="0.25">
      <c r="AQ225">
        <f t="shared" si="21"/>
        <v>0.22400000000000017</v>
      </c>
      <c r="AR225">
        <f t="shared" si="20"/>
        <v>22.400000000000016</v>
      </c>
    </row>
    <row r="226" spans="43:44" x14ac:dyDescent="0.25">
      <c r="AQ226">
        <f t="shared" si="21"/>
        <v>0.22500000000000017</v>
      </c>
      <c r="AR226">
        <f t="shared" si="20"/>
        <v>22.500000000000018</v>
      </c>
    </row>
    <row r="227" spans="43:44" x14ac:dyDescent="0.25">
      <c r="AQ227">
        <f t="shared" si="21"/>
        <v>0.22600000000000017</v>
      </c>
      <c r="AR227">
        <f t="shared" si="20"/>
        <v>22.600000000000016</v>
      </c>
    </row>
    <row r="228" spans="43:44" x14ac:dyDescent="0.25">
      <c r="AQ228">
        <f t="shared" si="21"/>
        <v>0.22700000000000017</v>
      </c>
      <c r="AR228">
        <f t="shared" si="20"/>
        <v>22.700000000000017</v>
      </c>
    </row>
    <row r="229" spans="43:44" x14ac:dyDescent="0.25">
      <c r="AQ229">
        <f t="shared" si="21"/>
        <v>0.22800000000000017</v>
      </c>
      <c r="AR229">
        <f t="shared" si="20"/>
        <v>22.800000000000018</v>
      </c>
    </row>
    <row r="230" spans="43:44" x14ac:dyDescent="0.25">
      <c r="AQ230">
        <f t="shared" si="21"/>
        <v>0.22900000000000018</v>
      </c>
      <c r="AR230">
        <f t="shared" si="20"/>
        <v>22.900000000000016</v>
      </c>
    </row>
    <row r="231" spans="43:44" x14ac:dyDescent="0.25">
      <c r="AQ231">
        <f t="shared" si="21"/>
        <v>0.23000000000000018</v>
      </c>
      <c r="AR231">
        <f t="shared" si="20"/>
        <v>23.000000000000018</v>
      </c>
    </row>
    <row r="232" spans="43:44" x14ac:dyDescent="0.25">
      <c r="AQ232">
        <f t="shared" si="21"/>
        <v>0.23100000000000018</v>
      </c>
      <c r="AR232">
        <f t="shared" si="20"/>
        <v>23.100000000000019</v>
      </c>
    </row>
    <row r="233" spans="43:44" x14ac:dyDescent="0.25">
      <c r="AQ233">
        <f t="shared" si="21"/>
        <v>0.23200000000000018</v>
      </c>
      <c r="AR233">
        <f t="shared" si="20"/>
        <v>23.200000000000017</v>
      </c>
    </row>
    <row r="234" spans="43:44" x14ac:dyDescent="0.25">
      <c r="AQ234">
        <f t="shared" si="21"/>
        <v>0.23300000000000018</v>
      </c>
      <c r="AR234">
        <f t="shared" si="20"/>
        <v>23.300000000000018</v>
      </c>
    </row>
    <row r="235" spans="43:44" x14ac:dyDescent="0.25">
      <c r="AQ235">
        <f t="shared" si="21"/>
        <v>0.23400000000000018</v>
      </c>
      <c r="AR235">
        <f t="shared" si="20"/>
        <v>23.400000000000016</v>
      </c>
    </row>
    <row r="236" spans="43:44" x14ac:dyDescent="0.25">
      <c r="AQ236">
        <f t="shared" si="21"/>
        <v>0.23500000000000018</v>
      </c>
      <c r="AR236">
        <f t="shared" si="20"/>
        <v>23.500000000000018</v>
      </c>
    </row>
    <row r="237" spans="43:44" x14ac:dyDescent="0.25">
      <c r="AQ237">
        <f t="shared" si="21"/>
        <v>0.23600000000000018</v>
      </c>
      <c r="AR237">
        <f t="shared" si="20"/>
        <v>23.600000000000019</v>
      </c>
    </row>
    <row r="238" spans="43:44" x14ac:dyDescent="0.25">
      <c r="AQ238">
        <f t="shared" si="21"/>
        <v>0.23700000000000018</v>
      </c>
      <c r="AR238">
        <f t="shared" si="20"/>
        <v>23.700000000000017</v>
      </c>
    </row>
    <row r="239" spans="43:44" x14ac:dyDescent="0.25">
      <c r="AQ239">
        <f t="shared" si="21"/>
        <v>0.23800000000000018</v>
      </c>
      <c r="AR239">
        <f t="shared" si="20"/>
        <v>23.800000000000018</v>
      </c>
    </row>
    <row r="240" spans="43:44" x14ac:dyDescent="0.25">
      <c r="AQ240">
        <f t="shared" si="21"/>
        <v>0.23900000000000018</v>
      </c>
      <c r="AR240">
        <f t="shared" si="20"/>
        <v>23.90000000000002</v>
      </c>
    </row>
    <row r="241" spans="43:44" x14ac:dyDescent="0.25">
      <c r="AQ241">
        <f t="shared" si="21"/>
        <v>0.24000000000000019</v>
      </c>
      <c r="AR241">
        <f t="shared" si="20"/>
        <v>24.000000000000018</v>
      </c>
    </row>
    <row r="242" spans="43:44" x14ac:dyDescent="0.25">
      <c r="AQ242">
        <f t="shared" si="21"/>
        <v>0.24100000000000019</v>
      </c>
      <c r="AR242">
        <f t="shared" si="20"/>
        <v>24.100000000000019</v>
      </c>
    </row>
    <row r="243" spans="43:44" x14ac:dyDescent="0.25">
      <c r="AQ243">
        <f t="shared" si="21"/>
        <v>0.24200000000000019</v>
      </c>
      <c r="AR243">
        <f t="shared" si="20"/>
        <v>24.200000000000017</v>
      </c>
    </row>
    <row r="244" spans="43:44" x14ac:dyDescent="0.25">
      <c r="AQ244">
        <f t="shared" si="21"/>
        <v>0.24300000000000019</v>
      </c>
      <c r="AR244">
        <f t="shared" si="20"/>
        <v>24.300000000000018</v>
      </c>
    </row>
    <row r="245" spans="43:44" x14ac:dyDescent="0.25">
      <c r="AQ245">
        <f t="shared" si="21"/>
        <v>0.24400000000000019</v>
      </c>
      <c r="AR245">
        <f t="shared" si="20"/>
        <v>24.40000000000002</v>
      </c>
    </row>
    <row r="246" spans="43:44" x14ac:dyDescent="0.25">
      <c r="AQ246">
        <f t="shared" si="21"/>
        <v>0.24500000000000019</v>
      </c>
      <c r="AR246">
        <f t="shared" si="20"/>
        <v>24.500000000000018</v>
      </c>
    </row>
    <row r="247" spans="43:44" x14ac:dyDescent="0.25">
      <c r="AQ247">
        <f t="shared" si="21"/>
        <v>0.24600000000000019</v>
      </c>
      <c r="AR247">
        <f t="shared" si="20"/>
        <v>24.600000000000019</v>
      </c>
    </row>
    <row r="248" spans="43:44" x14ac:dyDescent="0.25">
      <c r="AQ248">
        <f t="shared" si="21"/>
        <v>0.24700000000000019</v>
      </c>
      <c r="AR248">
        <f t="shared" si="20"/>
        <v>24.700000000000021</v>
      </c>
    </row>
    <row r="249" spans="43:44" x14ac:dyDescent="0.25">
      <c r="AQ249">
        <f t="shared" si="21"/>
        <v>0.24800000000000019</v>
      </c>
      <c r="AR249">
        <f t="shared" si="20"/>
        <v>24.800000000000018</v>
      </c>
    </row>
    <row r="250" spans="43:44" x14ac:dyDescent="0.25">
      <c r="AQ250">
        <f t="shared" si="21"/>
        <v>0.24900000000000019</v>
      </c>
      <c r="AR250">
        <f t="shared" si="20"/>
        <v>24.90000000000002</v>
      </c>
    </row>
    <row r="251" spans="43:44" x14ac:dyDescent="0.25">
      <c r="AQ251">
        <f t="shared" si="21"/>
        <v>0.25000000000000017</v>
      </c>
      <c r="AR251">
        <f t="shared" si="20"/>
        <v>25.000000000000018</v>
      </c>
    </row>
    <row r="252" spans="43:44" x14ac:dyDescent="0.25">
      <c r="AQ252">
        <f t="shared" si="21"/>
        <v>0.25100000000000017</v>
      </c>
      <c r="AR252">
        <f t="shared" si="20"/>
        <v>25.100000000000016</v>
      </c>
    </row>
    <row r="253" spans="43:44" x14ac:dyDescent="0.25">
      <c r="AQ253">
        <f t="shared" si="21"/>
        <v>0.25200000000000017</v>
      </c>
      <c r="AR253">
        <f t="shared" si="20"/>
        <v>25.200000000000017</v>
      </c>
    </row>
    <row r="254" spans="43:44" x14ac:dyDescent="0.25">
      <c r="AQ254">
        <f t="shared" si="21"/>
        <v>0.25300000000000017</v>
      </c>
      <c r="AR254">
        <f t="shared" si="20"/>
        <v>25.300000000000018</v>
      </c>
    </row>
    <row r="255" spans="43:44" x14ac:dyDescent="0.25">
      <c r="AQ255">
        <f t="shared" si="21"/>
        <v>0.25400000000000017</v>
      </c>
      <c r="AR255">
        <f t="shared" si="20"/>
        <v>25.400000000000016</v>
      </c>
    </row>
    <row r="256" spans="43:44" x14ac:dyDescent="0.25">
      <c r="AQ256">
        <f t="shared" si="21"/>
        <v>0.25500000000000017</v>
      </c>
      <c r="AR256">
        <f t="shared" si="20"/>
        <v>25.500000000000018</v>
      </c>
    </row>
    <row r="257" spans="43:44" x14ac:dyDescent="0.25">
      <c r="AQ257">
        <f t="shared" si="21"/>
        <v>0.25600000000000017</v>
      </c>
      <c r="AR257">
        <f t="shared" si="20"/>
        <v>25.600000000000016</v>
      </c>
    </row>
    <row r="258" spans="43:44" x14ac:dyDescent="0.25">
      <c r="AQ258">
        <f t="shared" si="21"/>
        <v>0.25700000000000017</v>
      </c>
      <c r="AR258">
        <f t="shared" si="20"/>
        <v>25.700000000000017</v>
      </c>
    </row>
    <row r="259" spans="43:44" x14ac:dyDescent="0.25">
      <c r="AQ259">
        <f t="shared" si="21"/>
        <v>0.25800000000000017</v>
      </c>
      <c r="AR259">
        <f t="shared" ref="AR259:AR322" si="22">AQ259*100</f>
        <v>25.800000000000018</v>
      </c>
    </row>
    <row r="260" spans="43:44" x14ac:dyDescent="0.25">
      <c r="AQ260">
        <f t="shared" ref="AQ260:AQ323" si="23">AQ259+0.001</f>
        <v>0.25900000000000017</v>
      </c>
      <c r="AR260">
        <f t="shared" si="22"/>
        <v>25.900000000000016</v>
      </c>
    </row>
    <row r="261" spans="43:44" x14ac:dyDescent="0.25">
      <c r="AQ261">
        <f t="shared" si="23"/>
        <v>0.26000000000000018</v>
      </c>
      <c r="AR261">
        <f t="shared" si="22"/>
        <v>26.000000000000018</v>
      </c>
    </row>
    <row r="262" spans="43:44" x14ac:dyDescent="0.25">
      <c r="AQ262">
        <f t="shared" si="23"/>
        <v>0.26100000000000018</v>
      </c>
      <c r="AR262">
        <f t="shared" si="22"/>
        <v>26.100000000000019</v>
      </c>
    </row>
    <row r="263" spans="43:44" x14ac:dyDescent="0.25">
      <c r="AQ263">
        <f t="shared" si="23"/>
        <v>0.26200000000000018</v>
      </c>
      <c r="AR263">
        <f t="shared" si="22"/>
        <v>26.200000000000017</v>
      </c>
    </row>
    <row r="264" spans="43:44" x14ac:dyDescent="0.25">
      <c r="AQ264">
        <f t="shared" si="23"/>
        <v>0.26300000000000018</v>
      </c>
      <c r="AR264">
        <f t="shared" si="22"/>
        <v>26.300000000000018</v>
      </c>
    </row>
    <row r="265" spans="43:44" x14ac:dyDescent="0.25">
      <c r="AQ265">
        <f t="shared" si="23"/>
        <v>0.26400000000000018</v>
      </c>
      <c r="AR265">
        <f t="shared" si="22"/>
        <v>26.400000000000016</v>
      </c>
    </row>
    <row r="266" spans="43:44" x14ac:dyDescent="0.25">
      <c r="AQ266">
        <f t="shared" si="23"/>
        <v>0.26500000000000018</v>
      </c>
      <c r="AR266">
        <f t="shared" si="22"/>
        <v>26.500000000000018</v>
      </c>
    </row>
    <row r="267" spans="43:44" x14ac:dyDescent="0.25">
      <c r="AQ267">
        <f t="shared" si="23"/>
        <v>0.26600000000000018</v>
      </c>
      <c r="AR267">
        <f t="shared" si="22"/>
        <v>26.600000000000019</v>
      </c>
    </row>
    <row r="268" spans="43:44" x14ac:dyDescent="0.25">
      <c r="AQ268">
        <f t="shared" si="23"/>
        <v>0.26700000000000018</v>
      </c>
      <c r="AR268">
        <f t="shared" si="22"/>
        <v>26.700000000000017</v>
      </c>
    </row>
    <row r="269" spans="43:44" x14ac:dyDescent="0.25">
      <c r="AQ269">
        <f t="shared" si="23"/>
        <v>0.26800000000000018</v>
      </c>
      <c r="AR269">
        <f t="shared" si="22"/>
        <v>26.800000000000018</v>
      </c>
    </row>
    <row r="270" spans="43:44" x14ac:dyDescent="0.25">
      <c r="AQ270">
        <f t="shared" si="23"/>
        <v>0.26900000000000018</v>
      </c>
      <c r="AR270">
        <f t="shared" si="22"/>
        <v>26.90000000000002</v>
      </c>
    </row>
    <row r="271" spans="43:44" x14ac:dyDescent="0.25">
      <c r="AQ271">
        <f t="shared" si="23"/>
        <v>0.27000000000000018</v>
      </c>
      <c r="AR271">
        <f t="shared" si="22"/>
        <v>27.000000000000018</v>
      </c>
    </row>
    <row r="272" spans="43:44" x14ac:dyDescent="0.25">
      <c r="AQ272">
        <f t="shared" si="23"/>
        <v>0.27100000000000019</v>
      </c>
      <c r="AR272">
        <f t="shared" si="22"/>
        <v>27.100000000000019</v>
      </c>
    </row>
    <row r="273" spans="43:44" x14ac:dyDescent="0.25">
      <c r="AQ273">
        <f t="shared" si="23"/>
        <v>0.27200000000000019</v>
      </c>
      <c r="AR273">
        <f t="shared" si="22"/>
        <v>27.200000000000017</v>
      </c>
    </row>
    <row r="274" spans="43:44" x14ac:dyDescent="0.25">
      <c r="AQ274">
        <f t="shared" si="23"/>
        <v>0.27300000000000019</v>
      </c>
      <c r="AR274">
        <f t="shared" si="22"/>
        <v>27.300000000000018</v>
      </c>
    </row>
    <row r="275" spans="43:44" x14ac:dyDescent="0.25">
      <c r="AQ275">
        <f t="shared" si="23"/>
        <v>0.27400000000000019</v>
      </c>
      <c r="AR275">
        <f t="shared" si="22"/>
        <v>27.40000000000002</v>
      </c>
    </row>
    <row r="276" spans="43:44" x14ac:dyDescent="0.25">
      <c r="AQ276">
        <f t="shared" si="23"/>
        <v>0.27500000000000019</v>
      </c>
      <c r="AR276">
        <f t="shared" si="22"/>
        <v>27.500000000000018</v>
      </c>
    </row>
    <row r="277" spans="43:44" x14ac:dyDescent="0.25">
      <c r="AQ277">
        <f t="shared" si="23"/>
        <v>0.27600000000000019</v>
      </c>
      <c r="AR277">
        <f t="shared" si="22"/>
        <v>27.600000000000019</v>
      </c>
    </row>
    <row r="278" spans="43:44" x14ac:dyDescent="0.25">
      <c r="AQ278">
        <f t="shared" si="23"/>
        <v>0.27700000000000019</v>
      </c>
      <c r="AR278">
        <f t="shared" si="22"/>
        <v>27.700000000000021</v>
      </c>
    </row>
    <row r="279" spans="43:44" x14ac:dyDescent="0.25">
      <c r="AQ279">
        <f t="shared" si="23"/>
        <v>0.27800000000000019</v>
      </c>
      <c r="AR279">
        <f t="shared" si="22"/>
        <v>27.800000000000018</v>
      </c>
    </row>
    <row r="280" spans="43:44" x14ac:dyDescent="0.25">
      <c r="AQ280">
        <f t="shared" si="23"/>
        <v>0.27900000000000019</v>
      </c>
      <c r="AR280">
        <f t="shared" si="22"/>
        <v>27.90000000000002</v>
      </c>
    </row>
    <row r="281" spans="43:44" x14ac:dyDescent="0.25">
      <c r="AQ281">
        <f t="shared" si="23"/>
        <v>0.28000000000000019</v>
      </c>
      <c r="AR281">
        <f t="shared" si="22"/>
        <v>28.000000000000018</v>
      </c>
    </row>
    <row r="282" spans="43:44" x14ac:dyDescent="0.25">
      <c r="AQ282">
        <f t="shared" si="23"/>
        <v>0.28100000000000019</v>
      </c>
      <c r="AR282">
        <f t="shared" si="22"/>
        <v>28.100000000000019</v>
      </c>
    </row>
    <row r="283" spans="43:44" x14ac:dyDescent="0.25">
      <c r="AQ283">
        <f t="shared" si="23"/>
        <v>0.28200000000000019</v>
      </c>
      <c r="AR283">
        <f t="shared" si="22"/>
        <v>28.200000000000021</v>
      </c>
    </row>
    <row r="284" spans="43:44" x14ac:dyDescent="0.25">
      <c r="AQ284">
        <f t="shared" si="23"/>
        <v>0.2830000000000002</v>
      </c>
      <c r="AR284">
        <f t="shared" si="22"/>
        <v>28.300000000000018</v>
      </c>
    </row>
    <row r="285" spans="43:44" x14ac:dyDescent="0.25">
      <c r="AQ285">
        <f t="shared" si="23"/>
        <v>0.2840000000000002</v>
      </c>
      <c r="AR285">
        <f t="shared" si="22"/>
        <v>28.40000000000002</v>
      </c>
    </row>
    <row r="286" spans="43:44" x14ac:dyDescent="0.25">
      <c r="AQ286">
        <f t="shared" si="23"/>
        <v>0.2850000000000002</v>
      </c>
      <c r="AR286">
        <f t="shared" si="22"/>
        <v>28.500000000000021</v>
      </c>
    </row>
    <row r="287" spans="43:44" x14ac:dyDescent="0.25">
      <c r="AQ287">
        <f t="shared" si="23"/>
        <v>0.2860000000000002</v>
      </c>
      <c r="AR287">
        <f t="shared" si="22"/>
        <v>28.600000000000019</v>
      </c>
    </row>
    <row r="288" spans="43:44" x14ac:dyDescent="0.25">
      <c r="AQ288">
        <f t="shared" si="23"/>
        <v>0.2870000000000002</v>
      </c>
      <c r="AR288">
        <f t="shared" si="22"/>
        <v>28.700000000000021</v>
      </c>
    </row>
    <row r="289" spans="43:44" x14ac:dyDescent="0.25">
      <c r="AQ289">
        <f t="shared" si="23"/>
        <v>0.2880000000000002</v>
      </c>
      <c r="AR289">
        <f t="shared" si="22"/>
        <v>28.800000000000018</v>
      </c>
    </row>
    <row r="290" spans="43:44" x14ac:dyDescent="0.25">
      <c r="AQ290">
        <f t="shared" si="23"/>
        <v>0.2890000000000002</v>
      </c>
      <c r="AR290">
        <f t="shared" si="22"/>
        <v>28.90000000000002</v>
      </c>
    </row>
    <row r="291" spans="43:44" x14ac:dyDescent="0.25">
      <c r="AQ291">
        <f t="shared" si="23"/>
        <v>0.2900000000000002</v>
      </c>
      <c r="AR291">
        <f t="shared" si="22"/>
        <v>29.000000000000021</v>
      </c>
    </row>
    <row r="292" spans="43:44" x14ac:dyDescent="0.25">
      <c r="AQ292">
        <f t="shared" si="23"/>
        <v>0.2910000000000002</v>
      </c>
      <c r="AR292">
        <f t="shared" si="22"/>
        <v>29.100000000000019</v>
      </c>
    </row>
    <row r="293" spans="43:44" x14ac:dyDescent="0.25">
      <c r="AQ293">
        <f t="shared" si="23"/>
        <v>0.2920000000000002</v>
      </c>
      <c r="AR293">
        <f t="shared" si="22"/>
        <v>29.200000000000021</v>
      </c>
    </row>
    <row r="294" spans="43:44" x14ac:dyDescent="0.25">
      <c r="AQ294">
        <f t="shared" si="23"/>
        <v>0.2930000000000002</v>
      </c>
      <c r="AR294">
        <f t="shared" si="22"/>
        <v>29.300000000000022</v>
      </c>
    </row>
    <row r="295" spans="43:44" x14ac:dyDescent="0.25">
      <c r="AQ295">
        <f t="shared" si="23"/>
        <v>0.29400000000000021</v>
      </c>
      <c r="AR295">
        <f t="shared" si="22"/>
        <v>29.40000000000002</v>
      </c>
    </row>
    <row r="296" spans="43:44" x14ac:dyDescent="0.25">
      <c r="AQ296">
        <f t="shared" si="23"/>
        <v>0.29500000000000021</v>
      </c>
      <c r="AR296">
        <f t="shared" si="22"/>
        <v>29.500000000000021</v>
      </c>
    </row>
    <row r="297" spans="43:44" x14ac:dyDescent="0.25">
      <c r="AQ297">
        <f t="shared" si="23"/>
        <v>0.29600000000000021</v>
      </c>
      <c r="AR297">
        <f t="shared" si="22"/>
        <v>29.600000000000019</v>
      </c>
    </row>
    <row r="298" spans="43:44" x14ac:dyDescent="0.25">
      <c r="AQ298">
        <f t="shared" si="23"/>
        <v>0.29700000000000021</v>
      </c>
      <c r="AR298">
        <f t="shared" si="22"/>
        <v>29.700000000000021</v>
      </c>
    </row>
    <row r="299" spans="43:44" x14ac:dyDescent="0.25">
      <c r="AQ299">
        <f t="shared" si="23"/>
        <v>0.29800000000000021</v>
      </c>
      <c r="AR299">
        <f t="shared" si="22"/>
        <v>29.800000000000022</v>
      </c>
    </row>
    <row r="300" spans="43:44" x14ac:dyDescent="0.25">
      <c r="AQ300">
        <f t="shared" si="23"/>
        <v>0.29900000000000021</v>
      </c>
      <c r="AR300">
        <f t="shared" si="22"/>
        <v>29.90000000000002</v>
      </c>
    </row>
    <row r="301" spans="43:44" x14ac:dyDescent="0.25">
      <c r="AQ301">
        <f t="shared" si="23"/>
        <v>0.30000000000000021</v>
      </c>
      <c r="AR301">
        <f t="shared" si="22"/>
        <v>30.000000000000021</v>
      </c>
    </row>
    <row r="302" spans="43:44" x14ac:dyDescent="0.25">
      <c r="AQ302">
        <f t="shared" si="23"/>
        <v>0.30100000000000021</v>
      </c>
      <c r="AR302">
        <f t="shared" si="22"/>
        <v>30.100000000000023</v>
      </c>
    </row>
    <row r="303" spans="43:44" x14ac:dyDescent="0.25">
      <c r="AQ303">
        <f t="shared" si="23"/>
        <v>0.30200000000000021</v>
      </c>
      <c r="AR303">
        <f t="shared" si="22"/>
        <v>30.200000000000021</v>
      </c>
    </row>
    <row r="304" spans="43:44" x14ac:dyDescent="0.25">
      <c r="AQ304">
        <f t="shared" si="23"/>
        <v>0.30300000000000021</v>
      </c>
      <c r="AR304">
        <f t="shared" si="22"/>
        <v>30.300000000000022</v>
      </c>
    </row>
    <row r="305" spans="43:44" x14ac:dyDescent="0.25">
      <c r="AQ305">
        <f t="shared" si="23"/>
        <v>0.30400000000000021</v>
      </c>
      <c r="AR305">
        <f t="shared" si="22"/>
        <v>30.40000000000002</v>
      </c>
    </row>
    <row r="306" spans="43:44" x14ac:dyDescent="0.25">
      <c r="AQ306">
        <f t="shared" si="23"/>
        <v>0.30500000000000022</v>
      </c>
      <c r="AR306">
        <f t="shared" si="22"/>
        <v>30.500000000000021</v>
      </c>
    </row>
    <row r="307" spans="43:44" x14ac:dyDescent="0.25">
      <c r="AQ307">
        <f t="shared" si="23"/>
        <v>0.30600000000000022</v>
      </c>
      <c r="AR307">
        <f t="shared" si="22"/>
        <v>30.600000000000023</v>
      </c>
    </row>
    <row r="308" spans="43:44" x14ac:dyDescent="0.25">
      <c r="AQ308">
        <f t="shared" si="23"/>
        <v>0.30700000000000022</v>
      </c>
      <c r="AR308">
        <f t="shared" si="22"/>
        <v>30.700000000000021</v>
      </c>
    </row>
    <row r="309" spans="43:44" x14ac:dyDescent="0.25">
      <c r="AQ309">
        <f t="shared" si="23"/>
        <v>0.30800000000000022</v>
      </c>
      <c r="AR309">
        <f t="shared" si="22"/>
        <v>30.800000000000022</v>
      </c>
    </row>
    <row r="310" spans="43:44" x14ac:dyDescent="0.25">
      <c r="AQ310">
        <f t="shared" si="23"/>
        <v>0.30900000000000022</v>
      </c>
      <c r="AR310">
        <f t="shared" si="22"/>
        <v>30.900000000000023</v>
      </c>
    </row>
    <row r="311" spans="43:44" x14ac:dyDescent="0.25">
      <c r="AQ311">
        <f t="shared" si="23"/>
        <v>0.31000000000000022</v>
      </c>
      <c r="AR311">
        <f t="shared" si="22"/>
        <v>31.000000000000021</v>
      </c>
    </row>
    <row r="312" spans="43:44" x14ac:dyDescent="0.25">
      <c r="AQ312">
        <f t="shared" si="23"/>
        <v>0.31100000000000022</v>
      </c>
      <c r="AR312">
        <f t="shared" si="22"/>
        <v>31.100000000000023</v>
      </c>
    </row>
    <row r="313" spans="43:44" x14ac:dyDescent="0.25">
      <c r="AQ313">
        <f t="shared" si="23"/>
        <v>0.31200000000000022</v>
      </c>
      <c r="AR313">
        <f t="shared" si="22"/>
        <v>31.200000000000021</v>
      </c>
    </row>
    <row r="314" spans="43:44" x14ac:dyDescent="0.25">
      <c r="AQ314">
        <f t="shared" si="23"/>
        <v>0.31300000000000022</v>
      </c>
      <c r="AR314">
        <f t="shared" si="22"/>
        <v>31.300000000000022</v>
      </c>
    </row>
    <row r="315" spans="43:44" x14ac:dyDescent="0.25">
      <c r="AQ315">
        <f t="shared" si="23"/>
        <v>0.31400000000000022</v>
      </c>
      <c r="AR315">
        <f t="shared" si="22"/>
        <v>31.400000000000023</v>
      </c>
    </row>
    <row r="316" spans="43:44" x14ac:dyDescent="0.25">
      <c r="AQ316">
        <f t="shared" si="23"/>
        <v>0.31500000000000022</v>
      </c>
      <c r="AR316">
        <f t="shared" si="22"/>
        <v>31.500000000000021</v>
      </c>
    </row>
    <row r="317" spans="43:44" x14ac:dyDescent="0.25">
      <c r="AQ317">
        <f t="shared" si="23"/>
        <v>0.31600000000000023</v>
      </c>
      <c r="AR317">
        <f t="shared" si="22"/>
        <v>31.600000000000023</v>
      </c>
    </row>
    <row r="318" spans="43:44" x14ac:dyDescent="0.25">
      <c r="AQ318">
        <f t="shared" si="23"/>
        <v>0.31700000000000023</v>
      </c>
      <c r="AR318">
        <f t="shared" si="22"/>
        <v>31.700000000000024</v>
      </c>
    </row>
    <row r="319" spans="43:44" x14ac:dyDescent="0.25">
      <c r="AQ319">
        <f t="shared" si="23"/>
        <v>0.31800000000000023</v>
      </c>
      <c r="AR319">
        <f t="shared" si="22"/>
        <v>31.800000000000022</v>
      </c>
    </row>
    <row r="320" spans="43:44" x14ac:dyDescent="0.25">
      <c r="AQ320">
        <f t="shared" si="23"/>
        <v>0.31900000000000023</v>
      </c>
      <c r="AR320">
        <f t="shared" si="22"/>
        <v>31.900000000000023</v>
      </c>
    </row>
    <row r="321" spans="43:44" x14ac:dyDescent="0.25">
      <c r="AQ321">
        <f t="shared" si="23"/>
        <v>0.32000000000000023</v>
      </c>
      <c r="AR321">
        <f t="shared" si="22"/>
        <v>32.000000000000021</v>
      </c>
    </row>
    <row r="322" spans="43:44" x14ac:dyDescent="0.25">
      <c r="AQ322">
        <f t="shared" si="23"/>
        <v>0.32100000000000023</v>
      </c>
      <c r="AR322">
        <f t="shared" si="22"/>
        <v>32.100000000000023</v>
      </c>
    </row>
    <row r="323" spans="43:44" x14ac:dyDescent="0.25">
      <c r="AQ323">
        <f t="shared" si="23"/>
        <v>0.32200000000000023</v>
      </c>
      <c r="AR323">
        <f t="shared" ref="AR323:AR386" si="24">AQ323*100</f>
        <v>32.200000000000024</v>
      </c>
    </row>
    <row r="324" spans="43:44" x14ac:dyDescent="0.25">
      <c r="AQ324">
        <f t="shared" ref="AQ324:AQ387" si="25">AQ323+0.001</f>
        <v>0.32300000000000023</v>
      </c>
      <c r="AR324">
        <f t="shared" si="24"/>
        <v>32.300000000000026</v>
      </c>
    </row>
    <row r="325" spans="43:44" x14ac:dyDescent="0.25">
      <c r="AQ325">
        <f t="shared" si="25"/>
        <v>0.32400000000000023</v>
      </c>
      <c r="AR325">
        <f t="shared" si="24"/>
        <v>32.40000000000002</v>
      </c>
    </row>
    <row r="326" spans="43:44" x14ac:dyDescent="0.25">
      <c r="AQ326">
        <f t="shared" si="25"/>
        <v>0.32500000000000023</v>
      </c>
      <c r="AR326">
        <f t="shared" si="24"/>
        <v>32.500000000000021</v>
      </c>
    </row>
    <row r="327" spans="43:44" x14ac:dyDescent="0.25">
      <c r="AQ327">
        <f t="shared" si="25"/>
        <v>0.32600000000000023</v>
      </c>
      <c r="AR327">
        <f t="shared" si="24"/>
        <v>32.600000000000023</v>
      </c>
    </row>
    <row r="328" spans="43:44" x14ac:dyDescent="0.25">
      <c r="AQ328">
        <f t="shared" si="25"/>
        <v>0.32700000000000023</v>
      </c>
      <c r="AR328">
        <f t="shared" si="24"/>
        <v>32.700000000000024</v>
      </c>
    </row>
    <row r="329" spans="43:44" x14ac:dyDescent="0.25">
      <c r="AQ329">
        <f t="shared" si="25"/>
        <v>0.32800000000000024</v>
      </c>
      <c r="AR329">
        <f t="shared" si="24"/>
        <v>32.800000000000026</v>
      </c>
    </row>
    <row r="330" spans="43:44" x14ac:dyDescent="0.25">
      <c r="AQ330">
        <f t="shared" si="25"/>
        <v>0.32900000000000024</v>
      </c>
      <c r="AR330">
        <f t="shared" si="24"/>
        <v>32.900000000000027</v>
      </c>
    </row>
    <row r="331" spans="43:44" x14ac:dyDescent="0.25">
      <c r="AQ331">
        <f t="shared" si="25"/>
        <v>0.33000000000000024</v>
      </c>
      <c r="AR331">
        <f t="shared" si="24"/>
        <v>33.000000000000021</v>
      </c>
    </row>
    <row r="332" spans="43:44" x14ac:dyDescent="0.25">
      <c r="AQ332">
        <f t="shared" si="25"/>
        <v>0.33100000000000024</v>
      </c>
      <c r="AR332">
        <f t="shared" si="24"/>
        <v>33.100000000000023</v>
      </c>
    </row>
    <row r="333" spans="43:44" x14ac:dyDescent="0.25">
      <c r="AQ333">
        <f t="shared" si="25"/>
        <v>0.33200000000000024</v>
      </c>
      <c r="AR333">
        <f t="shared" si="24"/>
        <v>33.200000000000024</v>
      </c>
    </row>
    <row r="334" spans="43:44" x14ac:dyDescent="0.25">
      <c r="AQ334">
        <f t="shared" si="25"/>
        <v>0.33300000000000024</v>
      </c>
      <c r="AR334">
        <f t="shared" si="24"/>
        <v>33.300000000000026</v>
      </c>
    </row>
    <row r="335" spans="43:44" x14ac:dyDescent="0.25">
      <c r="AQ335">
        <f t="shared" si="25"/>
        <v>0.33400000000000024</v>
      </c>
      <c r="AR335">
        <f t="shared" si="24"/>
        <v>33.400000000000027</v>
      </c>
    </row>
    <row r="336" spans="43:44" x14ac:dyDescent="0.25">
      <c r="AQ336">
        <f t="shared" si="25"/>
        <v>0.33500000000000024</v>
      </c>
      <c r="AR336">
        <f t="shared" si="24"/>
        <v>33.500000000000021</v>
      </c>
    </row>
    <row r="337" spans="43:44" x14ac:dyDescent="0.25">
      <c r="AQ337">
        <f t="shared" si="25"/>
        <v>0.33600000000000024</v>
      </c>
      <c r="AR337">
        <f t="shared" si="24"/>
        <v>33.600000000000023</v>
      </c>
    </row>
    <row r="338" spans="43:44" x14ac:dyDescent="0.25">
      <c r="AQ338">
        <f t="shared" si="25"/>
        <v>0.33700000000000024</v>
      </c>
      <c r="AR338">
        <f t="shared" si="24"/>
        <v>33.700000000000024</v>
      </c>
    </row>
    <row r="339" spans="43:44" x14ac:dyDescent="0.25">
      <c r="AQ339">
        <f t="shared" si="25"/>
        <v>0.33800000000000024</v>
      </c>
      <c r="AR339">
        <f t="shared" si="24"/>
        <v>33.800000000000026</v>
      </c>
    </row>
    <row r="340" spans="43:44" x14ac:dyDescent="0.25">
      <c r="AQ340">
        <f t="shared" si="25"/>
        <v>0.33900000000000025</v>
      </c>
      <c r="AR340">
        <f t="shared" si="24"/>
        <v>33.900000000000027</v>
      </c>
    </row>
    <row r="341" spans="43:44" x14ac:dyDescent="0.25">
      <c r="AQ341">
        <f t="shared" si="25"/>
        <v>0.34000000000000025</v>
      </c>
      <c r="AR341">
        <f t="shared" si="24"/>
        <v>34.000000000000021</v>
      </c>
    </row>
    <row r="342" spans="43:44" x14ac:dyDescent="0.25">
      <c r="AQ342">
        <f t="shared" si="25"/>
        <v>0.34100000000000025</v>
      </c>
      <c r="AR342">
        <f t="shared" si="24"/>
        <v>34.100000000000023</v>
      </c>
    </row>
    <row r="343" spans="43:44" x14ac:dyDescent="0.25">
      <c r="AQ343">
        <f t="shared" si="25"/>
        <v>0.34200000000000025</v>
      </c>
      <c r="AR343">
        <f t="shared" si="24"/>
        <v>34.200000000000024</v>
      </c>
    </row>
    <row r="344" spans="43:44" x14ac:dyDescent="0.25">
      <c r="AQ344">
        <f t="shared" si="25"/>
        <v>0.34300000000000025</v>
      </c>
      <c r="AR344">
        <f t="shared" si="24"/>
        <v>34.300000000000026</v>
      </c>
    </row>
    <row r="345" spans="43:44" x14ac:dyDescent="0.25">
      <c r="AQ345">
        <f t="shared" si="25"/>
        <v>0.34400000000000025</v>
      </c>
      <c r="AR345">
        <f t="shared" si="24"/>
        <v>34.400000000000027</v>
      </c>
    </row>
    <row r="346" spans="43:44" x14ac:dyDescent="0.25">
      <c r="AQ346">
        <f t="shared" si="25"/>
        <v>0.34500000000000025</v>
      </c>
      <c r="AR346">
        <f t="shared" si="24"/>
        <v>34.500000000000028</v>
      </c>
    </row>
    <row r="347" spans="43:44" x14ac:dyDescent="0.25">
      <c r="AQ347">
        <f t="shared" si="25"/>
        <v>0.34600000000000025</v>
      </c>
      <c r="AR347">
        <f t="shared" si="24"/>
        <v>34.600000000000023</v>
      </c>
    </row>
    <row r="348" spans="43:44" x14ac:dyDescent="0.25">
      <c r="AQ348">
        <f t="shared" si="25"/>
        <v>0.34700000000000025</v>
      </c>
      <c r="AR348">
        <f t="shared" si="24"/>
        <v>34.700000000000024</v>
      </c>
    </row>
    <row r="349" spans="43:44" x14ac:dyDescent="0.25">
      <c r="AQ349">
        <f t="shared" si="25"/>
        <v>0.34800000000000025</v>
      </c>
      <c r="AR349">
        <f t="shared" si="24"/>
        <v>34.800000000000026</v>
      </c>
    </row>
    <row r="350" spans="43:44" x14ac:dyDescent="0.25">
      <c r="AQ350">
        <f t="shared" si="25"/>
        <v>0.34900000000000025</v>
      </c>
      <c r="AR350">
        <f t="shared" si="24"/>
        <v>34.900000000000027</v>
      </c>
    </row>
    <row r="351" spans="43:44" x14ac:dyDescent="0.25">
      <c r="AQ351">
        <f t="shared" si="25"/>
        <v>0.35000000000000026</v>
      </c>
      <c r="AR351">
        <f t="shared" si="24"/>
        <v>35.000000000000028</v>
      </c>
    </row>
    <row r="352" spans="43:44" x14ac:dyDescent="0.25">
      <c r="AQ352">
        <f t="shared" si="25"/>
        <v>0.35100000000000026</v>
      </c>
      <c r="AR352">
        <f t="shared" si="24"/>
        <v>35.100000000000023</v>
      </c>
    </row>
    <row r="353" spans="43:44" x14ac:dyDescent="0.25">
      <c r="AQ353">
        <f t="shared" si="25"/>
        <v>0.35200000000000026</v>
      </c>
      <c r="AR353">
        <f t="shared" si="24"/>
        <v>35.200000000000024</v>
      </c>
    </row>
    <row r="354" spans="43:44" x14ac:dyDescent="0.25">
      <c r="AQ354">
        <f t="shared" si="25"/>
        <v>0.35300000000000026</v>
      </c>
      <c r="AR354">
        <f t="shared" si="24"/>
        <v>35.300000000000026</v>
      </c>
    </row>
    <row r="355" spans="43:44" x14ac:dyDescent="0.25">
      <c r="AQ355">
        <f t="shared" si="25"/>
        <v>0.35400000000000026</v>
      </c>
      <c r="AR355">
        <f t="shared" si="24"/>
        <v>35.400000000000027</v>
      </c>
    </row>
    <row r="356" spans="43:44" x14ac:dyDescent="0.25">
      <c r="AQ356">
        <f t="shared" si="25"/>
        <v>0.35500000000000026</v>
      </c>
      <c r="AR356">
        <f t="shared" si="24"/>
        <v>35.500000000000028</v>
      </c>
    </row>
    <row r="357" spans="43:44" x14ac:dyDescent="0.25">
      <c r="AQ357">
        <f t="shared" si="25"/>
        <v>0.35600000000000026</v>
      </c>
      <c r="AR357">
        <f t="shared" si="24"/>
        <v>35.600000000000023</v>
      </c>
    </row>
    <row r="358" spans="43:44" x14ac:dyDescent="0.25">
      <c r="AQ358">
        <f t="shared" si="25"/>
        <v>0.35700000000000026</v>
      </c>
      <c r="AR358">
        <f t="shared" si="24"/>
        <v>35.700000000000024</v>
      </c>
    </row>
    <row r="359" spans="43:44" x14ac:dyDescent="0.25">
      <c r="AQ359">
        <f t="shared" si="25"/>
        <v>0.35800000000000026</v>
      </c>
      <c r="AR359">
        <f t="shared" si="24"/>
        <v>35.800000000000026</v>
      </c>
    </row>
    <row r="360" spans="43:44" x14ac:dyDescent="0.25">
      <c r="AQ360">
        <f t="shared" si="25"/>
        <v>0.35900000000000026</v>
      </c>
      <c r="AR360">
        <f t="shared" si="24"/>
        <v>35.900000000000027</v>
      </c>
    </row>
    <row r="361" spans="43:44" x14ac:dyDescent="0.25">
      <c r="AQ361">
        <f t="shared" si="25"/>
        <v>0.36000000000000026</v>
      </c>
      <c r="AR361">
        <f t="shared" si="24"/>
        <v>36.000000000000028</v>
      </c>
    </row>
    <row r="362" spans="43:44" x14ac:dyDescent="0.25">
      <c r="AQ362">
        <f t="shared" si="25"/>
        <v>0.36100000000000027</v>
      </c>
      <c r="AR362">
        <f t="shared" si="24"/>
        <v>36.10000000000003</v>
      </c>
    </row>
    <row r="363" spans="43:44" x14ac:dyDescent="0.25">
      <c r="AQ363">
        <f t="shared" si="25"/>
        <v>0.36200000000000027</v>
      </c>
      <c r="AR363">
        <f t="shared" si="24"/>
        <v>36.200000000000024</v>
      </c>
    </row>
    <row r="364" spans="43:44" x14ac:dyDescent="0.25">
      <c r="AQ364">
        <f t="shared" si="25"/>
        <v>0.36300000000000027</v>
      </c>
      <c r="AR364">
        <f t="shared" si="24"/>
        <v>36.300000000000026</v>
      </c>
    </row>
    <row r="365" spans="43:44" x14ac:dyDescent="0.25">
      <c r="AQ365">
        <f t="shared" si="25"/>
        <v>0.36400000000000027</v>
      </c>
      <c r="AR365">
        <f t="shared" si="24"/>
        <v>36.400000000000027</v>
      </c>
    </row>
    <row r="366" spans="43:44" x14ac:dyDescent="0.25">
      <c r="AQ366">
        <f t="shared" si="25"/>
        <v>0.36500000000000027</v>
      </c>
      <c r="AR366">
        <f t="shared" si="24"/>
        <v>36.500000000000028</v>
      </c>
    </row>
    <row r="367" spans="43:44" x14ac:dyDescent="0.25">
      <c r="AQ367">
        <f t="shared" si="25"/>
        <v>0.36600000000000027</v>
      </c>
      <c r="AR367">
        <f t="shared" si="24"/>
        <v>36.60000000000003</v>
      </c>
    </row>
    <row r="368" spans="43:44" x14ac:dyDescent="0.25">
      <c r="AQ368">
        <f t="shared" si="25"/>
        <v>0.36700000000000027</v>
      </c>
      <c r="AR368">
        <f t="shared" si="24"/>
        <v>36.700000000000024</v>
      </c>
    </row>
    <row r="369" spans="43:44" x14ac:dyDescent="0.25">
      <c r="AQ369">
        <f t="shared" si="25"/>
        <v>0.36800000000000027</v>
      </c>
      <c r="AR369">
        <f t="shared" si="24"/>
        <v>36.800000000000026</v>
      </c>
    </row>
    <row r="370" spans="43:44" x14ac:dyDescent="0.25">
      <c r="AQ370">
        <f t="shared" si="25"/>
        <v>0.36900000000000027</v>
      </c>
      <c r="AR370">
        <f t="shared" si="24"/>
        <v>36.900000000000027</v>
      </c>
    </row>
    <row r="371" spans="43:44" x14ac:dyDescent="0.25">
      <c r="AQ371">
        <f t="shared" si="25"/>
        <v>0.37000000000000027</v>
      </c>
      <c r="AR371">
        <f t="shared" si="24"/>
        <v>37.000000000000028</v>
      </c>
    </row>
    <row r="372" spans="43:44" x14ac:dyDescent="0.25">
      <c r="AQ372">
        <f t="shared" si="25"/>
        <v>0.37100000000000027</v>
      </c>
      <c r="AR372">
        <f t="shared" si="24"/>
        <v>37.10000000000003</v>
      </c>
    </row>
    <row r="373" spans="43:44" x14ac:dyDescent="0.25">
      <c r="AQ373">
        <f t="shared" si="25"/>
        <v>0.37200000000000027</v>
      </c>
      <c r="AR373">
        <f t="shared" si="24"/>
        <v>37.200000000000024</v>
      </c>
    </row>
    <row r="374" spans="43:44" x14ac:dyDescent="0.25">
      <c r="AQ374">
        <f t="shared" si="25"/>
        <v>0.37300000000000028</v>
      </c>
      <c r="AR374">
        <f t="shared" si="24"/>
        <v>37.300000000000026</v>
      </c>
    </row>
    <row r="375" spans="43:44" x14ac:dyDescent="0.25">
      <c r="AQ375">
        <f t="shared" si="25"/>
        <v>0.37400000000000028</v>
      </c>
      <c r="AR375">
        <f t="shared" si="24"/>
        <v>37.400000000000027</v>
      </c>
    </row>
    <row r="376" spans="43:44" x14ac:dyDescent="0.25">
      <c r="AQ376">
        <f t="shared" si="25"/>
        <v>0.37500000000000028</v>
      </c>
      <c r="AR376">
        <f t="shared" si="24"/>
        <v>37.500000000000028</v>
      </c>
    </row>
    <row r="377" spans="43:44" x14ac:dyDescent="0.25">
      <c r="AQ377">
        <f t="shared" si="25"/>
        <v>0.37600000000000028</v>
      </c>
      <c r="AR377">
        <f t="shared" si="24"/>
        <v>37.60000000000003</v>
      </c>
    </row>
    <row r="378" spans="43:44" x14ac:dyDescent="0.25">
      <c r="AQ378">
        <f t="shared" si="25"/>
        <v>0.37700000000000028</v>
      </c>
      <c r="AR378">
        <f t="shared" si="24"/>
        <v>37.700000000000031</v>
      </c>
    </row>
    <row r="379" spans="43:44" x14ac:dyDescent="0.25">
      <c r="AQ379">
        <f t="shared" si="25"/>
        <v>0.37800000000000028</v>
      </c>
      <c r="AR379">
        <f t="shared" si="24"/>
        <v>37.800000000000026</v>
      </c>
    </row>
    <row r="380" spans="43:44" x14ac:dyDescent="0.25">
      <c r="AQ380">
        <f t="shared" si="25"/>
        <v>0.37900000000000028</v>
      </c>
      <c r="AR380">
        <f t="shared" si="24"/>
        <v>37.900000000000027</v>
      </c>
    </row>
    <row r="381" spans="43:44" x14ac:dyDescent="0.25">
      <c r="AQ381">
        <f t="shared" si="25"/>
        <v>0.38000000000000028</v>
      </c>
      <c r="AR381">
        <f t="shared" si="24"/>
        <v>38.000000000000028</v>
      </c>
    </row>
    <row r="382" spans="43:44" x14ac:dyDescent="0.25">
      <c r="AQ382">
        <f t="shared" si="25"/>
        <v>0.38100000000000028</v>
      </c>
      <c r="AR382">
        <f t="shared" si="24"/>
        <v>38.10000000000003</v>
      </c>
    </row>
    <row r="383" spans="43:44" x14ac:dyDescent="0.25">
      <c r="AQ383">
        <f t="shared" si="25"/>
        <v>0.38200000000000028</v>
      </c>
      <c r="AR383">
        <f t="shared" si="24"/>
        <v>38.200000000000031</v>
      </c>
    </row>
    <row r="384" spans="43:44" x14ac:dyDescent="0.25">
      <c r="AQ384">
        <f t="shared" si="25"/>
        <v>0.38300000000000028</v>
      </c>
      <c r="AR384">
        <f t="shared" si="24"/>
        <v>38.300000000000026</v>
      </c>
    </row>
    <row r="385" spans="43:44" x14ac:dyDescent="0.25">
      <c r="AQ385">
        <f t="shared" si="25"/>
        <v>0.38400000000000029</v>
      </c>
      <c r="AR385">
        <f t="shared" si="24"/>
        <v>38.400000000000027</v>
      </c>
    </row>
    <row r="386" spans="43:44" x14ac:dyDescent="0.25">
      <c r="AQ386">
        <f t="shared" si="25"/>
        <v>0.38500000000000029</v>
      </c>
      <c r="AR386">
        <f t="shared" si="24"/>
        <v>38.500000000000028</v>
      </c>
    </row>
    <row r="387" spans="43:44" x14ac:dyDescent="0.25">
      <c r="AQ387">
        <f t="shared" si="25"/>
        <v>0.38600000000000029</v>
      </c>
      <c r="AR387">
        <f t="shared" ref="AR387:AR450" si="26">AQ387*100</f>
        <v>38.60000000000003</v>
      </c>
    </row>
    <row r="388" spans="43:44" x14ac:dyDescent="0.25">
      <c r="AQ388">
        <f t="shared" ref="AQ388:AQ451" si="27">AQ387+0.001</f>
        <v>0.38700000000000029</v>
      </c>
      <c r="AR388">
        <f t="shared" si="26"/>
        <v>38.700000000000031</v>
      </c>
    </row>
    <row r="389" spans="43:44" x14ac:dyDescent="0.25">
      <c r="AQ389">
        <f t="shared" si="27"/>
        <v>0.38800000000000029</v>
      </c>
      <c r="AR389">
        <f t="shared" si="26"/>
        <v>38.800000000000026</v>
      </c>
    </row>
    <row r="390" spans="43:44" x14ac:dyDescent="0.25">
      <c r="AQ390">
        <f t="shared" si="27"/>
        <v>0.38900000000000029</v>
      </c>
      <c r="AR390">
        <f t="shared" si="26"/>
        <v>38.900000000000027</v>
      </c>
    </row>
    <row r="391" spans="43:44" x14ac:dyDescent="0.25">
      <c r="AQ391">
        <f t="shared" si="27"/>
        <v>0.39000000000000029</v>
      </c>
      <c r="AR391">
        <f t="shared" si="26"/>
        <v>39.000000000000028</v>
      </c>
    </row>
    <row r="392" spans="43:44" x14ac:dyDescent="0.25">
      <c r="AQ392">
        <f t="shared" si="27"/>
        <v>0.39100000000000029</v>
      </c>
      <c r="AR392">
        <f t="shared" si="26"/>
        <v>39.10000000000003</v>
      </c>
    </row>
    <row r="393" spans="43:44" x14ac:dyDescent="0.25">
      <c r="AQ393">
        <f t="shared" si="27"/>
        <v>0.39200000000000029</v>
      </c>
      <c r="AR393">
        <f t="shared" si="26"/>
        <v>39.200000000000031</v>
      </c>
    </row>
    <row r="394" spans="43:44" x14ac:dyDescent="0.25">
      <c r="AQ394">
        <f t="shared" si="27"/>
        <v>0.39300000000000029</v>
      </c>
      <c r="AR394">
        <f t="shared" si="26"/>
        <v>39.300000000000033</v>
      </c>
    </row>
    <row r="395" spans="43:44" x14ac:dyDescent="0.25">
      <c r="AQ395">
        <f t="shared" si="27"/>
        <v>0.39400000000000029</v>
      </c>
      <c r="AR395">
        <f t="shared" si="26"/>
        <v>39.400000000000027</v>
      </c>
    </row>
    <row r="396" spans="43:44" x14ac:dyDescent="0.25">
      <c r="AQ396">
        <f t="shared" si="27"/>
        <v>0.3950000000000003</v>
      </c>
      <c r="AR396">
        <f t="shared" si="26"/>
        <v>39.500000000000028</v>
      </c>
    </row>
    <row r="397" spans="43:44" x14ac:dyDescent="0.25">
      <c r="AQ397">
        <f t="shared" si="27"/>
        <v>0.3960000000000003</v>
      </c>
      <c r="AR397">
        <f t="shared" si="26"/>
        <v>39.60000000000003</v>
      </c>
    </row>
    <row r="398" spans="43:44" x14ac:dyDescent="0.25">
      <c r="AQ398">
        <f t="shared" si="27"/>
        <v>0.3970000000000003</v>
      </c>
      <c r="AR398">
        <f t="shared" si="26"/>
        <v>39.700000000000031</v>
      </c>
    </row>
    <row r="399" spans="43:44" x14ac:dyDescent="0.25">
      <c r="AQ399">
        <f t="shared" si="27"/>
        <v>0.3980000000000003</v>
      </c>
      <c r="AR399">
        <f t="shared" si="26"/>
        <v>39.800000000000033</v>
      </c>
    </row>
    <row r="400" spans="43:44" x14ac:dyDescent="0.25">
      <c r="AQ400">
        <f t="shared" si="27"/>
        <v>0.3990000000000003</v>
      </c>
      <c r="AR400">
        <f t="shared" si="26"/>
        <v>39.900000000000027</v>
      </c>
    </row>
    <row r="401" spans="43:44" x14ac:dyDescent="0.25">
      <c r="AQ401">
        <f t="shared" si="27"/>
        <v>0.4000000000000003</v>
      </c>
      <c r="AR401">
        <f t="shared" si="26"/>
        <v>40.000000000000028</v>
      </c>
    </row>
    <row r="402" spans="43:44" x14ac:dyDescent="0.25">
      <c r="AQ402">
        <f t="shared" si="27"/>
        <v>0.4010000000000003</v>
      </c>
      <c r="AR402">
        <f t="shared" si="26"/>
        <v>40.10000000000003</v>
      </c>
    </row>
    <row r="403" spans="43:44" x14ac:dyDescent="0.25">
      <c r="AQ403">
        <f t="shared" si="27"/>
        <v>0.4020000000000003</v>
      </c>
      <c r="AR403">
        <f t="shared" si="26"/>
        <v>40.200000000000031</v>
      </c>
    </row>
    <row r="404" spans="43:44" x14ac:dyDescent="0.25">
      <c r="AQ404">
        <f t="shared" si="27"/>
        <v>0.4030000000000003</v>
      </c>
      <c r="AR404">
        <f t="shared" si="26"/>
        <v>40.300000000000033</v>
      </c>
    </row>
    <row r="405" spans="43:44" x14ac:dyDescent="0.25">
      <c r="AQ405">
        <f t="shared" si="27"/>
        <v>0.4040000000000003</v>
      </c>
      <c r="AR405">
        <f t="shared" si="26"/>
        <v>40.400000000000027</v>
      </c>
    </row>
    <row r="406" spans="43:44" x14ac:dyDescent="0.25">
      <c r="AQ406">
        <f t="shared" si="27"/>
        <v>0.4050000000000003</v>
      </c>
      <c r="AR406">
        <f t="shared" si="26"/>
        <v>40.500000000000028</v>
      </c>
    </row>
    <row r="407" spans="43:44" x14ac:dyDescent="0.25">
      <c r="AQ407">
        <f t="shared" si="27"/>
        <v>0.40600000000000031</v>
      </c>
      <c r="AR407">
        <f t="shared" si="26"/>
        <v>40.60000000000003</v>
      </c>
    </row>
    <row r="408" spans="43:44" x14ac:dyDescent="0.25">
      <c r="AQ408">
        <f t="shared" si="27"/>
        <v>0.40700000000000031</v>
      </c>
      <c r="AR408">
        <f t="shared" si="26"/>
        <v>40.700000000000031</v>
      </c>
    </row>
    <row r="409" spans="43:44" x14ac:dyDescent="0.25">
      <c r="AQ409">
        <f t="shared" si="27"/>
        <v>0.40800000000000031</v>
      </c>
      <c r="AR409">
        <f t="shared" si="26"/>
        <v>40.800000000000033</v>
      </c>
    </row>
    <row r="410" spans="43:44" x14ac:dyDescent="0.25">
      <c r="AQ410">
        <f t="shared" si="27"/>
        <v>0.40900000000000031</v>
      </c>
      <c r="AR410">
        <f t="shared" si="26"/>
        <v>40.900000000000034</v>
      </c>
    </row>
    <row r="411" spans="43:44" x14ac:dyDescent="0.25">
      <c r="AQ411">
        <f t="shared" si="27"/>
        <v>0.41000000000000031</v>
      </c>
      <c r="AR411">
        <f t="shared" si="26"/>
        <v>41.000000000000028</v>
      </c>
    </row>
    <row r="412" spans="43:44" x14ac:dyDescent="0.25">
      <c r="AQ412">
        <f t="shared" si="27"/>
        <v>0.41100000000000031</v>
      </c>
      <c r="AR412">
        <f t="shared" si="26"/>
        <v>41.10000000000003</v>
      </c>
    </row>
    <row r="413" spans="43:44" x14ac:dyDescent="0.25">
      <c r="AQ413">
        <f t="shared" si="27"/>
        <v>0.41200000000000031</v>
      </c>
      <c r="AR413">
        <f t="shared" si="26"/>
        <v>41.200000000000031</v>
      </c>
    </row>
    <row r="414" spans="43:44" x14ac:dyDescent="0.25">
      <c r="AQ414">
        <f t="shared" si="27"/>
        <v>0.41300000000000031</v>
      </c>
      <c r="AR414">
        <f t="shared" si="26"/>
        <v>41.300000000000033</v>
      </c>
    </row>
    <row r="415" spans="43:44" x14ac:dyDescent="0.25">
      <c r="AQ415">
        <f t="shared" si="27"/>
        <v>0.41400000000000031</v>
      </c>
      <c r="AR415">
        <f t="shared" si="26"/>
        <v>41.400000000000034</v>
      </c>
    </row>
    <row r="416" spans="43:44" x14ac:dyDescent="0.25">
      <c r="AQ416">
        <f t="shared" si="27"/>
        <v>0.41500000000000031</v>
      </c>
      <c r="AR416">
        <f t="shared" si="26"/>
        <v>41.500000000000028</v>
      </c>
    </row>
    <row r="417" spans="43:44" x14ac:dyDescent="0.25">
      <c r="AQ417">
        <f t="shared" si="27"/>
        <v>0.41600000000000031</v>
      </c>
      <c r="AR417">
        <f t="shared" si="26"/>
        <v>41.60000000000003</v>
      </c>
    </row>
    <row r="418" spans="43:44" x14ac:dyDescent="0.25">
      <c r="AQ418">
        <f t="shared" si="27"/>
        <v>0.41700000000000031</v>
      </c>
      <c r="AR418">
        <f t="shared" si="26"/>
        <v>41.700000000000031</v>
      </c>
    </row>
    <row r="419" spans="43:44" x14ac:dyDescent="0.25">
      <c r="AQ419">
        <f t="shared" si="27"/>
        <v>0.41800000000000032</v>
      </c>
      <c r="AR419">
        <f t="shared" si="26"/>
        <v>41.800000000000033</v>
      </c>
    </row>
    <row r="420" spans="43:44" x14ac:dyDescent="0.25">
      <c r="AQ420">
        <f t="shared" si="27"/>
        <v>0.41900000000000032</v>
      </c>
      <c r="AR420">
        <f t="shared" si="26"/>
        <v>41.900000000000034</v>
      </c>
    </row>
    <row r="421" spans="43:44" x14ac:dyDescent="0.25">
      <c r="AQ421">
        <f t="shared" si="27"/>
        <v>0.42000000000000032</v>
      </c>
      <c r="AR421">
        <f t="shared" si="26"/>
        <v>42.000000000000028</v>
      </c>
    </row>
    <row r="422" spans="43:44" x14ac:dyDescent="0.25">
      <c r="AQ422">
        <f t="shared" si="27"/>
        <v>0.42100000000000032</v>
      </c>
      <c r="AR422">
        <f t="shared" si="26"/>
        <v>42.10000000000003</v>
      </c>
    </row>
    <row r="423" spans="43:44" x14ac:dyDescent="0.25">
      <c r="AQ423">
        <f t="shared" si="27"/>
        <v>0.42200000000000032</v>
      </c>
      <c r="AR423">
        <f t="shared" si="26"/>
        <v>42.200000000000031</v>
      </c>
    </row>
    <row r="424" spans="43:44" x14ac:dyDescent="0.25">
      <c r="AQ424">
        <f t="shared" si="27"/>
        <v>0.42300000000000032</v>
      </c>
      <c r="AR424">
        <f t="shared" si="26"/>
        <v>42.300000000000033</v>
      </c>
    </row>
    <row r="425" spans="43:44" x14ac:dyDescent="0.25">
      <c r="AQ425">
        <f t="shared" si="27"/>
        <v>0.42400000000000032</v>
      </c>
      <c r="AR425">
        <f t="shared" si="26"/>
        <v>42.400000000000034</v>
      </c>
    </row>
    <row r="426" spans="43:44" x14ac:dyDescent="0.25">
      <c r="AQ426">
        <f t="shared" si="27"/>
        <v>0.42500000000000032</v>
      </c>
      <c r="AR426">
        <f t="shared" si="26"/>
        <v>42.500000000000036</v>
      </c>
    </row>
    <row r="427" spans="43:44" x14ac:dyDescent="0.25">
      <c r="AQ427">
        <f t="shared" si="27"/>
        <v>0.42600000000000032</v>
      </c>
      <c r="AR427">
        <f t="shared" si="26"/>
        <v>42.60000000000003</v>
      </c>
    </row>
    <row r="428" spans="43:44" x14ac:dyDescent="0.25">
      <c r="AQ428">
        <f t="shared" si="27"/>
        <v>0.42700000000000032</v>
      </c>
      <c r="AR428">
        <f t="shared" si="26"/>
        <v>42.700000000000031</v>
      </c>
    </row>
    <row r="429" spans="43:44" x14ac:dyDescent="0.25">
      <c r="AQ429">
        <f t="shared" si="27"/>
        <v>0.42800000000000032</v>
      </c>
      <c r="AR429">
        <f t="shared" si="26"/>
        <v>42.800000000000033</v>
      </c>
    </row>
    <row r="430" spans="43:44" x14ac:dyDescent="0.25">
      <c r="AQ430">
        <f t="shared" si="27"/>
        <v>0.42900000000000033</v>
      </c>
      <c r="AR430">
        <f t="shared" si="26"/>
        <v>42.900000000000034</v>
      </c>
    </row>
    <row r="431" spans="43:44" x14ac:dyDescent="0.25">
      <c r="AQ431">
        <f t="shared" si="27"/>
        <v>0.43000000000000033</v>
      </c>
      <c r="AR431">
        <f t="shared" si="26"/>
        <v>43.000000000000036</v>
      </c>
    </row>
    <row r="432" spans="43:44" x14ac:dyDescent="0.25">
      <c r="AQ432">
        <f t="shared" si="27"/>
        <v>0.43100000000000033</v>
      </c>
      <c r="AR432">
        <f t="shared" si="26"/>
        <v>43.10000000000003</v>
      </c>
    </row>
    <row r="433" spans="43:44" x14ac:dyDescent="0.25">
      <c r="AQ433">
        <f t="shared" si="27"/>
        <v>0.43200000000000033</v>
      </c>
      <c r="AR433">
        <f t="shared" si="26"/>
        <v>43.200000000000031</v>
      </c>
    </row>
    <row r="434" spans="43:44" x14ac:dyDescent="0.25">
      <c r="AQ434">
        <f t="shared" si="27"/>
        <v>0.43300000000000033</v>
      </c>
      <c r="AR434">
        <f t="shared" si="26"/>
        <v>43.300000000000033</v>
      </c>
    </row>
    <row r="435" spans="43:44" x14ac:dyDescent="0.25">
      <c r="AQ435">
        <f t="shared" si="27"/>
        <v>0.43400000000000033</v>
      </c>
      <c r="AR435">
        <f t="shared" si="26"/>
        <v>43.400000000000034</v>
      </c>
    </row>
    <row r="436" spans="43:44" x14ac:dyDescent="0.25">
      <c r="AQ436">
        <f t="shared" si="27"/>
        <v>0.43500000000000033</v>
      </c>
      <c r="AR436">
        <f t="shared" si="26"/>
        <v>43.500000000000036</v>
      </c>
    </row>
    <row r="437" spans="43:44" x14ac:dyDescent="0.25">
      <c r="AQ437">
        <f t="shared" si="27"/>
        <v>0.43600000000000033</v>
      </c>
      <c r="AR437">
        <f t="shared" si="26"/>
        <v>43.60000000000003</v>
      </c>
    </row>
    <row r="438" spans="43:44" x14ac:dyDescent="0.25">
      <c r="AQ438">
        <f t="shared" si="27"/>
        <v>0.43700000000000033</v>
      </c>
      <c r="AR438">
        <f t="shared" si="26"/>
        <v>43.700000000000031</v>
      </c>
    </row>
    <row r="439" spans="43:44" x14ac:dyDescent="0.25">
      <c r="AQ439">
        <f t="shared" si="27"/>
        <v>0.43800000000000033</v>
      </c>
      <c r="AR439">
        <f t="shared" si="26"/>
        <v>43.800000000000033</v>
      </c>
    </row>
    <row r="440" spans="43:44" x14ac:dyDescent="0.25">
      <c r="AQ440">
        <f t="shared" si="27"/>
        <v>0.43900000000000033</v>
      </c>
      <c r="AR440">
        <f t="shared" si="26"/>
        <v>43.900000000000034</v>
      </c>
    </row>
    <row r="441" spans="43:44" x14ac:dyDescent="0.25">
      <c r="AQ441">
        <f t="shared" si="27"/>
        <v>0.44000000000000034</v>
      </c>
      <c r="AR441">
        <f t="shared" si="26"/>
        <v>44.000000000000036</v>
      </c>
    </row>
    <row r="442" spans="43:44" x14ac:dyDescent="0.25">
      <c r="AQ442">
        <f t="shared" si="27"/>
        <v>0.44100000000000034</v>
      </c>
      <c r="AR442">
        <f t="shared" si="26"/>
        <v>44.100000000000037</v>
      </c>
    </row>
    <row r="443" spans="43:44" x14ac:dyDescent="0.25">
      <c r="AQ443">
        <f t="shared" si="27"/>
        <v>0.44200000000000034</v>
      </c>
      <c r="AR443">
        <f t="shared" si="26"/>
        <v>44.200000000000031</v>
      </c>
    </row>
    <row r="444" spans="43:44" x14ac:dyDescent="0.25">
      <c r="AQ444">
        <f t="shared" si="27"/>
        <v>0.44300000000000034</v>
      </c>
      <c r="AR444">
        <f t="shared" si="26"/>
        <v>44.300000000000033</v>
      </c>
    </row>
    <row r="445" spans="43:44" x14ac:dyDescent="0.25">
      <c r="AQ445">
        <f t="shared" si="27"/>
        <v>0.44400000000000034</v>
      </c>
      <c r="AR445">
        <f t="shared" si="26"/>
        <v>44.400000000000034</v>
      </c>
    </row>
    <row r="446" spans="43:44" x14ac:dyDescent="0.25">
      <c r="AQ446">
        <f t="shared" si="27"/>
        <v>0.44500000000000034</v>
      </c>
      <c r="AR446">
        <f t="shared" si="26"/>
        <v>44.500000000000036</v>
      </c>
    </row>
    <row r="447" spans="43:44" x14ac:dyDescent="0.25">
      <c r="AQ447">
        <f t="shared" si="27"/>
        <v>0.44600000000000034</v>
      </c>
      <c r="AR447">
        <f t="shared" si="26"/>
        <v>44.600000000000037</v>
      </c>
    </row>
    <row r="448" spans="43:44" x14ac:dyDescent="0.25">
      <c r="AQ448">
        <f t="shared" si="27"/>
        <v>0.44700000000000034</v>
      </c>
      <c r="AR448">
        <f t="shared" si="26"/>
        <v>44.700000000000031</v>
      </c>
    </row>
    <row r="449" spans="43:44" x14ac:dyDescent="0.25">
      <c r="AQ449">
        <f t="shared" si="27"/>
        <v>0.44800000000000034</v>
      </c>
      <c r="AR449">
        <f t="shared" si="26"/>
        <v>44.800000000000033</v>
      </c>
    </row>
    <row r="450" spans="43:44" x14ac:dyDescent="0.25">
      <c r="AQ450">
        <f t="shared" si="27"/>
        <v>0.44900000000000034</v>
      </c>
      <c r="AR450">
        <f t="shared" si="26"/>
        <v>44.900000000000034</v>
      </c>
    </row>
    <row r="451" spans="43:44" x14ac:dyDescent="0.25">
      <c r="AQ451">
        <f t="shared" si="27"/>
        <v>0.45000000000000034</v>
      </c>
      <c r="AR451">
        <f t="shared" ref="AR451:AR514" si="28">AQ451*100</f>
        <v>45.000000000000036</v>
      </c>
    </row>
    <row r="452" spans="43:44" x14ac:dyDescent="0.25">
      <c r="AQ452">
        <f t="shared" ref="AQ452:AQ515" si="29">AQ451+0.001</f>
        <v>0.45100000000000035</v>
      </c>
      <c r="AR452">
        <f t="shared" si="28"/>
        <v>45.100000000000037</v>
      </c>
    </row>
    <row r="453" spans="43:44" x14ac:dyDescent="0.25">
      <c r="AQ453">
        <f t="shared" si="29"/>
        <v>0.45200000000000035</v>
      </c>
      <c r="AR453">
        <f t="shared" si="28"/>
        <v>45.200000000000031</v>
      </c>
    </row>
    <row r="454" spans="43:44" x14ac:dyDescent="0.25">
      <c r="AQ454">
        <f t="shared" si="29"/>
        <v>0.45300000000000035</v>
      </c>
      <c r="AR454">
        <f t="shared" si="28"/>
        <v>45.300000000000033</v>
      </c>
    </row>
    <row r="455" spans="43:44" x14ac:dyDescent="0.25">
      <c r="AQ455">
        <f t="shared" si="29"/>
        <v>0.45400000000000035</v>
      </c>
      <c r="AR455">
        <f t="shared" si="28"/>
        <v>45.400000000000034</v>
      </c>
    </row>
    <row r="456" spans="43:44" x14ac:dyDescent="0.25">
      <c r="AQ456">
        <f t="shared" si="29"/>
        <v>0.45500000000000035</v>
      </c>
      <c r="AR456">
        <f t="shared" si="28"/>
        <v>45.500000000000036</v>
      </c>
    </row>
    <row r="457" spans="43:44" x14ac:dyDescent="0.25">
      <c r="AQ457">
        <f t="shared" si="29"/>
        <v>0.45600000000000035</v>
      </c>
      <c r="AR457">
        <f t="shared" si="28"/>
        <v>45.600000000000037</v>
      </c>
    </row>
    <row r="458" spans="43:44" x14ac:dyDescent="0.25">
      <c r="AQ458">
        <f t="shared" si="29"/>
        <v>0.45700000000000035</v>
      </c>
      <c r="AR458">
        <f t="shared" si="28"/>
        <v>45.700000000000038</v>
      </c>
    </row>
    <row r="459" spans="43:44" x14ac:dyDescent="0.25">
      <c r="AQ459">
        <f t="shared" si="29"/>
        <v>0.45800000000000035</v>
      </c>
      <c r="AR459">
        <f t="shared" si="28"/>
        <v>45.800000000000033</v>
      </c>
    </row>
    <row r="460" spans="43:44" x14ac:dyDescent="0.25">
      <c r="AQ460">
        <f t="shared" si="29"/>
        <v>0.45900000000000035</v>
      </c>
      <c r="AR460">
        <f t="shared" si="28"/>
        <v>45.900000000000034</v>
      </c>
    </row>
    <row r="461" spans="43:44" x14ac:dyDescent="0.25">
      <c r="AQ461">
        <f t="shared" si="29"/>
        <v>0.46000000000000035</v>
      </c>
      <c r="AR461">
        <f t="shared" si="28"/>
        <v>46.000000000000036</v>
      </c>
    </row>
    <row r="462" spans="43:44" x14ac:dyDescent="0.25">
      <c r="AQ462">
        <f t="shared" si="29"/>
        <v>0.46100000000000035</v>
      </c>
      <c r="AR462">
        <f t="shared" si="28"/>
        <v>46.100000000000037</v>
      </c>
    </row>
    <row r="463" spans="43:44" x14ac:dyDescent="0.25">
      <c r="AQ463">
        <f t="shared" si="29"/>
        <v>0.46200000000000035</v>
      </c>
      <c r="AR463">
        <f t="shared" si="28"/>
        <v>46.200000000000038</v>
      </c>
    </row>
    <row r="464" spans="43:44" x14ac:dyDescent="0.25">
      <c r="AQ464">
        <f t="shared" si="29"/>
        <v>0.46300000000000036</v>
      </c>
      <c r="AR464">
        <f t="shared" si="28"/>
        <v>46.300000000000033</v>
      </c>
    </row>
    <row r="465" spans="43:44" x14ac:dyDescent="0.25">
      <c r="AQ465">
        <f t="shared" si="29"/>
        <v>0.46400000000000036</v>
      </c>
      <c r="AR465">
        <f t="shared" si="28"/>
        <v>46.400000000000034</v>
      </c>
    </row>
    <row r="466" spans="43:44" x14ac:dyDescent="0.25">
      <c r="AQ466">
        <f t="shared" si="29"/>
        <v>0.46500000000000036</v>
      </c>
      <c r="AR466">
        <f t="shared" si="28"/>
        <v>46.500000000000036</v>
      </c>
    </row>
    <row r="467" spans="43:44" x14ac:dyDescent="0.25">
      <c r="AQ467">
        <f t="shared" si="29"/>
        <v>0.46600000000000036</v>
      </c>
      <c r="AR467">
        <f t="shared" si="28"/>
        <v>46.600000000000037</v>
      </c>
    </row>
    <row r="468" spans="43:44" x14ac:dyDescent="0.25">
      <c r="AQ468">
        <f t="shared" si="29"/>
        <v>0.46700000000000036</v>
      </c>
      <c r="AR468">
        <f t="shared" si="28"/>
        <v>46.700000000000038</v>
      </c>
    </row>
    <row r="469" spans="43:44" x14ac:dyDescent="0.25">
      <c r="AQ469">
        <f t="shared" si="29"/>
        <v>0.46800000000000036</v>
      </c>
      <c r="AR469">
        <f t="shared" si="28"/>
        <v>46.800000000000033</v>
      </c>
    </row>
    <row r="470" spans="43:44" x14ac:dyDescent="0.25">
      <c r="AQ470">
        <f t="shared" si="29"/>
        <v>0.46900000000000036</v>
      </c>
      <c r="AR470">
        <f t="shared" si="28"/>
        <v>46.900000000000034</v>
      </c>
    </row>
    <row r="471" spans="43:44" x14ac:dyDescent="0.25">
      <c r="AQ471">
        <f t="shared" si="29"/>
        <v>0.47000000000000036</v>
      </c>
      <c r="AR471">
        <f t="shared" si="28"/>
        <v>47.000000000000036</v>
      </c>
    </row>
    <row r="472" spans="43:44" x14ac:dyDescent="0.25">
      <c r="AQ472">
        <f t="shared" si="29"/>
        <v>0.47100000000000036</v>
      </c>
      <c r="AR472">
        <f t="shared" si="28"/>
        <v>47.100000000000037</v>
      </c>
    </row>
    <row r="473" spans="43:44" x14ac:dyDescent="0.25">
      <c r="AQ473">
        <f t="shared" si="29"/>
        <v>0.47200000000000036</v>
      </c>
      <c r="AR473">
        <f t="shared" si="28"/>
        <v>47.200000000000038</v>
      </c>
    </row>
    <row r="474" spans="43:44" x14ac:dyDescent="0.25">
      <c r="AQ474">
        <f t="shared" si="29"/>
        <v>0.47300000000000036</v>
      </c>
      <c r="AR474">
        <f t="shared" si="28"/>
        <v>47.30000000000004</v>
      </c>
    </row>
    <row r="475" spans="43:44" x14ac:dyDescent="0.25">
      <c r="AQ475">
        <f t="shared" si="29"/>
        <v>0.47400000000000037</v>
      </c>
      <c r="AR475">
        <f t="shared" si="28"/>
        <v>47.400000000000034</v>
      </c>
    </row>
    <row r="476" spans="43:44" x14ac:dyDescent="0.25">
      <c r="AQ476">
        <f t="shared" si="29"/>
        <v>0.47500000000000037</v>
      </c>
      <c r="AR476">
        <f t="shared" si="28"/>
        <v>47.500000000000036</v>
      </c>
    </row>
    <row r="477" spans="43:44" x14ac:dyDescent="0.25">
      <c r="AQ477">
        <f t="shared" si="29"/>
        <v>0.47600000000000037</v>
      </c>
      <c r="AR477">
        <f t="shared" si="28"/>
        <v>47.600000000000037</v>
      </c>
    </row>
    <row r="478" spans="43:44" x14ac:dyDescent="0.25">
      <c r="AQ478">
        <f t="shared" si="29"/>
        <v>0.47700000000000037</v>
      </c>
      <c r="AR478">
        <f t="shared" si="28"/>
        <v>47.700000000000038</v>
      </c>
    </row>
    <row r="479" spans="43:44" x14ac:dyDescent="0.25">
      <c r="AQ479">
        <f t="shared" si="29"/>
        <v>0.47800000000000037</v>
      </c>
      <c r="AR479">
        <f t="shared" si="28"/>
        <v>47.80000000000004</v>
      </c>
    </row>
    <row r="480" spans="43:44" x14ac:dyDescent="0.25">
      <c r="AQ480">
        <f t="shared" si="29"/>
        <v>0.47900000000000037</v>
      </c>
      <c r="AR480">
        <f t="shared" si="28"/>
        <v>47.900000000000034</v>
      </c>
    </row>
    <row r="481" spans="43:44" x14ac:dyDescent="0.25">
      <c r="AQ481">
        <f t="shared" si="29"/>
        <v>0.48000000000000037</v>
      </c>
      <c r="AR481">
        <f t="shared" si="28"/>
        <v>48.000000000000036</v>
      </c>
    </row>
    <row r="482" spans="43:44" x14ac:dyDescent="0.25">
      <c r="AQ482">
        <f t="shared" si="29"/>
        <v>0.48100000000000037</v>
      </c>
      <c r="AR482">
        <f t="shared" si="28"/>
        <v>48.100000000000037</v>
      </c>
    </row>
    <row r="483" spans="43:44" x14ac:dyDescent="0.25">
      <c r="AQ483">
        <f t="shared" si="29"/>
        <v>0.48200000000000037</v>
      </c>
      <c r="AR483">
        <f t="shared" si="28"/>
        <v>48.200000000000038</v>
      </c>
    </row>
    <row r="484" spans="43:44" x14ac:dyDescent="0.25">
      <c r="AQ484">
        <f t="shared" si="29"/>
        <v>0.48300000000000037</v>
      </c>
      <c r="AR484">
        <f t="shared" si="28"/>
        <v>48.30000000000004</v>
      </c>
    </row>
    <row r="485" spans="43:44" x14ac:dyDescent="0.25">
      <c r="AQ485">
        <f t="shared" si="29"/>
        <v>0.48400000000000037</v>
      </c>
      <c r="AR485">
        <f t="shared" si="28"/>
        <v>48.400000000000034</v>
      </c>
    </row>
    <row r="486" spans="43:44" x14ac:dyDescent="0.25">
      <c r="AQ486">
        <f t="shared" si="29"/>
        <v>0.48500000000000038</v>
      </c>
      <c r="AR486">
        <f t="shared" si="28"/>
        <v>48.500000000000036</v>
      </c>
    </row>
    <row r="487" spans="43:44" x14ac:dyDescent="0.25">
      <c r="AQ487">
        <f t="shared" si="29"/>
        <v>0.48600000000000038</v>
      </c>
      <c r="AR487">
        <f t="shared" si="28"/>
        <v>48.600000000000037</v>
      </c>
    </row>
    <row r="488" spans="43:44" x14ac:dyDescent="0.25">
      <c r="AQ488">
        <f t="shared" si="29"/>
        <v>0.48700000000000038</v>
      </c>
      <c r="AR488">
        <f t="shared" si="28"/>
        <v>48.700000000000038</v>
      </c>
    </row>
    <row r="489" spans="43:44" x14ac:dyDescent="0.25">
      <c r="AQ489">
        <f t="shared" si="29"/>
        <v>0.48800000000000038</v>
      </c>
      <c r="AR489">
        <f t="shared" si="28"/>
        <v>48.80000000000004</v>
      </c>
    </row>
    <row r="490" spans="43:44" x14ac:dyDescent="0.25">
      <c r="AQ490">
        <f t="shared" si="29"/>
        <v>0.48900000000000038</v>
      </c>
      <c r="AR490">
        <f t="shared" si="28"/>
        <v>48.900000000000041</v>
      </c>
    </row>
    <row r="491" spans="43:44" x14ac:dyDescent="0.25">
      <c r="AQ491">
        <f t="shared" si="29"/>
        <v>0.49000000000000038</v>
      </c>
      <c r="AR491">
        <f t="shared" si="28"/>
        <v>49.000000000000036</v>
      </c>
    </row>
    <row r="492" spans="43:44" x14ac:dyDescent="0.25">
      <c r="AQ492">
        <f t="shared" si="29"/>
        <v>0.49100000000000038</v>
      </c>
      <c r="AR492">
        <f t="shared" si="28"/>
        <v>49.100000000000037</v>
      </c>
    </row>
    <row r="493" spans="43:44" x14ac:dyDescent="0.25">
      <c r="AQ493">
        <f t="shared" si="29"/>
        <v>0.49200000000000038</v>
      </c>
      <c r="AR493">
        <f t="shared" si="28"/>
        <v>49.200000000000038</v>
      </c>
    </row>
    <row r="494" spans="43:44" x14ac:dyDescent="0.25">
      <c r="AQ494">
        <f t="shared" si="29"/>
        <v>0.49300000000000038</v>
      </c>
      <c r="AR494">
        <f t="shared" si="28"/>
        <v>49.30000000000004</v>
      </c>
    </row>
    <row r="495" spans="43:44" x14ac:dyDescent="0.25">
      <c r="AQ495">
        <f t="shared" si="29"/>
        <v>0.49400000000000038</v>
      </c>
      <c r="AR495">
        <f t="shared" si="28"/>
        <v>49.400000000000041</v>
      </c>
    </row>
    <row r="496" spans="43:44" x14ac:dyDescent="0.25">
      <c r="AQ496">
        <f t="shared" si="29"/>
        <v>0.49500000000000038</v>
      </c>
      <c r="AR496">
        <f t="shared" si="28"/>
        <v>49.500000000000036</v>
      </c>
    </row>
    <row r="497" spans="43:44" x14ac:dyDescent="0.25">
      <c r="AQ497">
        <f t="shared" si="29"/>
        <v>0.49600000000000039</v>
      </c>
      <c r="AR497">
        <f t="shared" si="28"/>
        <v>49.600000000000037</v>
      </c>
    </row>
    <row r="498" spans="43:44" x14ac:dyDescent="0.25">
      <c r="AQ498">
        <f t="shared" si="29"/>
        <v>0.49700000000000039</v>
      </c>
      <c r="AR498">
        <f t="shared" si="28"/>
        <v>49.700000000000038</v>
      </c>
    </row>
    <row r="499" spans="43:44" x14ac:dyDescent="0.25">
      <c r="AQ499">
        <f t="shared" si="29"/>
        <v>0.49800000000000039</v>
      </c>
      <c r="AR499">
        <f t="shared" si="28"/>
        <v>49.80000000000004</v>
      </c>
    </row>
    <row r="500" spans="43:44" x14ac:dyDescent="0.25">
      <c r="AQ500">
        <f t="shared" si="29"/>
        <v>0.49900000000000039</v>
      </c>
      <c r="AR500">
        <f t="shared" si="28"/>
        <v>49.900000000000041</v>
      </c>
    </row>
    <row r="501" spans="43:44" x14ac:dyDescent="0.25">
      <c r="AQ501">
        <f t="shared" si="29"/>
        <v>0.50000000000000033</v>
      </c>
      <c r="AR501">
        <f t="shared" si="28"/>
        <v>50.000000000000036</v>
      </c>
    </row>
    <row r="502" spans="43:44" x14ac:dyDescent="0.25">
      <c r="AQ502">
        <f t="shared" si="29"/>
        <v>0.50100000000000033</v>
      </c>
      <c r="AR502">
        <f t="shared" si="28"/>
        <v>50.100000000000037</v>
      </c>
    </row>
    <row r="503" spans="43:44" x14ac:dyDescent="0.25">
      <c r="AQ503">
        <f t="shared" si="29"/>
        <v>0.50200000000000033</v>
      </c>
      <c r="AR503">
        <f t="shared" si="28"/>
        <v>50.200000000000031</v>
      </c>
    </row>
    <row r="504" spans="43:44" x14ac:dyDescent="0.25">
      <c r="AQ504">
        <f t="shared" si="29"/>
        <v>0.50300000000000034</v>
      </c>
      <c r="AR504">
        <f t="shared" si="28"/>
        <v>50.300000000000033</v>
      </c>
    </row>
    <row r="505" spans="43:44" x14ac:dyDescent="0.25">
      <c r="AQ505">
        <f t="shared" si="29"/>
        <v>0.50400000000000034</v>
      </c>
      <c r="AR505">
        <f t="shared" si="28"/>
        <v>50.400000000000034</v>
      </c>
    </row>
    <row r="506" spans="43:44" x14ac:dyDescent="0.25">
      <c r="AQ506">
        <f t="shared" si="29"/>
        <v>0.50500000000000034</v>
      </c>
      <c r="AR506">
        <f t="shared" si="28"/>
        <v>50.500000000000036</v>
      </c>
    </row>
    <row r="507" spans="43:44" x14ac:dyDescent="0.25">
      <c r="AQ507">
        <f t="shared" si="29"/>
        <v>0.50600000000000034</v>
      </c>
      <c r="AR507">
        <f t="shared" si="28"/>
        <v>50.600000000000037</v>
      </c>
    </row>
    <row r="508" spans="43:44" x14ac:dyDescent="0.25">
      <c r="AQ508">
        <f t="shared" si="29"/>
        <v>0.50700000000000034</v>
      </c>
      <c r="AR508">
        <f t="shared" si="28"/>
        <v>50.700000000000031</v>
      </c>
    </row>
    <row r="509" spans="43:44" x14ac:dyDescent="0.25">
      <c r="AQ509">
        <f t="shared" si="29"/>
        <v>0.50800000000000034</v>
      </c>
      <c r="AR509">
        <f t="shared" si="28"/>
        <v>50.800000000000033</v>
      </c>
    </row>
    <row r="510" spans="43:44" x14ac:dyDescent="0.25">
      <c r="AQ510">
        <f t="shared" si="29"/>
        <v>0.50900000000000034</v>
      </c>
      <c r="AR510">
        <f t="shared" si="28"/>
        <v>50.900000000000034</v>
      </c>
    </row>
    <row r="511" spans="43:44" x14ac:dyDescent="0.25">
      <c r="AQ511">
        <f t="shared" si="29"/>
        <v>0.51000000000000034</v>
      </c>
      <c r="AR511">
        <f t="shared" si="28"/>
        <v>51.000000000000036</v>
      </c>
    </row>
    <row r="512" spans="43:44" x14ac:dyDescent="0.25">
      <c r="AQ512">
        <f t="shared" si="29"/>
        <v>0.51100000000000034</v>
      </c>
      <c r="AR512">
        <f t="shared" si="28"/>
        <v>51.100000000000037</v>
      </c>
    </row>
    <row r="513" spans="43:44" x14ac:dyDescent="0.25">
      <c r="AQ513">
        <f t="shared" si="29"/>
        <v>0.51200000000000034</v>
      </c>
      <c r="AR513">
        <f t="shared" si="28"/>
        <v>51.200000000000031</v>
      </c>
    </row>
    <row r="514" spans="43:44" x14ac:dyDescent="0.25">
      <c r="AQ514">
        <f t="shared" si="29"/>
        <v>0.51300000000000034</v>
      </c>
      <c r="AR514">
        <f t="shared" si="28"/>
        <v>51.300000000000033</v>
      </c>
    </row>
    <row r="515" spans="43:44" x14ac:dyDescent="0.25">
      <c r="AQ515">
        <f t="shared" si="29"/>
        <v>0.51400000000000035</v>
      </c>
      <c r="AR515">
        <f t="shared" ref="AR515:AR532" si="30">AQ515*100</f>
        <v>51.400000000000034</v>
      </c>
    </row>
    <row r="516" spans="43:44" x14ac:dyDescent="0.25">
      <c r="AQ516">
        <f t="shared" ref="AQ516:AQ532" si="31">AQ515+0.001</f>
        <v>0.51500000000000035</v>
      </c>
      <c r="AR516">
        <f t="shared" si="30"/>
        <v>51.500000000000036</v>
      </c>
    </row>
    <row r="517" spans="43:44" x14ac:dyDescent="0.25">
      <c r="AQ517">
        <f t="shared" si="31"/>
        <v>0.51600000000000035</v>
      </c>
      <c r="AR517">
        <f t="shared" si="30"/>
        <v>51.600000000000037</v>
      </c>
    </row>
    <row r="518" spans="43:44" x14ac:dyDescent="0.25">
      <c r="AQ518">
        <f t="shared" si="31"/>
        <v>0.51700000000000035</v>
      </c>
      <c r="AR518">
        <f t="shared" si="30"/>
        <v>51.700000000000031</v>
      </c>
    </row>
    <row r="519" spans="43:44" x14ac:dyDescent="0.25">
      <c r="AQ519">
        <f t="shared" si="31"/>
        <v>0.51800000000000035</v>
      </c>
      <c r="AR519">
        <f t="shared" si="30"/>
        <v>51.800000000000033</v>
      </c>
    </row>
    <row r="520" spans="43:44" x14ac:dyDescent="0.25">
      <c r="AQ520">
        <f t="shared" si="31"/>
        <v>0.51900000000000035</v>
      </c>
      <c r="AR520">
        <f t="shared" si="30"/>
        <v>51.900000000000034</v>
      </c>
    </row>
    <row r="521" spans="43:44" x14ac:dyDescent="0.25">
      <c r="AQ521">
        <f t="shared" si="31"/>
        <v>0.52000000000000035</v>
      </c>
      <c r="AR521">
        <f t="shared" si="30"/>
        <v>52.000000000000036</v>
      </c>
    </row>
    <row r="522" spans="43:44" x14ac:dyDescent="0.25">
      <c r="AQ522">
        <f t="shared" si="31"/>
        <v>0.52100000000000035</v>
      </c>
      <c r="AR522">
        <f t="shared" si="30"/>
        <v>52.100000000000037</v>
      </c>
    </row>
    <row r="523" spans="43:44" x14ac:dyDescent="0.25">
      <c r="AQ523">
        <f t="shared" si="31"/>
        <v>0.52200000000000035</v>
      </c>
      <c r="AR523">
        <f t="shared" si="30"/>
        <v>52.200000000000038</v>
      </c>
    </row>
    <row r="524" spans="43:44" x14ac:dyDescent="0.25">
      <c r="AQ524">
        <f t="shared" si="31"/>
        <v>0.52300000000000035</v>
      </c>
      <c r="AR524">
        <f t="shared" si="30"/>
        <v>52.300000000000033</v>
      </c>
    </row>
    <row r="525" spans="43:44" x14ac:dyDescent="0.25">
      <c r="AQ525">
        <f t="shared" si="31"/>
        <v>0.52400000000000035</v>
      </c>
      <c r="AR525">
        <f t="shared" si="30"/>
        <v>52.400000000000034</v>
      </c>
    </row>
    <row r="526" spans="43:44" x14ac:dyDescent="0.25">
      <c r="AQ526">
        <f t="shared" si="31"/>
        <v>0.52500000000000036</v>
      </c>
      <c r="AR526">
        <f t="shared" si="30"/>
        <v>52.500000000000036</v>
      </c>
    </row>
    <row r="527" spans="43:44" x14ac:dyDescent="0.25">
      <c r="AQ527">
        <f t="shared" si="31"/>
        <v>0.52600000000000036</v>
      </c>
      <c r="AR527">
        <f t="shared" si="30"/>
        <v>52.600000000000037</v>
      </c>
    </row>
    <row r="528" spans="43:44" x14ac:dyDescent="0.25">
      <c r="AQ528">
        <f t="shared" si="31"/>
        <v>0.52700000000000036</v>
      </c>
      <c r="AR528">
        <f t="shared" si="30"/>
        <v>52.700000000000038</v>
      </c>
    </row>
    <row r="529" spans="43:44" x14ac:dyDescent="0.25">
      <c r="AQ529">
        <f t="shared" si="31"/>
        <v>0.52800000000000036</v>
      </c>
      <c r="AR529">
        <f t="shared" si="30"/>
        <v>52.800000000000033</v>
      </c>
    </row>
    <row r="530" spans="43:44" x14ac:dyDescent="0.25">
      <c r="AQ530">
        <f t="shared" si="31"/>
        <v>0.52900000000000036</v>
      </c>
      <c r="AR530">
        <f t="shared" si="30"/>
        <v>52.900000000000034</v>
      </c>
    </row>
    <row r="531" spans="43:44" x14ac:dyDescent="0.25">
      <c r="AQ531">
        <f t="shared" si="31"/>
        <v>0.53000000000000036</v>
      </c>
      <c r="AR531">
        <f t="shared" si="30"/>
        <v>53.000000000000036</v>
      </c>
    </row>
    <row r="532" spans="43:44" x14ac:dyDescent="0.25">
      <c r="AQ532">
        <f t="shared" si="31"/>
        <v>0.53100000000000036</v>
      </c>
      <c r="AR532">
        <f t="shared" si="30"/>
        <v>53.100000000000037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2016-11-12T23:46:52Z</dcterms:created>
  <dcterms:modified xsi:type="dcterms:W3CDTF">2016-11-17T17:49:05Z</dcterms:modified>
</cp:coreProperties>
</file>