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bookViews>
    <workbookView xWindow="51200" yWindow="0" windowWidth="38400" windowHeight="21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0" i="1" l="1"/>
  <c r="A36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15" i="1"/>
  <c r="C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15" i="1"/>
  <c r="I15" i="1"/>
  <c r="L16" i="1"/>
  <c r="N16" i="1"/>
  <c r="O16" i="1"/>
  <c r="L17" i="1"/>
  <c r="N17" i="1"/>
  <c r="O17" i="1"/>
  <c r="L18" i="1"/>
  <c r="N18" i="1"/>
  <c r="O18" i="1"/>
  <c r="L19" i="1"/>
  <c r="N19" i="1"/>
  <c r="O19" i="1"/>
  <c r="L20" i="1"/>
  <c r="N20" i="1"/>
  <c r="O20" i="1"/>
  <c r="L21" i="1"/>
  <c r="N21" i="1"/>
  <c r="O21" i="1"/>
  <c r="L22" i="1"/>
  <c r="N22" i="1"/>
  <c r="O22" i="1"/>
  <c r="L23" i="1"/>
  <c r="N23" i="1"/>
  <c r="O23" i="1"/>
  <c r="L24" i="1"/>
  <c r="N24" i="1"/>
  <c r="O24" i="1"/>
  <c r="L25" i="1"/>
  <c r="N25" i="1"/>
  <c r="O25" i="1"/>
  <c r="L26" i="1"/>
  <c r="N26" i="1"/>
  <c r="O26" i="1"/>
  <c r="L27" i="1"/>
  <c r="N27" i="1"/>
  <c r="O27" i="1"/>
  <c r="L28" i="1"/>
  <c r="N28" i="1"/>
  <c r="O28" i="1"/>
  <c r="L29" i="1"/>
  <c r="N29" i="1"/>
  <c r="O29" i="1"/>
  <c r="L30" i="1"/>
  <c r="N30" i="1"/>
  <c r="O30" i="1"/>
  <c r="L31" i="1"/>
  <c r="N31" i="1"/>
  <c r="O31" i="1"/>
  <c r="L32" i="1"/>
  <c r="N32" i="1"/>
  <c r="O32" i="1"/>
  <c r="L33" i="1"/>
  <c r="N33" i="1"/>
  <c r="O33" i="1"/>
  <c r="L34" i="1"/>
  <c r="N34" i="1"/>
  <c r="O34" i="1"/>
  <c r="L15" i="1"/>
  <c r="N15" i="1"/>
  <c r="O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15" i="1"/>
  <c r="K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15" i="1"/>
  <c r="E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15" i="1"/>
  <c r="G15" i="1"/>
</calcChain>
</file>

<file path=xl/sharedStrings.xml><?xml version="1.0" encoding="utf-8"?>
<sst xmlns="http://schemas.openxmlformats.org/spreadsheetml/2006/main" count="24" uniqueCount="24">
  <si>
    <t>S3</t>
  </si>
  <si>
    <t>Glacier</t>
  </si>
  <si>
    <t>S3 IA</t>
  </si>
  <si>
    <t>% change between snaps</t>
  </si>
  <si>
    <t>Number of snapshots in series</t>
  </si>
  <si>
    <t>S3 IA $/GB-month</t>
  </si>
  <si>
    <t>Glacier $/GB-month</t>
  </si>
  <si>
    <t>S3 Std $/GB-month</t>
  </si>
  <si>
    <t>EBS snapshot</t>
  </si>
  <si>
    <t>EBS snap $/GB-month</t>
  </si>
  <si>
    <t>Volume size</t>
  </si>
  <si>
    <t>Compression ratio for lz4</t>
  </si>
  <si>
    <t>S3 compressed</t>
  </si>
  <si>
    <t>S3 IA compressed</t>
  </si>
  <si>
    <t>Glacier compressed</t>
  </si>
  <si>
    <t>S3 compressed %</t>
  </si>
  <si>
    <t>S3 %</t>
  </si>
  <si>
    <t>Glacier %</t>
  </si>
  <si>
    <t>S3 IA compressed %</t>
  </si>
  <si>
    <t>Glacier compressed %</t>
  </si>
  <si>
    <t>S3 IA %</t>
  </si>
  <si>
    <t>Percentage costs are a percentage of the regular EBS snapshot storage cost</t>
  </si>
  <si>
    <t>EBS snapshot %</t>
  </si>
  <si>
    <t>Monthly storage costs for a series of snapshots of a single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</si>
</sst>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9" fontId="0" fillId="0" borderId="0" xfId="0" applyNumberFormat="1"/>
    <xf numFmtId="0" fontId="5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Sheet1!$A$36</c:f>
          <c:strCache>
            <c:ptCount val="1"/>
            <c:pt idx="0">
              <c:v>Cost of snap storage methods for a series of 12 snaps of one volume as a percentage of regular EBS snaps (compression reduces size to 0.5 of the original)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EBS snapshot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Sheet1!$C$15:$C$34</c:f>
              <c:numCache>
                <c:formatCode>0%</c:formatCode>
                <c:ptCount val="2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Sheet1!$E$14</c:f>
              <c:strCache>
                <c:ptCount val="1"/>
                <c:pt idx="0">
                  <c:v>S3 %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Sheet1!$E$15:$E$34</c:f>
              <c:numCache>
                <c:formatCode>0%</c:formatCode>
                <c:ptCount val="20"/>
                <c:pt idx="0">
                  <c:v>5.52</c:v>
                </c:pt>
                <c:pt idx="1">
                  <c:v>4.972972972972974</c:v>
                </c:pt>
                <c:pt idx="2">
                  <c:v>4.524590163934426</c:v>
                </c:pt>
                <c:pt idx="3">
                  <c:v>4.150375939849624</c:v>
                </c:pt>
                <c:pt idx="4">
                  <c:v>3.833333333333333</c:v>
                </c:pt>
                <c:pt idx="5">
                  <c:v>3.561290322580645</c:v>
                </c:pt>
                <c:pt idx="6">
                  <c:v>2.628571428571428</c:v>
                </c:pt>
                <c:pt idx="7">
                  <c:v>2.083018867924528</c:v>
                </c:pt>
                <c:pt idx="8">
                  <c:v>1.725</c:v>
                </c:pt>
                <c:pt idx="9">
                  <c:v>1.472</c:v>
                </c:pt>
                <c:pt idx="10">
                  <c:v>1.283720930232558</c:v>
                </c:pt>
                <c:pt idx="11">
                  <c:v>1.138144329896907</c:v>
                </c:pt>
                <c:pt idx="12">
                  <c:v>1.022222222222222</c:v>
                </c:pt>
                <c:pt idx="13">
                  <c:v>0.927731092436975</c:v>
                </c:pt>
                <c:pt idx="14">
                  <c:v>0.849230769230769</c:v>
                </c:pt>
                <c:pt idx="15">
                  <c:v>0.726315789473684</c:v>
                </c:pt>
                <c:pt idx="16">
                  <c:v>0.63448275862069</c:v>
                </c:pt>
                <c:pt idx="17">
                  <c:v>0.563265306122449</c:v>
                </c:pt>
                <c:pt idx="18">
                  <c:v>0.506422018348624</c:v>
                </c:pt>
                <c:pt idx="19">
                  <c:v>0.46</c:v>
                </c:pt>
              </c:numCache>
            </c:numRef>
          </c:yVal>
          <c:smooth val="1"/>
        </c:ser>
        <c:ser>
          <c:idx val="5"/>
          <c:order val="2"/>
          <c:tx>
            <c:strRef>
              <c:f>Sheet1!$G$14</c:f>
              <c:strCache>
                <c:ptCount val="1"/>
                <c:pt idx="0">
                  <c:v>S3 compressed 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Sheet1!$G$15:$G$34</c:f>
              <c:numCache>
                <c:formatCode>0%</c:formatCode>
                <c:ptCount val="20"/>
                <c:pt idx="0">
                  <c:v>2.76</c:v>
                </c:pt>
                <c:pt idx="1">
                  <c:v>2.486486486486487</c:v>
                </c:pt>
                <c:pt idx="2">
                  <c:v>2.262295081967213</c:v>
                </c:pt>
                <c:pt idx="3">
                  <c:v>2.075187969924812</c:v>
                </c:pt>
                <c:pt idx="4">
                  <c:v>1.916666666666666</c:v>
                </c:pt>
                <c:pt idx="5">
                  <c:v>1.780645161290323</c:v>
                </c:pt>
                <c:pt idx="6">
                  <c:v>1.314285714285714</c:v>
                </c:pt>
                <c:pt idx="7">
                  <c:v>1.041509433962264</c:v>
                </c:pt>
                <c:pt idx="8">
                  <c:v>0.8625</c:v>
                </c:pt>
                <c:pt idx="9">
                  <c:v>0.736</c:v>
                </c:pt>
                <c:pt idx="10">
                  <c:v>0.641860465116279</c:v>
                </c:pt>
                <c:pt idx="11">
                  <c:v>0.569072164948454</c:v>
                </c:pt>
                <c:pt idx="12">
                  <c:v>0.511111111111111</c:v>
                </c:pt>
                <c:pt idx="13">
                  <c:v>0.463865546218487</c:v>
                </c:pt>
                <c:pt idx="14">
                  <c:v>0.424615384615385</c:v>
                </c:pt>
                <c:pt idx="15">
                  <c:v>0.363157894736842</c:v>
                </c:pt>
                <c:pt idx="16">
                  <c:v>0.317241379310345</c:v>
                </c:pt>
                <c:pt idx="17">
                  <c:v>0.281632653061224</c:v>
                </c:pt>
                <c:pt idx="18">
                  <c:v>0.253211009174312</c:v>
                </c:pt>
                <c:pt idx="19">
                  <c:v>0.23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Sheet1!$I$14</c:f>
              <c:strCache>
                <c:ptCount val="1"/>
                <c:pt idx="0">
                  <c:v>S3 IA %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Sheet1!$I$15:$I$34</c:f>
              <c:numCache>
                <c:formatCode>0%</c:formatCode>
                <c:ptCount val="20"/>
                <c:pt idx="0">
                  <c:v>3.0</c:v>
                </c:pt>
                <c:pt idx="1">
                  <c:v>2.702702702702703</c:v>
                </c:pt>
                <c:pt idx="2">
                  <c:v>2.459016393442623</c:v>
                </c:pt>
                <c:pt idx="3">
                  <c:v>2.255639097744361</c:v>
                </c:pt>
                <c:pt idx="4">
                  <c:v>2.083333333333333</c:v>
                </c:pt>
                <c:pt idx="5">
                  <c:v>1.935483870967742</c:v>
                </c:pt>
                <c:pt idx="6">
                  <c:v>1.428571428571429</c:v>
                </c:pt>
                <c:pt idx="7">
                  <c:v>1.132075471698113</c:v>
                </c:pt>
                <c:pt idx="8">
                  <c:v>0.9375</c:v>
                </c:pt>
                <c:pt idx="9">
                  <c:v>0.8</c:v>
                </c:pt>
                <c:pt idx="10">
                  <c:v>0.697674418604651</c:v>
                </c:pt>
                <c:pt idx="11">
                  <c:v>0.618556701030928</c:v>
                </c:pt>
                <c:pt idx="12">
                  <c:v>0.555555555555556</c:v>
                </c:pt>
                <c:pt idx="13">
                  <c:v>0.504201680672269</c:v>
                </c:pt>
                <c:pt idx="14">
                  <c:v>0.461538461538462</c:v>
                </c:pt>
                <c:pt idx="15">
                  <c:v>0.394736842105263</c:v>
                </c:pt>
                <c:pt idx="16">
                  <c:v>0.344827586206897</c:v>
                </c:pt>
                <c:pt idx="17">
                  <c:v>0.306122448979592</c:v>
                </c:pt>
                <c:pt idx="18">
                  <c:v>0.275229357798165</c:v>
                </c:pt>
                <c:pt idx="19">
                  <c:v>0.25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Sheet1!$K$14</c:f>
              <c:strCache>
                <c:ptCount val="1"/>
                <c:pt idx="0">
                  <c:v>S3 IA compressed %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Sheet1!$K$15:$K$34</c:f>
              <c:numCache>
                <c:formatCode>0%</c:formatCode>
                <c:ptCount val="20"/>
                <c:pt idx="0">
                  <c:v>1.5</c:v>
                </c:pt>
                <c:pt idx="1">
                  <c:v>1.351351351351351</c:v>
                </c:pt>
                <c:pt idx="2">
                  <c:v>1.229508196721311</c:v>
                </c:pt>
                <c:pt idx="3">
                  <c:v>1.12781954887218</c:v>
                </c:pt>
                <c:pt idx="4">
                  <c:v>1.041666666666667</c:v>
                </c:pt>
                <c:pt idx="5">
                  <c:v>0.967741935483871</c:v>
                </c:pt>
                <c:pt idx="6">
                  <c:v>0.714285714285714</c:v>
                </c:pt>
                <c:pt idx="7">
                  <c:v>0.566037735849057</c:v>
                </c:pt>
                <c:pt idx="8">
                  <c:v>0.46875</c:v>
                </c:pt>
                <c:pt idx="9">
                  <c:v>0.4</c:v>
                </c:pt>
                <c:pt idx="10">
                  <c:v>0.348837209302326</c:v>
                </c:pt>
                <c:pt idx="11">
                  <c:v>0.309278350515464</c:v>
                </c:pt>
                <c:pt idx="12">
                  <c:v>0.277777777777778</c:v>
                </c:pt>
                <c:pt idx="13">
                  <c:v>0.252100840336134</c:v>
                </c:pt>
                <c:pt idx="14">
                  <c:v>0.230769230769231</c:v>
                </c:pt>
                <c:pt idx="15">
                  <c:v>0.197368421052632</c:v>
                </c:pt>
                <c:pt idx="16">
                  <c:v>0.172413793103448</c:v>
                </c:pt>
                <c:pt idx="17">
                  <c:v>0.153061224489796</c:v>
                </c:pt>
                <c:pt idx="18">
                  <c:v>0.137614678899083</c:v>
                </c:pt>
                <c:pt idx="19">
                  <c:v>0.125</c:v>
                </c:pt>
              </c:numCache>
            </c:numRef>
          </c:yVal>
          <c:smooth val="1"/>
        </c:ser>
        <c:ser>
          <c:idx val="11"/>
          <c:order val="5"/>
          <c:tx>
            <c:strRef>
              <c:f>Sheet1!$M$14</c:f>
              <c:strCache>
                <c:ptCount val="1"/>
                <c:pt idx="0">
                  <c:v>Glacier %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Sheet1!$M$15:$M$34</c:f>
              <c:numCache>
                <c:formatCode>0%</c:formatCode>
                <c:ptCount val="20"/>
                <c:pt idx="0">
                  <c:v>0.96</c:v>
                </c:pt>
                <c:pt idx="1">
                  <c:v>0.864864864864865</c:v>
                </c:pt>
                <c:pt idx="2">
                  <c:v>0.786885245901639</c:v>
                </c:pt>
                <c:pt idx="3">
                  <c:v>0.721804511278195</c:v>
                </c:pt>
                <c:pt idx="4">
                  <c:v>0.666666666666667</c:v>
                </c:pt>
                <c:pt idx="5">
                  <c:v>0.619354838709677</c:v>
                </c:pt>
                <c:pt idx="6">
                  <c:v>0.457142857142857</c:v>
                </c:pt>
                <c:pt idx="7">
                  <c:v>0.362264150943396</c:v>
                </c:pt>
                <c:pt idx="8">
                  <c:v>0.3</c:v>
                </c:pt>
                <c:pt idx="9">
                  <c:v>0.256</c:v>
                </c:pt>
                <c:pt idx="10">
                  <c:v>0.223255813953488</c:v>
                </c:pt>
                <c:pt idx="11">
                  <c:v>0.197938144329897</c:v>
                </c:pt>
                <c:pt idx="12">
                  <c:v>0.177777777777778</c:v>
                </c:pt>
                <c:pt idx="13">
                  <c:v>0.161344537815126</c:v>
                </c:pt>
                <c:pt idx="14">
                  <c:v>0.147692307692308</c:v>
                </c:pt>
                <c:pt idx="15">
                  <c:v>0.126315789473684</c:v>
                </c:pt>
                <c:pt idx="16">
                  <c:v>0.110344827586207</c:v>
                </c:pt>
                <c:pt idx="17">
                  <c:v>0.0979591836734694</c:v>
                </c:pt>
                <c:pt idx="18">
                  <c:v>0.0880733944954128</c:v>
                </c:pt>
                <c:pt idx="19">
                  <c:v>0.08</c:v>
                </c:pt>
              </c:numCache>
            </c:numRef>
          </c:yVal>
          <c:smooth val="1"/>
        </c:ser>
        <c:ser>
          <c:idx val="13"/>
          <c:order val="6"/>
          <c:tx>
            <c:strRef>
              <c:f>Sheet1!$O$14</c:f>
              <c:strCache>
                <c:ptCount val="1"/>
                <c:pt idx="0">
                  <c:v>Glacier compressed %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Sheet1!$O$15:$O$34</c:f>
              <c:numCache>
                <c:formatCode>0%</c:formatCode>
                <c:ptCount val="20"/>
                <c:pt idx="0">
                  <c:v>0.48</c:v>
                </c:pt>
                <c:pt idx="1">
                  <c:v>0.432432432432432</c:v>
                </c:pt>
                <c:pt idx="2">
                  <c:v>0.39344262295082</c:v>
                </c:pt>
                <c:pt idx="3">
                  <c:v>0.360902255639098</c:v>
                </c:pt>
                <c:pt idx="4">
                  <c:v>0.333333333333333</c:v>
                </c:pt>
                <c:pt idx="5">
                  <c:v>0.309677419354839</c:v>
                </c:pt>
                <c:pt idx="6">
                  <c:v>0.228571428571429</c:v>
                </c:pt>
                <c:pt idx="7">
                  <c:v>0.181132075471698</c:v>
                </c:pt>
                <c:pt idx="8">
                  <c:v>0.15</c:v>
                </c:pt>
                <c:pt idx="9">
                  <c:v>0.128</c:v>
                </c:pt>
                <c:pt idx="10">
                  <c:v>0.111627906976744</c:v>
                </c:pt>
                <c:pt idx="11">
                  <c:v>0.0989690721649484</c:v>
                </c:pt>
                <c:pt idx="12">
                  <c:v>0.0888888888888889</c:v>
                </c:pt>
                <c:pt idx="13">
                  <c:v>0.080672268907563</c:v>
                </c:pt>
                <c:pt idx="14">
                  <c:v>0.0738461538461538</c:v>
                </c:pt>
                <c:pt idx="15">
                  <c:v>0.0631578947368421</c:v>
                </c:pt>
                <c:pt idx="16">
                  <c:v>0.0551724137931034</c:v>
                </c:pt>
                <c:pt idx="17">
                  <c:v>0.0489795918367347</c:v>
                </c:pt>
                <c:pt idx="18">
                  <c:v>0.0440366972477064</c:v>
                </c:pt>
                <c:pt idx="19">
                  <c:v>0.04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40016"/>
        <c:axId val="231842064"/>
      </c:scatterChart>
      <c:valAx>
        <c:axId val="231840016"/>
        <c:scaling>
          <c:orientation val="minMax"/>
          <c:max val="100.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42064"/>
        <c:crosses val="autoZero"/>
        <c:crossBetween val="midCat"/>
      </c:valAx>
      <c:valAx>
        <c:axId val="231842064"/>
        <c:scaling>
          <c:logBase val="10.0"/>
          <c:orientation val="minMax"/>
          <c:min val="0.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4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Sheet1!$A$70</c:f>
          <c:strCache>
            <c:ptCount val="1"/>
            <c:pt idx="0">
              <c:v>Monthly cost of snap storage methods for a series of 12 snaps of one volume (compression reduces size to 0.5 of the original)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EBS snapshot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Sheet1!$B$15:$B$34</c:f>
              <c:numCache>
                <c:formatCode>"$"#,##0.00</c:formatCode>
                <c:ptCount val="20"/>
                <c:pt idx="0">
                  <c:v>5.0</c:v>
                </c:pt>
                <c:pt idx="1">
                  <c:v>5.55</c:v>
                </c:pt>
                <c:pt idx="2">
                  <c:v>6.100000000000001</c:v>
                </c:pt>
                <c:pt idx="3">
                  <c:v>6.65</c:v>
                </c:pt>
                <c:pt idx="4">
                  <c:v>7.200000000000001</c:v>
                </c:pt>
                <c:pt idx="5">
                  <c:v>7.75</c:v>
                </c:pt>
                <c:pt idx="6">
                  <c:v>10.5</c:v>
                </c:pt>
                <c:pt idx="7">
                  <c:v>13.25</c:v>
                </c:pt>
                <c:pt idx="8">
                  <c:v>16.0</c:v>
                </c:pt>
                <c:pt idx="9">
                  <c:v>18.75</c:v>
                </c:pt>
                <c:pt idx="10">
                  <c:v>21.5</c:v>
                </c:pt>
                <c:pt idx="11">
                  <c:v>24.25</c:v>
                </c:pt>
                <c:pt idx="12">
                  <c:v>27.0</c:v>
                </c:pt>
                <c:pt idx="13">
                  <c:v>29.75</c:v>
                </c:pt>
                <c:pt idx="14">
                  <c:v>32.5</c:v>
                </c:pt>
                <c:pt idx="15">
                  <c:v>38.0</c:v>
                </c:pt>
                <c:pt idx="16">
                  <c:v>43.5</c:v>
                </c:pt>
                <c:pt idx="17">
                  <c:v>49.0</c:v>
                </c:pt>
                <c:pt idx="18">
                  <c:v>54.50000000000001</c:v>
                </c:pt>
                <c:pt idx="19">
                  <c:v>60.00000000000001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Sheet1!$D$14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Sheet1!$D$15:$D$34</c:f>
              <c:numCache>
                <c:formatCode>"$"#,##0.00</c:formatCode>
                <c:ptCount val="20"/>
                <c:pt idx="0">
                  <c:v>27.6</c:v>
                </c:pt>
                <c:pt idx="1">
                  <c:v>27.6</c:v>
                </c:pt>
                <c:pt idx="2">
                  <c:v>27.6</c:v>
                </c:pt>
                <c:pt idx="3">
                  <c:v>27.6</c:v>
                </c:pt>
                <c:pt idx="4">
                  <c:v>27.6</c:v>
                </c:pt>
                <c:pt idx="5">
                  <c:v>27.6</c:v>
                </c:pt>
                <c:pt idx="6">
                  <c:v>27.6</c:v>
                </c:pt>
                <c:pt idx="7">
                  <c:v>27.6</c:v>
                </c:pt>
                <c:pt idx="8">
                  <c:v>27.6</c:v>
                </c:pt>
                <c:pt idx="9">
                  <c:v>27.6</c:v>
                </c:pt>
                <c:pt idx="10">
                  <c:v>27.6</c:v>
                </c:pt>
                <c:pt idx="11">
                  <c:v>27.6</c:v>
                </c:pt>
                <c:pt idx="12">
                  <c:v>27.6</c:v>
                </c:pt>
                <c:pt idx="13">
                  <c:v>27.6</c:v>
                </c:pt>
                <c:pt idx="14">
                  <c:v>27.6</c:v>
                </c:pt>
                <c:pt idx="15">
                  <c:v>27.6</c:v>
                </c:pt>
                <c:pt idx="16">
                  <c:v>27.6</c:v>
                </c:pt>
                <c:pt idx="17">
                  <c:v>27.6</c:v>
                </c:pt>
                <c:pt idx="18">
                  <c:v>27.6</c:v>
                </c:pt>
                <c:pt idx="19">
                  <c:v>27.6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Sheet1!$F$14</c:f>
              <c:strCache>
                <c:ptCount val="1"/>
                <c:pt idx="0">
                  <c:v>S3 compressed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Sheet1!$F$15:$F$34</c:f>
              <c:numCache>
                <c:formatCode>"$"#,##0.00</c:formatCode>
                <c:ptCount val="20"/>
                <c:pt idx="0">
                  <c:v>13.8</c:v>
                </c:pt>
                <c:pt idx="1">
                  <c:v>13.8</c:v>
                </c:pt>
                <c:pt idx="2">
                  <c:v>13.8</c:v>
                </c:pt>
                <c:pt idx="3">
                  <c:v>13.8</c:v>
                </c:pt>
                <c:pt idx="4">
                  <c:v>13.8</c:v>
                </c:pt>
                <c:pt idx="5">
                  <c:v>13.8</c:v>
                </c:pt>
                <c:pt idx="6">
                  <c:v>13.8</c:v>
                </c:pt>
                <c:pt idx="7">
                  <c:v>13.8</c:v>
                </c:pt>
                <c:pt idx="8">
                  <c:v>13.8</c:v>
                </c:pt>
                <c:pt idx="9">
                  <c:v>13.8</c:v>
                </c:pt>
                <c:pt idx="10">
                  <c:v>13.8</c:v>
                </c:pt>
                <c:pt idx="11">
                  <c:v>13.8</c:v>
                </c:pt>
                <c:pt idx="12">
                  <c:v>13.8</c:v>
                </c:pt>
                <c:pt idx="13">
                  <c:v>13.8</c:v>
                </c:pt>
                <c:pt idx="14">
                  <c:v>13.8</c:v>
                </c:pt>
                <c:pt idx="15">
                  <c:v>13.8</c:v>
                </c:pt>
                <c:pt idx="16">
                  <c:v>13.8</c:v>
                </c:pt>
                <c:pt idx="17">
                  <c:v>13.8</c:v>
                </c:pt>
                <c:pt idx="18">
                  <c:v>13.8</c:v>
                </c:pt>
                <c:pt idx="19">
                  <c:v>13.8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Sheet1!$H$14</c:f>
              <c:strCache>
                <c:ptCount val="1"/>
                <c:pt idx="0">
                  <c:v>S3 IA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Sheet1!$H$15:$H$34</c:f>
              <c:numCache>
                <c:formatCode>"$"#,##0.00</c:formatCode>
                <c:ptCount val="20"/>
                <c:pt idx="0">
                  <c:v>15.0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15.0</c:v>
                </c:pt>
                <c:pt idx="7">
                  <c:v>15.0</c:v>
                </c:pt>
                <c:pt idx="8">
                  <c:v>15.0</c:v>
                </c:pt>
                <c:pt idx="9">
                  <c:v>15.0</c:v>
                </c:pt>
                <c:pt idx="10">
                  <c:v>15.0</c:v>
                </c:pt>
                <c:pt idx="11">
                  <c:v>15.0</c:v>
                </c:pt>
                <c:pt idx="12">
                  <c:v>15.0</c:v>
                </c:pt>
                <c:pt idx="13">
                  <c:v>15.0</c:v>
                </c:pt>
                <c:pt idx="14">
                  <c:v>15.0</c:v>
                </c:pt>
                <c:pt idx="15">
                  <c:v>15.0</c:v>
                </c:pt>
                <c:pt idx="16">
                  <c:v>15.0</c:v>
                </c:pt>
                <c:pt idx="17">
                  <c:v>15.0</c:v>
                </c:pt>
                <c:pt idx="18">
                  <c:v>15.0</c:v>
                </c:pt>
                <c:pt idx="19">
                  <c:v>15.0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Sheet1!$J$14</c:f>
              <c:strCache>
                <c:ptCount val="1"/>
                <c:pt idx="0">
                  <c:v>S3 IA compressed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Sheet1!$J$15:$J$34</c:f>
              <c:numCache>
                <c:formatCode>"$"#,##0.00</c:formatCode>
                <c:ptCount val="20"/>
                <c:pt idx="0">
                  <c:v>7.500000000000001</c:v>
                </c:pt>
                <c:pt idx="1">
                  <c:v>7.500000000000001</c:v>
                </c:pt>
                <c:pt idx="2">
                  <c:v>7.500000000000001</c:v>
                </c:pt>
                <c:pt idx="3">
                  <c:v>7.500000000000001</c:v>
                </c:pt>
                <c:pt idx="4">
                  <c:v>7.500000000000001</c:v>
                </c:pt>
                <c:pt idx="5">
                  <c:v>7.500000000000001</c:v>
                </c:pt>
                <c:pt idx="6">
                  <c:v>7.500000000000001</c:v>
                </c:pt>
                <c:pt idx="7">
                  <c:v>7.500000000000001</c:v>
                </c:pt>
                <c:pt idx="8">
                  <c:v>7.500000000000001</c:v>
                </c:pt>
                <c:pt idx="9">
                  <c:v>7.500000000000001</c:v>
                </c:pt>
                <c:pt idx="10">
                  <c:v>7.500000000000001</c:v>
                </c:pt>
                <c:pt idx="11">
                  <c:v>7.500000000000001</c:v>
                </c:pt>
                <c:pt idx="12">
                  <c:v>7.500000000000001</c:v>
                </c:pt>
                <c:pt idx="13">
                  <c:v>7.500000000000001</c:v>
                </c:pt>
                <c:pt idx="14">
                  <c:v>7.500000000000001</c:v>
                </c:pt>
                <c:pt idx="15">
                  <c:v>7.500000000000001</c:v>
                </c:pt>
                <c:pt idx="16">
                  <c:v>7.500000000000001</c:v>
                </c:pt>
                <c:pt idx="17">
                  <c:v>7.500000000000001</c:v>
                </c:pt>
                <c:pt idx="18">
                  <c:v>7.500000000000001</c:v>
                </c:pt>
                <c:pt idx="19">
                  <c:v>7.500000000000001</c:v>
                </c:pt>
              </c:numCache>
            </c:numRef>
          </c:yVal>
          <c:smooth val="1"/>
        </c:ser>
        <c:ser>
          <c:idx val="10"/>
          <c:order val="5"/>
          <c:tx>
            <c:strRef>
              <c:f>Sheet1!$L$14</c:f>
              <c:strCache>
                <c:ptCount val="1"/>
                <c:pt idx="0">
                  <c:v>Glacier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Sheet1!$L$15:$L$34</c:f>
              <c:numCache>
                <c:formatCode>"$"#,##0.00</c:formatCode>
                <c:ptCount val="20"/>
                <c:pt idx="0">
                  <c:v>4.800000000000001</c:v>
                </c:pt>
                <c:pt idx="1">
                  <c:v>4.800000000000001</c:v>
                </c:pt>
                <c:pt idx="2">
                  <c:v>4.800000000000001</c:v>
                </c:pt>
                <c:pt idx="3">
                  <c:v>4.800000000000001</c:v>
                </c:pt>
                <c:pt idx="4">
                  <c:v>4.800000000000001</c:v>
                </c:pt>
                <c:pt idx="5">
                  <c:v>4.800000000000001</c:v>
                </c:pt>
                <c:pt idx="6">
                  <c:v>4.800000000000001</c:v>
                </c:pt>
                <c:pt idx="7">
                  <c:v>4.800000000000001</c:v>
                </c:pt>
                <c:pt idx="8">
                  <c:v>4.800000000000001</c:v>
                </c:pt>
                <c:pt idx="9">
                  <c:v>4.800000000000001</c:v>
                </c:pt>
                <c:pt idx="10">
                  <c:v>4.800000000000001</c:v>
                </c:pt>
                <c:pt idx="11">
                  <c:v>4.800000000000001</c:v>
                </c:pt>
                <c:pt idx="12">
                  <c:v>4.800000000000001</c:v>
                </c:pt>
                <c:pt idx="13">
                  <c:v>4.800000000000001</c:v>
                </c:pt>
                <c:pt idx="14">
                  <c:v>4.800000000000001</c:v>
                </c:pt>
                <c:pt idx="15">
                  <c:v>4.800000000000001</c:v>
                </c:pt>
                <c:pt idx="16">
                  <c:v>4.800000000000001</c:v>
                </c:pt>
                <c:pt idx="17">
                  <c:v>4.800000000000001</c:v>
                </c:pt>
                <c:pt idx="18">
                  <c:v>4.800000000000001</c:v>
                </c:pt>
                <c:pt idx="19">
                  <c:v>4.800000000000001</c:v>
                </c:pt>
              </c:numCache>
            </c:numRef>
          </c:yVal>
          <c:smooth val="1"/>
        </c:ser>
        <c:ser>
          <c:idx val="12"/>
          <c:order val="6"/>
          <c:tx>
            <c:strRef>
              <c:f>Sheet1!$N$14</c:f>
              <c:strCache>
                <c:ptCount val="1"/>
                <c:pt idx="0">
                  <c:v>Glacier compressed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Sheet1!$A$15:$A$34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35.0</c:v>
                </c:pt>
                <c:pt idx="12">
                  <c:v>40.0</c:v>
                </c:pt>
                <c:pt idx="13">
                  <c:v>45.0</c:v>
                </c:pt>
                <c:pt idx="14">
                  <c:v>50.0</c:v>
                </c:pt>
                <c:pt idx="15">
                  <c:v>60.0</c:v>
                </c:pt>
                <c:pt idx="16">
                  <c:v>70.0</c:v>
                </c:pt>
                <c:pt idx="17">
                  <c:v>80.0</c:v>
                </c:pt>
                <c:pt idx="18">
                  <c:v>90.0</c:v>
                </c:pt>
                <c:pt idx="19">
                  <c:v>100.0</c:v>
                </c:pt>
              </c:numCache>
            </c:numRef>
          </c:xVal>
          <c:yVal>
            <c:numRef>
              <c:f>Sheet1!$N$15:$N$34</c:f>
              <c:numCache>
                <c:formatCode>"$"#,##0.00</c:formatCode>
                <c:ptCount val="20"/>
                <c:pt idx="0">
                  <c:v>2.4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2.4</c:v>
                </c:pt>
                <c:pt idx="18">
                  <c:v>2.4</c:v>
                </c:pt>
                <c:pt idx="19">
                  <c:v>2.4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39648"/>
        <c:axId val="183642128"/>
      </c:scatterChart>
      <c:valAx>
        <c:axId val="183639648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42128"/>
        <c:crosses val="autoZero"/>
        <c:crossBetween val="midCat"/>
      </c:valAx>
      <c:valAx>
        <c:axId val="1836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214923</xdr:colOff>
      <xdr:row>36</xdr:row>
      <xdr:rowOff>181707</xdr:rowOff>
    </xdr:from>
    <xdr:to>
      <xdr:col>13</xdr:col>
      <xdr:colOff>48846</xdr:colOff>
      <xdr:row>67</xdr:row>
      <xdr:rowOff>175846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70</xdr:row>
      <xdr:rowOff>118207</xdr:rowOff>
    </xdr:from>
    <xdr:to>
      <xdr:col>13</xdr:col>
      <xdr:colOff>48845</xdr:colOff>
      <xdr:row>101</xdr:row>
      <xdr:rowOff>146538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zoomScale="130" zoomScaleNormal="130" zoomScalePageLayoutView="130" workbookViewId="0">
      <selection activeCell="G14" sqref="G14"/>
    </sheetView>
  </sheetViews>
  <sheetFormatPr baseColWidth="10" defaultColWidth="23" defaultRowHeight="16" x14ac:dyDescent="0.2"/>
  <cols>
    <col min="1" max="1" width="26.1640625" customWidth="1"/>
    <col min="2" max="2" width="13.5" customWidth="1"/>
    <col min="3" max="3" width="14.6640625" customWidth="1"/>
    <col min="4" max="4" width="8.1640625" customWidth="1"/>
    <col min="5" max="5" width="10.33203125" customWidth="1"/>
    <col min="6" max="6" width="16.33203125" customWidth="1"/>
    <col min="7" max="7" width="15.1640625" customWidth="1"/>
    <col min="8" max="8" width="9.6640625" customWidth="1"/>
    <col min="9" max="9" width="10" customWidth="1"/>
    <col min="10" max="10" width="17.1640625" customWidth="1"/>
    <col min="11" max="11" width="18.1640625" customWidth="1"/>
    <col min="12" max="12" width="11.5" customWidth="1"/>
    <col min="13" max="13" width="10.6640625" customWidth="1"/>
    <col min="14" max="15" width="19.83203125" customWidth="1"/>
  </cols>
  <sheetData>
    <row r="1" spans="1:15" ht="21" x14ac:dyDescent="0.25">
      <c r="A1" s="2" t="s">
        <v>23</v>
      </c>
      <c r="B1" s="1"/>
      <c r="C1" s="1"/>
      <c r="D1" s="1"/>
      <c r="E1" s="1"/>
      <c r="G1" s="1"/>
      <c r="H1" s="1"/>
    </row>
    <row r="3" spans="1:15" x14ac:dyDescent="0.2">
      <c r="A3" t="s">
        <v>4</v>
      </c>
      <c r="B3">
        <v>12</v>
      </c>
    </row>
    <row r="4" spans="1:15" x14ac:dyDescent="0.2">
      <c r="A4" t="s">
        <v>10</v>
      </c>
      <c r="B4">
        <v>100</v>
      </c>
    </row>
    <row r="5" spans="1:15" x14ac:dyDescent="0.2">
      <c r="A5" t="s">
        <v>11</v>
      </c>
      <c r="B5">
        <v>0.5</v>
      </c>
    </row>
    <row r="7" spans="1:15" x14ac:dyDescent="0.2">
      <c r="A7" t="s">
        <v>9</v>
      </c>
      <c r="B7" s="5">
        <v>0.05</v>
      </c>
    </row>
    <row r="8" spans="1:15" x14ac:dyDescent="0.2">
      <c r="A8" t="s">
        <v>7</v>
      </c>
      <c r="B8" s="5">
        <v>2.3E-2</v>
      </c>
    </row>
    <row r="9" spans="1:15" x14ac:dyDescent="0.2">
      <c r="A9" t="s">
        <v>5</v>
      </c>
      <c r="B9" s="5">
        <v>1.2500000000000001E-2</v>
      </c>
    </row>
    <row r="10" spans="1:15" x14ac:dyDescent="0.2">
      <c r="A10" t="s">
        <v>6</v>
      </c>
      <c r="B10" s="5">
        <v>4.0000000000000001E-3</v>
      </c>
    </row>
    <row r="12" spans="1:15" ht="19" x14ac:dyDescent="0.25">
      <c r="D12" s="7" t="s">
        <v>21</v>
      </c>
    </row>
    <row r="14" spans="1:15" x14ac:dyDescent="0.2">
      <c r="A14" s="1" t="s">
        <v>3</v>
      </c>
      <c r="B14" t="s">
        <v>8</v>
      </c>
      <c r="C14" t="s">
        <v>22</v>
      </c>
      <c r="D14" s="1" t="s">
        <v>0</v>
      </c>
      <c r="E14" t="s">
        <v>16</v>
      </c>
      <c r="F14" s="1" t="s">
        <v>12</v>
      </c>
      <c r="G14" t="s">
        <v>15</v>
      </c>
      <c r="H14" s="1" t="s">
        <v>2</v>
      </c>
      <c r="I14" t="s">
        <v>20</v>
      </c>
      <c r="J14" s="1" t="s">
        <v>13</v>
      </c>
      <c r="K14" t="s">
        <v>18</v>
      </c>
      <c r="L14" s="1" t="s">
        <v>1</v>
      </c>
      <c r="M14" s="1" t="s">
        <v>17</v>
      </c>
      <c r="N14" s="1" t="s">
        <v>14</v>
      </c>
      <c r="O14" s="1" t="s">
        <v>19</v>
      </c>
    </row>
    <row r="15" spans="1:15" x14ac:dyDescent="0.2">
      <c r="A15" s="1">
        <v>0</v>
      </c>
      <c r="B15" s="3">
        <f t="shared" ref="B15:B34" si="0">($B$7 + ($B$7 * ($B$3-1) *A15/100)) * $B$4</f>
        <v>5</v>
      </c>
      <c r="C15" s="6">
        <f>B15/B15</f>
        <v>1</v>
      </c>
      <c r="D15" s="3">
        <f>$B$8 * $B$3 * $B$4</f>
        <v>27.6</v>
      </c>
      <c r="E15" s="6">
        <f t="shared" ref="E15:E34" si="1">D15/B15</f>
        <v>5.5200000000000005</v>
      </c>
      <c r="F15" s="4">
        <f t="shared" ref="F15:F34" si="2">D15*$B$5</f>
        <v>13.8</v>
      </c>
      <c r="G15" s="6">
        <f t="shared" ref="G15:G34" si="3">F15/B15</f>
        <v>2.7600000000000002</v>
      </c>
      <c r="H15" s="4">
        <f>$B$9*$B$3*$B$4</f>
        <v>15.000000000000002</v>
      </c>
      <c r="I15" s="6">
        <f t="shared" ref="I15:I34" si="4">H15/B15</f>
        <v>3.0000000000000004</v>
      </c>
      <c r="J15" s="4">
        <f t="shared" ref="J15:J34" si="5">H15*$B$5</f>
        <v>7.5000000000000009</v>
      </c>
      <c r="K15" s="6">
        <f t="shared" ref="K15:K34" si="6">J15/B15</f>
        <v>1.5000000000000002</v>
      </c>
      <c r="L15" s="4">
        <f>$B$10 * $B$4 *$B$3</f>
        <v>4.8000000000000007</v>
      </c>
      <c r="M15" s="6">
        <f t="shared" ref="M15:M34" si="7">L15/B15</f>
        <v>0.96000000000000019</v>
      </c>
      <c r="N15" s="4">
        <f t="shared" ref="N15:N34" si="8">L15*$B$5</f>
        <v>2.4000000000000004</v>
      </c>
      <c r="O15" s="6">
        <f t="shared" ref="O15:O34" si="9">N15/B15</f>
        <v>0.48000000000000009</v>
      </c>
    </row>
    <row r="16" spans="1:15" x14ac:dyDescent="0.2">
      <c r="A16" s="1">
        <v>1</v>
      </c>
      <c r="B16" s="3">
        <f t="shared" si="0"/>
        <v>5.55</v>
      </c>
      <c r="C16" s="6">
        <f t="shared" ref="C16:C34" si="10">B16/B16</f>
        <v>1</v>
      </c>
      <c r="D16" s="3">
        <f t="shared" ref="D16:D34" si="11">$B$8 * $B$3 * $B$4</f>
        <v>27.6</v>
      </c>
      <c r="E16" s="6">
        <f t="shared" si="1"/>
        <v>4.9729729729729737</v>
      </c>
      <c r="F16" s="4">
        <f t="shared" si="2"/>
        <v>13.8</v>
      </c>
      <c r="G16" s="6">
        <f t="shared" si="3"/>
        <v>2.4864864864864868</v>
      </c>
      <c r="H16" s="4">
        <f t="shared" ref="H16:H34" si="12">$B$9*$B$3*$B$4</f>
        <v>15.000000000000002</v>
      </c>
      <c r="I16" s="6">
        <f t="shared" si="4"/>
        <v>2.7027027027027031</v>
      </c>
      <c r="J16" s="4">
        <f t="shared" si="5"/>
        <v>7.5000000000000009</v>
      </c>
      <c r="K16" s="6">
        <f t="shared" si="6"/>
        <v>1.3513513513513515</v>
      </c>
      <c r="L16" s="4">
        <f t="shared" ref="L16:L34" si="13">$B$10 * $B$4 *$B$3</f>
        <v>4.8000000000000007</v>
      </c>
      <c r="M16" s="6">
        <f t="shared" si="7"/>
        <v>0.86486486486486502</v>
      </c>
      <c r="N16" s="4">
        <f t="shared" si="8"/>
        <v>2.4000000000000004</v>
      </c>
      <c r="O16" s="6">
        <f t="shared" si="9"/>
        <v>0.43243243243243251</v>
      </c>
    </row>
    <row r="17" spans="1:15" x14ac:dyDescent="0.2">
      <c r="A17" s="1">
        <v>2</v>
      </c>
      <c r="B17" s="3">
        <f t="shared" si="0"/>
        <v>6.1000000000000005</v>
      </c>
      <c r="C17" s="6">
        <f t="shared" si="10"/>
        <v>1</v>
      </c>
      <c r="D17" s="3">
        <f t="shared" si="11"/>
        <v>27.6</v>
      </c>
      <c r="E17" s="6">
        <f t="shared" si="1"/>
        <v>4.5245901639344259</v>
      </c>
      <c r="F17" s="4">
        <f t="shared" si="2"/>
        <v>13.8</v>
      </c>
      <c r="G17" s="6">
        <f t="shared" si="3"/>
        <v>2.262295081967213</v>
      </c>
      <c r="H17" s="4">
        <f t="shared" si="12"/>
        <v>15.000000000000002</v>
      </c>
      <c r="I17" s="6">
        <f t="shared" si="4"/>
        <v>2.459016393442623</v>
      </c>
      <c r="J17" s="4">
        <f t="shared" si="5"/>
        <v>7.5000000000000009</v>
      </c>
      <c r="K17" s="6">
        <f t="shared" si="6"/>
        <v>1.2295081967213115</v>
      </c>
      <c r="L17" s="4">
        <f t="shared" si="13"/>
        <v>4.8000000000000007</v>
      </c>
      <c r="M17" s="6">
        <f t="shared" si="7"/>
        <v>0.78688524590163944</v>
      </c>
      <c r="N17" s="4">
        <f t="shared" si="8"/>
        <v>2.4000000000000004</v>
      </c>
      <c r="O17" s="6">
        <f t="shared" si="9"/>
        <v>0.39344262295081972</v>
      </c>
    </row>
    <row r="18" spans="1:15" x14ac:dyDescent="0.2">
      <c r="A18" s="1">
        <v>3</v>
      </c>
      <c r="B18" s="3">
        <f t="shared" si="0"/>
        <v>6.65</v>
      </c>
      <c r="C18" s="6">
        <f t="shared" si="10"/>
        <v>1</v>
      </c>
      <c r="D18" s="3">
        <f t="shared" si="11"/>
        <v>27.6</v>
      </c>
      <c r="E18" s="6">
        <f t="shared" si="1"/>
        <v>4.1503759398496243</v>
      </c>
      <c r="F18" s="4">
        <f t="shared" si="2"/>
        <v>13.8</v>
      </c>
      <c r="G18" s="6">
        <f t="shared" si="3"/>
        <v>2.0751879699248121</v>
      </c>
      <c r="H18" s="4">
        <f t="shared" si="12"/>
        <v>15.000000000000002</v>
      </c>
      <c r="I18" s="6">
        <f t="shared" si="4"/>
        <v>2.255639097744361</v>
      </c>
      <c r="J18" s="4">
        <f t="shared" si="5"/>
        <v>7.5000000000000009</v>
      </c>
      <c r="K18" s="6">
        <f t="shared" si="6"/>
        <v>1.1278195488721805</v>
      </c>
      <c r="L18" s="4">
        <f t="shared" si="13"/>
        <v>4.8000000000000007</v>
      </c>
      <c r="M18" s="6">
        <f t="shared" si="7"/>
        <v>0.72180451127819556</v>
      </c>
      <c r="N18" s="4">
        <f t="shared" si="8"/>
        <v>2.4000000000000004</v>
      </c>
      <c r="O18" s="6">
        <f t="shared" si="9"/>
        <v>0.36090225563909778</v>
      </c>
    </row>
    <row r="19" spans="1:15" x14ac:dyDescent="0.2">
      <c r="A19" s="1">
        <v>4</v>
      </c>
      <c r="B19" s="3">
        <f t="shared" si="0"/>
        <v>7.2000000000000011</v>
      </c>
      <c r="C19" s="6">
        <f t="shared" si="10"/>
        <v>1</v>
      </c>
      <c r="D19" s="3">
        <f t="shared" si="11"/>
        <v>27.6</v>
      </c>
      <c r="E19" s="6">
        <f t="shared" si="1"/>
        <v>3.833333333333333</v>
      </c>
      <c r="F19" s="4">
        <f t="shared" si="2"/>
        <v>13.8</v>
      </c>
      <c r="G19" s="6">
        <f t="shared" si="3"/>
        <v>1.9166666666666665</v>
      </c>
      <c r="H19" s="4">
        <f t="shared" si="12"/>
        <v>15.000000000000002</v>
      </c>
      <c r="I19" s="6">
        <f t="shared" si="4"/>
        <v>2.0833333333333335</v>
      </c>
      <c r="J19" s="4">
        <f t="shared" si="5"/>
        <v>7.5000000000000009</v>
      </c>
      <c r="K19" s="6">
        <f t="shared" si="6"/>
        <v>1.0416666666666667</v>
      </c>
      <c r="L19" s="4">
        <f t="shared" si="13"/>
        <v>4.8000000000000007</v>
      </c>
      <c r="M19" s="6">
        <f t="shared" si="7"/>
        <v>0.66666666666666663</v>
      </c>
      <c r="N19" s="4">
        <f t="shared" si="8"/>
        <v>2.4000000000000004</v>
      </c>
      <c r="O19" s="6">
        <f t="shared" si="9"/>
        <v>0.33333333333333331</v>
      </c>
    </row>
    <row r="20" spans="1:15" x14ac:dyDescent="0.2">
      <c r="A20" s="1">
        <v>5</v>
      </c>
      <c r="B20" s="3">
        <f t="shared" si="0"/>
        <v>7.75</v>
      </c>
      <c r="C20" s="6">
        <f t="shared" si="10"/>
        <v>1</v>
      </c>
      <c r="D20" s="3">
        <f t="shared" si="11"/>
        <v>27.6</v>
      </c>
      <c r="E20" s="6">
        <f t="shared" si="1"/>
        <v>3.5612903225806454</v>
      </c>
      <c r="F20" s="4">
        <f t="shared" si="2"/>
        <v>13.8</v>
      </c>
      <c r="G20" s="6">
        <f t="shared" si="3"/>
        <v>1.7806451612903227</v>
      </c>
      <c r="H20" s="4">
        <f t="shared" si="12"/>
        <v>15.000000000000002</v>
      </c>
      <c r="I20" s="6">
        <f t="shared" si="4"/>
        <v>1.9354838709677422</v>
      </c>
      <c r="J20" s="4">
        <f t="shared" si="5"/>
        <v>7.5000000000000009</v>
      </c>
      <c r="K20" s="6">
        <f t="shared" si="6"/>
        <v>0.96774193548387111</v>
      </c>
      <c r="L20" s="4">
        <f t="shared" si="13"/>
        <v>4.8000000000000007</v>
      </c>
      <c r="M20" s="6">
        <f t="shared" si="7"/>
        <v>0.61935483870967756</v>
      </c>
      <c r="N20" s="4">
        <f t="shared" si="8"/>
        <v>2.4000000000000004</v>
      </c>
      <c r="O20" s="6">
        <f t="shared" si="9"/>
        <v>0.30967741935483878</v>
      </c>
    </row>
    <row r="21" spans="1:15" x14ac:dyDescent="0.2">
      <c r="A21" s="1">
        <v>10</v>
      </c>
      <c r="B21" s="3">
        <f t="shared" si="0"/>
        <v>10.500000000000002</v>
      </c>
      <c r="C21" s="6">
        <f t="shared" si="10"/>
        <v>1</v>
      </c>
      <c r="D21" s="3">
        <f t="shared" si="11"/>
        <v>27.6</v>
      </c>
      <c r="E21" s="6">
        <f t="shared" si="1"/>
        <v>2.6285714285714281</v>
      </c>
      <c r="F21" s="4">
        <f t="shared" si="2"/>
        <v>13.8</v>
      </c>
      <c r="G21" s="6">
        <f t="shared" si="3"/>
        <v>1.3142857142857141</v>
      </c>
      <c r="H21" s="4">
        <f t="shared" si="12"/>
        <v>15.000000000000002</v>
      </c>
      <c r="I21" s="6">
        <f t="shared" si="4"/>
        <v>1.4285714285714286</v>
      </c>
      <c r="J21" s="4">
        <f t="shared" si="5"/>
        <v>7.5000000000000009</v>
      </c>
      <c r="K21" s="6">
        <f t="shared" si="6"/>
        <v>0.7142857142857143</v>
      </c>
      <c r="L21" s="4">
        <f t="shared" si="13"/>
        <v>4.8000000000000007</v>
      </c>
      <c r="M21" s="6">
        <f t="shared" si="7"/>
        <v>0.45714285714285713</v>
      </c>
      <c r="N21" s="4">
        <f t="shared" si="8"/>
        <v>2.4000000000000004</v>
      </c>
      <c r="O21" s="6">
        <f t="shared" si="9"/>
        <v>0.22857142857142856</v>
      </c>
    </row>
    <row r="22" spans="1:15" x14ac:dyDescent="0.2">
      <c r="A22" s="1">
        <v>15</v>
      </c>
      <c r="B22" s="3">
        <f t="shared" si="0"/>
        <v>13.25</v>
      </c>
      <c r="C22" s="6">
        <f t="shared" si="10"/>
        <v>1</v>
      </c>
      <c r="D22" s="3">
        <f t="shared" si="11"/>
        <v>27.6</v>
      </c>
      <c r="E22" s="6">
        <f t="shared" si="1"/>
        <v>2.0830188679245283</v>
      </c>
      <c r="F22" s="4">
        <f t="shared" si="2"/>
        <v>13.8</v>
      </c>
      <c r="G22" s="6">
        <f t="shared" si="3"/>
        <v>1.0415094339622641</v>
      </c>
      <c r="H22" s="4">
        <f t="shared" si="12"/>
        <v>15.000000000000002</v>
      </c>
      <c r="I22" s="6">
        <f t="shared" si="4"/>
        <v>1.1320754716981134</v>
      </c>
      <c r="J22" s="4">
        <f t="shared" si="5"/>
        <v>7.5000000000000009</v>
      </c>
      <c r="K22" s="6">
        <f t="shared" si="6"/>
        <v>0.5660377358490567</v>
      </c>
      <c r="L22" s="4">
        <f t="shared" si="13"/>
        <v>4.8000000000000007</v>
      </c>
      <c r="M22" s="6">
        <f t="shared" si="7"/>
        <v>0.36226415094339626</v>
      </c>
      <c r="N22" s="4">
        <f t="shared" si="8"/>
        <v>2.4000000000000004</v>
      </c>
      <c r="O22" s="6">
        <f t="shared" si="9"/>
        <v>0.18113207547169813</v>
      </c>
    </row>
    <row r="23" spans="1:15" x14ac:dyDescent="0.2">
      <c r="A23" s="1">
        <v>20</v>
      </c>
      <c r="B23" s="3">
        <f t="shared" si="0"/>
        <v>16</v>
      </c>
      <c r="C23" s="6">
        <f t="shared" si="10"/>
        <v>1</v>
      </c>
      <c r="D23" s="3">
        <f t="shared" si="11"/>
        <v>27.6</v>
      </c>
      <c r="E23" s="6">
        <f t="shared" si="1"/>
        <v>1.7250000000000001</v>
      </c>
      <c r="F23" s="4">
        <f t="shared" si="2"/>
        <v>13.8</v>
      </c>
      <c r="G23" s="6">
        <f t="shared" si="3"/>
        <v>0.86250000000000004</v>
      </c>
      <c r="H23" s="4">
        <f t="shared" si="12"/>
        <v>15.000000000000002</v>
      </c>
      <c r="I23" s="6">
        <f t="shared" si="4"/>
        <v>0.93750000000000011</v>
      </c>
      <c r="J23" s="4">
        <f t="shared" si="5"/>
        <v>7.5000000000000009</v>
      </c>
      <c r="K23" s="6">
        <f t="shared" si="6"/>
        <v>0.46875000000000006</v>
      </c>
      <c r="L23" s="4">
        <f t="shared" si="13"/>
        <v>4.8000000000000007</v>
      </c>
      <c r="M23" s="6">
        <f t="shared" si="7"/>
        <v>0.30000000000000004</v>
      </c>
      <c r="N23" s="4">
        <f t="shared" si="8"/>
        <v>2.4000000000000004</v>
      </c>
      <c r="O23" s="6">
        <f t="shared" si="9"/>
        <v>0.15000000000000002</v>
      </c>
    </row>
    <row r="24" spans="1:15" x14ac:dyDescent="0.2">
      <c r="A24" s="1">
        <v>25</v>
      </c>
      <c r="B24" s="3">
        <f t="shared" si="0"/>
        <v>18.75</v>
      </c>
      <c r="C24" s="6">
        <f t="shared" si="10"/>
        <v>1</v>
      </c>
      <c r="D24" s="3">
        <f t="shared" si="11"/>
        <v>27.6</v>
      </c>
      <c r="E24" s="6">
        <f t="shared" si="1"/>
        <v>1.472</v>
      </c>
      <c r="F24" s="4">
        <f t="shared" si="2"/>
        <v>13.8</v>
      </c>
      <c r="G24" s="6">
        <f t="shared" si="3"/>
        <v>0.73599999999999999</v>
      </c>
      <c r="H24" s="4">
        <f t="shared" si="12"/>
        <v>15.000000000000002</v>
      </c>
      <c r="I24" s="6">
        <f t="shared" si="4"/>
        <v>0.8</v>
      </c>
      <c r="J24" s="4">
        <f t="shared" si="5"/>
        <v>7.5000000000000009</v>
      </c>
      <c r="K24" s="6">
        <f t="shared" si="6"/>
        <v>0.4</v>
      </c>
      <c r="L24" s="4">
        <f t="shared" si="13"/>
        <v>4.8000000000000007</v>
      </c>
      <c r="M24" s="6">
        <f t="shared" si="7"/>
        <v>0.25600000000000006</v>
      </c>
      <c r="N24" s="4">
        <f t="shared" si="8"/>
        <v>2.4000000000000004</v>
      </c>
      <c r="O24" s="6">
        <f t="shared" si="9"/>
        <v>0.12800000000000003</v>
      </c>
    </row>
    <row r="25" spans="1:15" x14ac:dyDescent="0.2">
      <c r="A25" s="1">
        <v>30</v>
      </c>
      <c r="B25" s="3">
        <f t="shared" si="0"/>
        <v>21.500000000000004</v>
      </c>
      <c r="C25" s="6">
        <f t="shared" si="10"/>
        <v>1</v>
      </c>
      <c r="D25" s="3">
        <f t="shared" si="11"/>
        <v>27.6</v>
      </c>
      <c r="E25" s="6">
        <f t="shared" si="1"/>
        <v>1.2837209302325581</v>
      </c>
      <c r="F25" s="4">
        <f t="shared" si="2"/>
        <v>13.8</v>
      </c>
      <c r="G25" s="6">
        <f t="shared" si="3"/>
        <v>0.64186046511627903</v>
      </c>
      <c r="H25" s="4">
        <f t="shared" si="12"/>
        <v>15.000000000000002</v>
      </c>
      <c r="I25" s="6">
        <f t="shared" si="4"/>
        <v>0.69767441860465118</v>
      </c>
      <c r="J25" s="4">
        <f t="shared" si="5"/>
        <v>7.5000000000000009</v>
      </c>
      <c r="K25" s="6">
        <f t="shared" si="6"/>
        <v>0.34883720930232559</v>
      </c>
      <c r="L25" s="4">
        <f t="shared" si="13"/>
        <v>4.8000000000000007</v>
      </c>
      <c r="M25" s="6">
        <f t="shared" si="7"/>
        <v>0.22325581395348837</v>
      </c>
      <c r="N25" s="4">
        <f t="shared" si="8"/>
        <v>2.4000000000000004</v>
      </c>
      <c r="O25" s="6">
        <f t="shared" si="9"/>
        <v>0.11162790697674418</v>
      </c>
    </row>
    <row r="26" spans="1:15" x14ac:dyDescent="0.2">
      <c r="A26" s="1">
        <v>35</v>
      </c>
      <c r="B26" s="3">
        <f t="shared" si="0"/>
        <v>24.25</v>
      </c>
      <c r="C26" s="6">
        <f t="shared" si="10"/>
        <v>1</v>
      </c>
      <c r="D26" s="3">
        <f t="shared" si="11"/>
        <v>27.6</v>
      </c>
      <c r="E26" s="6">
        <f t="shared" si="1"/>
        <v>1.1381443298969072</v>
      </c>
      <c r="F26" s="4">
        <f t="shared" si="2"/>
        <v>13.8</v>
      </c>
      <c r="G26" s="6">
        <f t="shared" si="3"/>
        <v>0.56907216494845358</v>
      </c>
      <c r="H26" s="4">
        <f t="shared" si="12"/>
        <v>15.000000000000002</v>
      </c>
      <c r="I26" s="6">
        <f t="shared" si="4"/>
        <v>0.61855670103092786</v>
      </c>
      <c r="J26" s="4">
        <f t="shared" si="5"/>
        <v>7.5000000000000009</v>
      </c>
      <c r="K26" s="6">
        <f t="shared" si="6"/>
        <v>0.30927835051546393</v>
      </c>
      <c r="L26" s="4">
        <f t="shared" si="13"/>
        <v>4.8000000000000007</v>
      </c>
      <c r="M26" s="6">
        <f t="shared" si="7"/>
        <v>0.19793814432989693</v>
      </c>
      <c r="N26" s="4">
        <f t="shared" si="8"/>
        <v>2.4000000000000004</v>
      </c>
      <c r="O26" s="6">
        <f t="shared" si="9"/>
        <v>9.8969072164948463E-2</v>
      </c>
    </row>
    <row r="27" spans="1:15" x14ac:dyDescent="0.2">
      <c r="A27" s="1">
        <v>40</v>
      </c>
      <c r="B27" s="3">
        <f t="shared" si="0"/>
        <v>27</v>
      </c>
      <c r="C27" s="6">
        <f t="shared" si="10"/>
        <v>1</v>
      </c>
      <c r="D27" s="3">
        <f t="shared" si="11"/>
        <v>27.6</v>
      </c>
      <c r="E27" s="6">
        <f t="shared" si="1"/>
        <v>1.0222222222222224</v>
      </c>
      <c r="F27" s="4">
        <f t="shared" si="2"/>
        <v>13.8</v>
      </c>
      <c r="G27" s="6">
        <f t="shared" si="3"/>
        <v>0.51111111111111118</v>
      </c>
      <c r="H27" s="4">
        <f t="shared" si="12"/>
        <v>15.000000000000002</v>
      </c>
      <c r="I27" s="6">
        <f t="shared" si="4"/>
        <v>0.55555555555555558</v>
      </c>
      <c r="J27" s="4">
        <f t="shared" si="5"/>
        <v>7.5000000000000009</v>
      </c>
      <c r="K27" s="6">
        <f t="shared" si="6"/>
        <v>0.27777777777777779</v>
      </c>
      <c r="L27" s="4">
        <f t="shared" si="13"/>
        <v>4.8000000000000007</v>
      </c>
      <c r="M27" s="6">
        <f t="shared" si="7"/>
        <v>0.17777777777777781</v>
      </c>
      <c r="N27" s="4">
        <f t="shared" si="8"/>
        <v>2.4000000000000004</v>
      </c>
      <c r="O27" s="6">
        <f t="shared" si="9"/>
        <v>8.8888888888888906E-2</v>
      </c>
    </row>
    <row r="28" spans="1:15" x14ac:dyDescent="0.2">
      <c r="A28" s="1">
        <v>45</v>
      </c>
      <c r="B28" s="3">
        <f t="shared" si="0"/>
        <v>29.750000000000004</v>
      </c>
      <c r="C28" s="6">
        <f t="shared" si="10"/>
        <v>1</v>
      </c>
      <c r="D28" s="3">
        <f t="shared" si="11"/>
        <v>27.6</v>
      </c>
      <c r="E28" s="6">
        <f t="shared" si="1"/>
        <v>0.92773109243697471</v>
      </c>
      <c r="F28" s="4">
        <f t="shared" si="2"/>
        <v>13.8</v>
      </c>
      <c r="G28" s="6">
        <f t="shared" si="3"/>
        <v>0.46386554621848736</v>
      </c>
      <c r="H28" s="4">
        <f t="shared" si="12"/>
        <v>15.000000000000002</v>
      </c>
      <c r="I28" s="6">
        <f t="shared" si="4"/>
        <v>0.50420168067226889</v>
      </c>
      <c r="J28" s="4">
        <f t="shared" si="5"/>
        <v>7.5000000000000009</v>
      </c>
      <c r="K28" s="6">
        <f t="shared" si="6"/>
        <v>0.25210084033613445</v>
      </c>
      <c r="L28" s="4">
        <f t="shared" si="13"/>
        <v>4.8000000000000007</v>
      </c>
      <c r="M28" s="6">
        <f t="shared" si="7"/>
        <v>0.16134453781512606</v>
      </c>
      <c r="N28" s="4">
        <f t="shared" si="8"/>
        <v>2.4000000000000004</v>
      </c>
      <c r="O28" s="6">
        <f t="shared" si="9"/>
        <v>8.067226890756303E-2</v>
      </c>
    </row>
    <row r="29" spans="1:15" x14ac:dyDescent="0.2">
      <c r="A29" s="1">
        <v>50</v>
      </c>
      <c r="B29" s="3">
        <f t="shared" si="0"/>
        <v>32.5</v>
      </c>
      <c r="C29" s="6">
        <f t="shared" si="10"/>
        <v>1</v>
      </c>
      <c r="D29" s="3">
        <f t="shared" si="11"/>
        <v>27.6</v>
      </c>
      <c r="E29" s="6">
        <f t="shared" si="1"/>
        <v>0.84923076923076923</v>
      </c>
      <c r="F29" s="4">
        <f t="shared" si="2"/>
        <v>13.8</v>
      </c>
      <c r="G29" s="6">
        <f t="shared" si="3"/>
        <v>0.42461538461538462</v>
      </c>
      <c r="H29" s="4">
        <f t="shared" si="12"/>
        <v>15.000000000000002</v>
      </c>
      <c r="I29" s="6">
        <f t="shared" si="4"/>
        <v>0.46153846153846162</v>
      </c>
      <c r="J29" s="4">
        <f t="shared" si="5"/>
        <v>7.5000000000000009</v>
      </c>
      <c r="K29" s="6">
        <f t="shared" si="6"/>
        <v>0.23076923076923081</v>
      </c>
      <c r="L29" s="4">
        <f t="shared" si="13"/>
        <v>4.8000000000000007</v>
      </c>
      <c r="M29" s="6">
        <f t="shared" si="7"/>
        <v>0.14769230769230771</v>
      </c>
      <c r="N29" s="4">
        <f t="shared" si="8"/>
        <v>2.4000000000000004</v>
      </c>
      <c r="O29" s="6">
        <f t="shared" si="9"/>
        <v>7.3846153846153853E-2</v>
      </c>
    </row>
    <row r="30" spans="1:15" x14ac:dyDescent="0.2">
      <c r="A30" s="1">
        <v>60</v>
      </c>
      <c r="B30" s="3">
        <f t="shared" si="0"/>
        <v>38</v>
      </c>
      <c r="C30" s="6">
        <f t="shared" si="10"/>
        <v>1</v>
      </c>
      <c r="D30" s="3">
        <f t="shared" si="11"/>
        <v>27.6</v>
      </c>
      <c r="E30" s="6">
        <f t="shared" si="1"/>
        <v>0.72631578947368425</v>
      </c>
      <c r="F30" s="4">
        <f t="shared" si="2"/>
        <v>13.8</v>
      </c>
      <c r="G30" s="6">
        <f t="shared" si="3"/>
        <v>0.36315789473684212</v>
      </c>
      <c r="H30" s="4">
        <f t="shared" si="12"/>
        <v>15.000000000000002</v>
      </c>
      <c r="I30" s="6">
        <f t="shared" si="4"/>
        <v>0.39473684210526322</v>
      </c>
      <c r="J30" s="4">
        <f t="shared" si="5"/>
        <v>7.5000000000000009</v>
      </c>
      <c r="K30" s="6">
        <f t="shared" si="6"/>
        <v>0.19736842105263161</v>
      </c>
      <c r="L30" s="4">
        <f t="shared" si="13"/>
        <v>4.8000000000000007</v>
      </c>
      <c r="M30" s="6">
        <f t="shared" si="7"/>
        <v>0.12631578947368424</v>
      </c>
      <c r="N30" s="4">
        <f t="shared" si="8"/>
        <v>2.4000000000000004</v>
      </c>
      <c r="O30" s="6">
        <f t="shared" si="9"/>
        <v>6.3157894736842121E-2</v>
      </c>
    </row>
    <row r="31" spans="1:15" x14ac:dyDescent="0.2">
      <c r="A31" s="1">
        <v>70</v>
      </c>
      <c r="B31" s="3">
        <f t="shared" si="0"/>
        <v>43.5</v>
      </c>
      <c r="C31" s="6">
        <f t="shared" si="10"/>
        <v>1</v>
      </c>
      <c r="D31" s="3">
        <f t="shared" si="11"/>
        <v>27.6</v>
      </c>
      <c r="E31" s="6">
        <f t="shared" si="1"/>
        <v>0.6344827586206897</v>
      </c>
      <c r="F31" s="4">
        <f t="shared" si="2"/>
        <v>13.8</v>
      </c>
      <c r="G31" s="6">
        <f t="shared" si="3"/>
        <v>0.31724137931034485</v>
      </c>
      <c r="H31" s="4">
        <f t="shared" si="12"/>
        <v>15.000000000000002</v>
      </c>
      <c r="I31" s="6">
        <f t="shared" si="4"/>
        <v>0.34482758620689657</v>
      </c>
      <c r="J31" s="4">
        <f t="shared" si="5"/>
        <v>7.5000000000000009</v>
      </c>
      <c r="K31" s="6">
        <f t="shared" si="6"/>
        <v>0.17241379310344829</v>
      </c>
      <c r="L31" s="4">
        <f t="shared" si="13"/>
        <v>4.8000000000000007</v>
      </c>
      <c r="M31" s="6">
        <f t="shared" si="7"/>
        <v>0.11034482758620691</v>
      </c>
      <c r="N31" s="4">
        <f t="shared" si="8"/>
        <v>2.4000000000000004</v>
      </c>
      <c r="O31" s="6">
        <f t="shared" si="9"/>
        <v>5.5172413793103454E-2</v>
      </c>
    </row>
    <row r="32" spans="1:15" x14ac:dyDescent="0.2">
      <c r="A32" s="1">
        <v>80</v>
      </c>
      <c r="B32" s="3">
        <f t="shared" si="0"/>
        <v>49</v>
      </c>
      <c r="C32" s="6">
        <f t="shared" si="10"/>
        <v>1</v>
      </c>
      <c r="D32" s="3">
        <f t="shared" si="11"/>
        <v>27.6</v>
      </c>
      <c r="E32" s="6">
        <f t="shared" si="1"/>
        <v>0.56326530612244896</v>
      </c>
      <c r="F32" s="4">
        <f t="shared" si="2"/>
        <v>13.8</v>
      </c>
      <c r="G32" s="6">
        <f t="shared" si="3"/>
        <v>0.28163265306122448</v>
      </c>
      <c r="H32" s="4">
        <f t="shared" si="12"/>
        <v>15.000000000000002</v>
      </c>
      <c r="I32" s="6">
        <f t="shared" si="4"/>
        <v>0.3061224489795919</v>
      </c>
      <c r="J32" s="4">
        <f t="shared" si="5"/>
        <v>7.5000000000000009</v>
      </c>
      <c r="K32" s="6">
        <f t="shared" si="6"/>
        <v>0.15306122448979595</v>
      </c>
      <c r="L32" s="4">
        <f t="shared" si="13"/>
        <v>4.8000000000000007</v>
      </c>
      <c r="M32" s="6">
        <f t="shared" si="7"/>
        <v>9.7959183673469397E-2</v>
      </c>
      <c r="N32" s="4">
        <f t="shared" si="8"/>
        <v>2.4000000000000004</v>
      </c>
      <c r="O32" s="6">
        <f t="shared" si="9"/>
        <v>4.8979591836734698E-2</v>
      </c>
    </row>
    <row r="33" spans="1:15" x14ac:dyDescent="0.2">
      <c r="A33" s="1">
        <v>90</v>
      </c>
      <c r="B33" s="3">
        <f t="shared" si="0"/>
        <v>54.500000000000007</v>
      </c>
      <c r="C33" s="6">
        <f t="shared" si="10"/>
        <v>1</v>
      </c>
      <c r="D33" s="3">
        <f t="shared" si="11"/>
        <v>27.6</v>
      </c>
      <c r="E33" s="6">
        <f t="shared" si="1"/>
        <v>0.50642201834862377</v>
      </c>
      <c r="F33" s="4">
        <f t="shared" si="2"/>
        <v>13.8</v>
      </c>
      <c r="G33" s="6">
        <f t="shared" si="3"/>
        <v>0.25321100917431189</v>
      </c>
      <c r="H33" s="4">
        <f t="shared" si="12"/>
        <v>15.000000000000002</v>
      </c>
      <c r="I33" s="6">
        <f t="shared" si="4"/>
        <v>0.27522935779816515</v>
      </c>
      <c r="J33" s="4">
        <f t="shared" si="5"/>
        <v>7.5000000000000009</v>
      </c>
      <c r="K33" s="6">
        <f t="shared" si="6"/>
        <v>0.13761467889908258</v>
      </c>
      <c r="L33" s="4">
        <f t="shared" si="13"/>
        <v>4.8000000000000007</v>
      </c>
      <c r="M33" s="6">
        <f t="shared" si="7"/>
        <v>8.8073394495412849E-2</v>
      </c>
      <c r="N33" s="4">
        <f t="shared" si="8"/>
        <v>2.4000000000000004</v>
      </c>
      <c r="O33" s="6">
        <f t="shared" si="9"/>
        <v>4.4036697247706424E-2</v>
      </c>
    </row>
    <row r="34" spans="1:15" x14ac:dyDescent="0.2">
      <c r="A34" s="1">
        <v>100</v>
      </c>
      <c r="B34" s="3">
        <f t="shared" si="0"/>
        <v>60.000000000000007</v>
      </c>
      <c r="C34" s="6">
        <f t="shared" si="10"/>
        <v>1</v>
      </c>
      <c r="D34" s="3">
        <f t="shared" si="11"/>
        <v>27.6</v>
      </c>
      <c r="E34" s="6">
        <f t="shared" si="1"/>
        <v>0.45999999999999996</v>
      </c>
      <c r="F34" s="4">
        <f t="shared" si="2"/>
        <v>13.8</v>
      </c>
      <c r="G34" s="6">
        <f t="shared" si="3"/>
        <v>0.22999999999999998</v>
      </c>
      <c r="H34" s="4">
        <f t="shared" si="12"/>
        <v>15.000000000000002</v>
      </c>
      <c r="I34" s="6">
        <f t="shared" si="4"/>
        <v>0.25</v>
      </c>
      <c r="J34" s="4">
        <f t="shared" si="5"/>
        <v>7.5000000000000009</v>
      </c>
      <c r="K34" s="6">
        <f t="shared" si="6"/>
        <v>0.125</v>
      </c>
      <c r="L34" s="4">
        <f t="shared" si="13"/>
        <v>4.8000000000000007</v>
      </c>
      <c r="M34" s="6">
        <f t="shared" si="7"/>
        <v>0.08</v>
      </c>
      <c r="N34" s="4">
        <f t="shared" si="8"/>
        <v>2.4000000000000004</v>
      </c>
      <c r="O34" s="6">
        <f t="shared" si="9"/>
        <v>0.04</v>
      </c>
    </row>
    <row r="36" spans="1:15" x14ac:dyDescent="0.2">
      <c r="A36" t="str">
        <f xml:space="preserve"> CONCATENATE("Cost of snap storage methods for a series of ", $B$3, " snaps of one volume as a percentage of regular EBS snaps (compression reduces size to ", $B$5, " of the original)")</f>
        <v>Cost of snap storage methods for a series of 12 snaps of one volume as a percentage of regular EBS snaps (compression reduces size to 0.5 of the original)</v>
      </c>
      <c r="B36" s="1"/>
      <c r="C36" s="1"/>
      <c r="D36" s="1"/>
      <c r="E36" s="1"/>
      <c r="G36" s="1"/>
      <c r="H36" s="1"/>
    </row>
    <row r="37" spans="1:15" x14ac:dyDescent="0.2">
      <c r="A37" s="1"/>
      <c r="B37" s="1"/>
      <c r="C37" s="1"/>
      <c r="D37" s="1"/>
      <c r="E37" s="1"/>
      <c r="G37" s="1"/>
      <c r="H37" s="1"/>
    </row>
    <row r="38" spans="1:15" x14ac:dyDescent="0.2">
      <c r="A38" s="1"/>
      <c r="B38" s="1"/>
      <c r="C38" s="1"/>
      <c r="D38" s="1"/>
      <c r="E38" s="1"/>
      <c r="G38" s="1"/>
      <c r="H38" s="1"/>
    </row>
    <row r="39" spans="1:15" x14ac:dyDescent="0.2">
      <c r="A39" s="1"/>
      <c r="B39" s="1"/>
      <c r="C39" s="1"/>
      <c r="D39" s="1"/>
      <c r="E39" s="1"/>
      <c r="G39" s="1"/>
      <c r="H39" s="1"/>
    </row>
    <row r="40" spans="1:15" x14ac:dyDescent="0.2">
      <c r="A40" s="1"/>
      <c r="B40" s="1"/>
      <c r="C40" s="1"/>
      <c r="D40" s="1"/>
      <c r="E40" s="1"/>
      <c r="G40" s="1"/>
      <c r="H40" s="1"/>
    </row>
    <row r="41" spans="1:15" x14ac:dyDescent="0.2">
      <c r="A41" s="1"/>
      <c r="B41" s="1"/>
      <c r="C41" s="1"/>
      <c r="D41" s="1"/>
      <c r="E41" s="1"/>
      <c r="G41" s="1"/>
      <c r="H41" s="1"/>
    </row>
    <row r="42" spans="1:15" x14ac:dyDescent="0.2">
      <c r="A42" s="1"/>
      <c r="B42" s="1"/>
      <c r="C42" s="1"/>
      <c r="D42" s="1"/>
      <c r="E42" s="1"/>
      <c r="G42" s="1"/>
      <c r="H42" s="1"/>
    </row>
    <row r="43" spans="1:15" x14ac:dyDescent="0.2">
      <c r="A43" s="1"/>
      <c r="B43" s="1"/>
      <c r="C43" s="1"/>
      <c r="D43" s="1"/>
      <c r="E43" s="1"/>
      <c r="G43" s="1"/>
      <c r="H43" s="1"/>
    </row>
    <row r="44" spans="1:15" x14ac:dyDescent="0.2">
      <c r="A44" s="1"/>
      <c r="B44" s="1"/>
      <c r="C44" s="1"/>
      <c r="D44" s="1"/>
      <c r="E44" s="1"/>
      <c r="G44" s="1"/>
      <c r="H44" s="1"/>
    </row>
    <row r="45" spans="1:15" x14ac:dyDescent="0.2">
      <c r="A45" s="1"/>
      <c r="B45" s="1"/>
      <c r="C45" s="1"/>
      <c r="D45" s="1"/>
      <c r="E45" s="1"/>
      <c r="G45" s="1"/>
      <c r="H45" s="1"/>
    </row>
    <row r="46" spans="1:15" x14ac:dyDescent="0.2">
      <c r="A46" s="1"/>
      <c r="B46" s="1"/>
      <c r="C46" s="1"/>
      <c r="D46" s="1"/>
      <c r="E46" s="1"/>
      <c r="G46" s="1"/>
      <c r="H46" s="1"/>
    </row>
    <row r="47" spans="1:15" x14ac:dyDescent="0.2">
      <c r="A47" s="1"/>
      <c r="B47" s="1"/>
      <c r="C47" s="1"/>
      <c r="D47" s="1"/>
      <c r="E47" s="1"/>
      <c r="G47" s="1"/>
      <c r="H47" s="1"/>
    </row>
    <row r="48" spans="1:15" x14ac:dyDescent="0.2">
      <c r="A48" s="1"/>
      <c r="B48" s="1"/>
      <c r="C48" s="1"/>
      <c r="D48" s="1"/>
      <c r="E48" s="1"/>
      <c r="G48" s="1"/>
      <c r="H48" s="1"/>
    </row>
    <row r="49" spans="1:8" x14ac:dyDescent="0.2">
      <c r="A49" s="1"/>
      <c r="B49" s="1"/>
      <c r="C49" s="1"/>
      <c r="D49" s="1"/>
      <c r="E49" s="1"/>
      <c r="G49" s="1"/>
      <c r="H49" s="1"/>
    </row>
    <row r="50" spans="1:8" x14ac:dyDescent="0.2">
      <c r="A50" s="1"/>
      <c r="B50" s="1"/>
      <c r="C50" s="1"/>
      <c r="D50" s="1"/>
      <c r="E50" s="1"/>
      <c r="G50" s="1"/>
      <c r="H50" s="1"/>
    </row>
    <row r="70" spans="1:1" x14ac:dyDescent="0.2">
      <c r="A70" t="str">
        <f xml:space="preserve"> CONCATENATE("Monthly cost of snap storage methods for a series of ", $B$3, " snaps of one volume (compression reduces size to ", $B$5, " of the original)")</f>
        <v>Monthly cost of snap storage methods for a series of 12 snaps of one volume (compression reduces size to 0.5 of the original)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2017-05-12T06:46:44Z</dcterms:created>
  <dcterms:modified xsi:type="dcterms:W3CDTF">2017-05-12T10:38:25Z</dcterms:modified>
</cp:coreProperties>
</file>