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p\basf\"/>
    </mc:Choice>
  </mc:AlternateContent>
  <xr:revisionPtr revIDLastSave="0" documentId="8_{F4FABEB6-C1B5-48DE-9764-0A9DC548DB64}" xr6:coauthVersionLast="41" xr6:coauthVersionMax="41" xr10:uidLastSave="{00000000-0000-0000-0000-000000000000}"/>
  <bookViews>
    <workbookView xWindow="-120" yWindow="-120" windowWidth="29040" windowHeight="15840" xr2:uid="{E5A99D7B-C4F4-4D17-8E8C-1ED9CE269B91}"/>
  </bookViews>
  <sheets>
    <sheet name="Despacho_Directos" sheetId="1" r:id="rId1"/>
    <sheet name="Despacho_Indirectos" sheetId="3" r:id="rId2"/>
    <sheet name="T_Precios" sheetId="2" r:id="rId3"/>
  </sheets>
  <externalReferences>
    <externalReference r:id="rId4"/>
  </externalReferences>
  <definedNames>
    <definedName name="_xlnm._FilterDatabase" localSheetId="2" hidden="1">T_Precios!#REF!</definedName>
    <definedName name="Consumos" localSheetId="1">[1]!Tabla16[#Data]</definedName>
    <definedName name="Consumos">[1]!Tabla16[#Data]</definedName>
    <definedName name="Modelos" localSheetId="1">[1]!Tabla37[#Data]</definedName>
    <definedName name="Modelos">[1]!Tabla37[#Data]</definedName>
    <definedName name="Órdenes" localSheetId="1">[1]!Tabla1[#Data]</definedName>
    <definedName name="Órdenes">[1]!Tabla1[#Data]</definedName>
    <definedName name="Períodos" localSheetId="1">[1]!Tabla3[#Data]</definedName>
    <definedName name="Períodos">[1]!Tabla3[#Data]</definedName>
    <definedName name="Precios" localSheetId="1">Tabla2[]</definedName>
    <definedName name="Precios">Tabla2[]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3" l="1"/>
  <c r="C35" i="3"/>
  <c r="B34" i="3"/>
  <c r="C34" i="3"/>
  <c r="B24" i="3"/>
  <c r="C24" i="3"/>
  <c r="B23" i="3"/>
  <c r="C23" i="3"/>
  <c r="B33" i="3"/>
  <c r="C33" i="3"/>
  <c r="C32" i="3"/>
  <c r="B32" i="3"/>
  <c r="C31" i="3"/>
  <c r="B31" i="3"/>
  <c r="C30" i="3"/>
  <c r="B30" i="3"/>
  <c r="C29" i="3"/>
  <c r="B29" i="3"/>
  <c r="C22" i="3"/>
  <c r="B22" i="3"/>
  <c r="C21" i="3"/>
  <c r="B21" i="3"/>
  <c r="C20" i="3"/>
  <c r="B20" i="3"/>
  <c r="C19" i="3"/>
  <c r="B19" i="3"/>
  <c r="C10" i="3"/>
  <c r="C11" i="3"/>
  <c r="C12" i="3"/>
  <c r="C13" i="3"/>
  <c r="C14" i="3"/>
  <c r="C9" i="3"/>
  <c r="B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9" i="1"/>
  <c r="B14" i="3"/>
  <c r="B13" i="3"/>
  <c r="B12" i="3"/>
  <c r="B11" i="3"/>
  <c r="B10" i="3"/>
  <c r="B20" i="1"/>
  <c r="I31" i="1"/>
  <c r="I30" i="1"/>
  <c r="I29" i="1"/>
  <c r="I28" i="1"/>
  <c r="I27" i="1"/>
  <c r="I26" i="1"/>
  <c r="I25" i="1"/>
  <c r="I24" i="1"/>
  <c r="I23" i="1"/>
  <c r="I22" i="1"/>
  <c r="I21" i="1"/>
  <c r="I20" i="1"/>
  <c r="I9" i="1"/>
  <c r="B33" i="1"/>
  <c r="B32" i="1"/>
  <c r="B31" i="1"/>
  <c r="B30" i="1"/>
  <c r="B29" i="1"/>
  <c r="B28" i="1"/>
  <c r="B27" i="1"/>
  <c r="B26" i="1"/>
  <c r="B25" i="1"/>
  <c r="B24" i="1"/>
  <c r="I19" i="1"/>
  <c r="I18" i="1"/>
  <c r="I17" i="1"/>
  <c r="I16" i="1"/>
  <c r="I15" i="1"/>
  <c r="I14" i="1"/>
  <c r="I13" i="1"/>
  <c r="I12" i="1"/>
  <c r="I11" i="1"/>
  <c r="I10" i="1"/>
  <c r="B16" i="1"/>
  <c r="B14" i="1"/>
  <c r="B13" i="1"/>
  <c r="B12" i="1"/>
  <c r="B9" i="1"/>
  <c r="B10" i="1"/>
  <c r="B19" i="1"/>
  <c r="B18" i="1"/>
  <c r="B15" i="1"/>
  <c r="B17" i="1"/>
  <c r="B11" i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J259" i="2"/>
  <c r="K259" i="2" s="1"/>
  <c r="J258" i="2"/>
  <c r="K258" i="2" s="1"/>
  <c r="J257" i="2"/>
  <c r="K257" i="2" s="1"/>
  <c r="J256" i="2"/>
  <c r="K256" i="2" s="1"/>
  <c r="J255" i="2"/>
  <c r="K255" i="2" s="1"/>
  <c r="J254" i="2"/>
  <c r="K254" i="2" s="1"/>
  <c r="J253" i="2"/>
  <c r="K253" i="2" s="1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K158" i="2"/>
  <c r="J158" i="2"/>
  <c r="J157" i="2"/>
  <c r="K157" i="2" s="1"/>
  <c r="K156" i="2"/>
  <c r="J156" i="2"/>
  <c r="J155" i="2"/>
  <c r="K155" i="2" s="1"/>
  <c r="K154" i="2"/>
  <c r="J154" i="2"/>
  <c r="J153" i="2"/>
  <c r="K153" i="2" s="1"/>
  <c r="K152" i="2"/>
  <c r="J152" i="2"/>
  <c r="J151" i="2"/>
  <c r="K151" i="2" s="1"/>
  <c r="K150" i="2"/>
  <c r="J150" i="2"/>
  <c r="J149" i="2"/>
  <c r="K149" i="2" s="1"/>
  <c r="K148" i="2"/>
  <c r="J148" i="2"/>
  <c r="J147" i="2"/>
  <c r="K147" i="2" s="1"/>
  <c r="K146" i="2"/>
  <c r="J146" i="2"/>
  <c r="J145" i="2"/>
  <c r="K145" i="2" s="1"/>
  <c r="K144" i="2"/>
  <c r="J144" i="2"/>
  <c r="J143" i="2"/>
  <c r="K143" i="2" s="1"/>
  <c r="K142" i="2"/>
  <c r="J142" i="2"/>
  <c r="J141" i="2"/>
  <c r="K141" i="2" s="1"/>
  <c r="K140" i="2"/>
  <c r="J140" i="2"/>
  <c r="J139" i="2"/>
  <c r="K139" i="2" s="1"/>
  <c r="K138" i="2"/>
  <c r="J138" i="2"/>
  <c r="J137" i="2"/>
  <c r="K137" i="2" s="1"/>
  <c r="K136" i="2"/>
  <c r="J136" i="2"/>
  <c r="J135" i="2"/>
  <c r="K135" i="2" s="1"/>
  <c r="K134" i="2"/>
  <c r="J134" i="2"/>
  <c r="J133" i="2"/>
  <c r="K133" i="2" s="1"/>
  <c r="K132" i="2"/>
  <c r="J132" i="2"/>
  <c r="J131" i="2"/>
  <c r="K131" i="2" s="1"/>
  <c r="K130" i="2"/>
  <c r="J130" i="2"/>
  <c r="J129" i="2"/>
  <c r="K129" i="2" s="1"/>
  <c r="K128" i="2"/>
  <c r="J128" i="2"/>
  <c r="J127" i="2"/>
  <c r="K127" i="2" s="1"/>
  <c r="K126" i="2"/>
  <c r="J126" i="2"/>
  <c r="J125" i="2"/>
  <c r="K125" i="2" s="1"/>
  <c r="K124" i="2"/>
  <c r="J124" i="2"/>
  <c r="J123" i="2"/>
  <c r="K123" i="2" s="1"/>
  <c r="K122" i="2"/>
  <c r="J122" i="2"/>
  <c r="J121" i="2"/>
  <c r="K121" i="2" s="1"/>
  <c r="K120" i="2"/>
  <c r="J120" i="2"/>
  <c r="J119" i="2"/>
  <c r="K119" i="2" s="1"/>
  <c r="K118" i="2"/>
  <c r="J118" i="2"/>
  <c r="J117" i="2"/>
  <c r="K117" i="2" s="1"/>
  <c r="K116" i="2"/>
  <c r="J116" i="2"/>
  <c r="J115" i="2"/>
  <c r="K115" i="2" s="1"/>
  <c r="K114" i="2"/>
  <c r="J114" i="2"/>
  <c r="J113" i="2"/>
  <c r="K113" i="2" s="1"/>
  <c r="K112" i="2"/>
  <c r="J112" i="2"/>
  <c r="J111" i="2"/>
  <c r="K111" i="2" s="1"/>
  <c r="K110" i="2"/>
  <c r="J110" i="2"/>
  <c r="J109" i="2"/>
  <c r="K109" i="2" s="1"/>
  <c r="K108" i="2"/>
  <c r="J108" i="2"/>
  <c r="J107" i="2"/>
  <c r="K107" i="2" s="1"/>
  <c r="K106" i="2"/>
  <c r="J106" i="2"/>
  <c r="J105" i="2"/>
  <c r="K105" i="2" s="1"/>
  <c r="K104" i="2"/>
  <c r="J104" i="2"/>
  <c r="J103" i="2"/>
  <c r="K103" i="2" s="1"/>
  <c r="K102" i="2"/>
  <c r="J102" i="2"/>
  <c r="J101" i="2"/>
  <c r="K101" i="2" s="1"/>
  <c r="K100" i="2"/>
  <c r="J100" i="2"/>
  <c r="J99" i="2"/>
  <c r="K99" i="2" s="1"/>
  <c r="K98" i="2"/>
  <c r="J98" i="2"/>
  <c r="J97" i="2"/>
  <c r="K97" i="2" s="1"/>
  <c r="K96" i="2"/>
  <c r="J96" i="2"/>
  <c r="J95" i="2"/>
  <c r="K95" i="2" s="1"/>
  <c r="K94" i="2"/>
  <c r="J94" i="2"/>
  <c r="J93" i="2"/>
  <c r="K93" i="2" s="1"/>
  <c r="K92" i="2"/>
  <c r="J92" i="2"/>
  <c r="J91" i="2"/>
  <c r="K91" i="2" s="1"/>
  <c r="K90" i="2"/>
  <c r="J90" i="2"/>
  <c r="J89" i="2"/>
  <c r="K89" i="2" s="1"/>
  <c r="K88" i="2"/>
  <c r="J88" i="2"/>
  <c r="J87" i="2"/>
  <c r="K87" i="2" s="1"/>
  <c r="K86" i="2"/>
  <c r="J86" i="2"/>
  <c r="J85" i="2"/>
  <c r="K85" i="2" s="1"/>
  <c r="K84" i="2"/>
  <c r="J84" i="2"/>
  <c r="J83" i="2"/>
  <c r="K83" i="2" s="1"/>
  <c r="K82" i="2"/>
  <c r="J82" i="2"/>
  <c r="J81" i="2"/>
  <c r="K81" i="2" s="1"/>
  <c r="K80" i="2"/>
  <c r="J80" i="2"/>
  <c r="J79" i="2"/>
  <c r="K79" i="2" s="1"/>
  <c r="K78" i="2"/>
  <c r="J78" i="2"/>
  <c r="J77" i="2"/>
  <c r="K77" i="2" s="1"/>
  <c r="K76" i="2"/>
  <c r="J76" i="2"/>
  <c r="J75" i="2"/>
  <c r="K75" i="2" s="1"/>
  <c r="K74" i="2"/>
  <c r="J74" i="2"/>
  <c r="J73" i="2"/>
  <c r="K73" i="2" s="1"/>
  <c r="K72" i="2"/>
  <c r="J72" i="2"/>
  <c r="J71" i="2"/>
  <c r="K71" i="2" s="1"/>
  <c r="K70" i="2"/>
  <c r="J70" i="2"/>
  <c r="J69" i="2"/>
  <c r="K69" i="2" s="1"/>
  <c r="K68" i="2"/>
  <c r="J68" i="2"/>
  <c r="J67" i="2"/>
  <c r="K67" i="2" s="1"/>
  <c r="K66" i="2"/>
  <c r="J66" i="2"/>
  <c r="J65" i="2"/>
  <c r="K65" i="2" s="1"/>
  <c r="K64" i="2"/>
  <c r="J64" i="2"/>
  <c r="J63" i="2"/>
  <c r="K63" i="2" s="1"/>
  <c r="K62" i="2"/>
  <c r="J62" i="2"/>
  <c r="J61" i="2"/>
  <c r="K61" i="2" s="1"/>
  <c r="K60" i="2"/>
  <c r="J60" i="2"/>
  <c r="J59" i="2"/>
  <c r="K59" i="2" s="1"/>
  <c r="K58" i="2"/>
  <c r="J58" i="2"/>
  <c r="J57" i="2"/>
  <c r="K57" i="2" s="1"/>
  <c r="K56" i="2"/>
  <c r="J56" i="2"/>
  <c r="J55" i="2"/>
  <c r="K55" i="2" s="1"/>
  <c r="K54" i="2"/>
  <c r="J54" i="2"/>
  <c r="I53" i="2"/>
  <c r="J53" i="2" s="1"/>
  <c r="K53" i="2" s="1"/>
  <c r="I52" i="2"/>
  <c r="J52" i="2" s="1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</calcChain>
</file>

<file path=xl/sharedStrings.xml><?xml version="1.0" encoding="utf-8"?>
<sst xmlns="http://schemas.openxmlformats.org/spreadsheetml/2006/main" count="2326" uniqueCount="620">
  <si>
    <t>DESPACHO - PINTURA Y PROCESIVOS DIRECTOS</t>
  </si>
  <si>
    <t>OC</t>
  </si>
  <si>
    <t>Fecha</t>
  </si>
  <si>
    <t>Matizador</t>
  </si>
  <si>
    <t>OT</t>
  </si>
  <si>
    <t>Oscar Quispe</t>
  </si>
  <si>
    <t>GyPAINTS SAC</t>
  </si>
  <si>
    <t>929-55</t>
  </si>
  <si>
    <t>LISTA DE PRECIOS GLASURIT - TALLER MASAKI/MAKINE</t>
  </si>
  <si>
    <t>Equivalencias</t>
  </si>
  <si>
    <t>SAP
Cód BASF</t>
  </si>
  <si>
    <t>Cód_
Producto</t>
  </si>
  <si>
    <t>Descripción</t>
  </si>
  <si>
    <t>Presentación</t>
  </si>
  <si>
    <t>Unid
Precio</t>
  </si>
  <si>
    <t>Precio 
Taller</t>
  </si>
  <si>
    <t>Densidad gr/lt</t>
  </si>
  <si>
    <t>Unid_consumo</t>
  </si>
  <si>
    <t>Divisor</t>
  </si>
  <si>
    <t>Consumo unit</t>
  </si>
  <si>
    <t>Precio unit x Consumo</t>
  </si>
  <si>
    <t>LÍNEA</t>
  </si>
  <si>
    <t>MARCA</t>
  </si>
  <si>
    <t>ASIGNACIÓN</t>
  </si>
  <si>
    <t>CLASE</t>
  </si>
  <si>
    <t>923-610</t>
  </si>
  <si>
    <t>HS Fast Drying VOC</t>
  </si>
  <si>
    <t>lt</t>
  </si>
  <si>
    <t>gr</t>
  </si>
  <si>
    <t>Barnices</t>
  </si>
  <si>
    <t>GLASURIT</t>
  </si>
  <si>
    <t>DIRECTOS</t>
  </si>
  <si>
    <t>PINTURA</t>
  </si>
  <si>
    <t>923-630</t>
  </si>
  <si>
    <t>HS Clear Superior Gloss VOC</t>
  </si>
  <si>
    <t>923-645</t>
  </si>
  <si>
    <t>HS  Clear Scratch resist VOC</t>
  </si>
  <si>
    <t>923-625</t>
  </si>
  <si>
    <t>HS Clear Universal VOC</t>
  </si>
  <si>
    <t>929-61</t>
  </si>
  <si>
    <t xml:space="preserve">Endurecedor  Rápido   VOC </t>
  </si>
  <si>
    <t>929-63</t>
  </si>
  <si>
    <t>Endurecedor Normal   VOC</t>
  </si>
  <si>
    <t>929-64</t>
  </si>
  <si>
    <t>Endurecedor Lento   VOC</t>
  </si>
  <si>
    <t>923-255</t>
  </si>
  <si>
    <t>BARNIZ ALTOS SOLIDOS 923-255 HS 1L</t>
  </si>
  <si>
    <t>923-155</t>
  </si>
  <si>
    <t>BARNIZ PU 923-155 MS 1L</t>
  </si>
  <si>
    <t>923-144</t>
  </si>
  <si>
    <t>BARNIZ SPOT REPAIR 923-144 MS  1L</t>
  </si>
  <si>
    <t>923-43</t>
  </si>
  <si>
    <t>BARNIZ ANTIRAYAS 923-43  MS 1L</t>
  </si>
  <si>
    <t>923-57</t>
  </si>
  <si>
    <t>BARNIZ SEMI MATE 923-57 0.75L</t>
  </si>
  <si>
    <t>923-55</t>
  </si>
  <si>
    <t>BARNIZ MATE 923-55  0.75L</t>
  </si>
  <si>
    <t>923-88</t>
  </si>
  <si>
    <t>COMOR BARNIZ 923-88 MS 1L</t>
  </si>
  <si>
    <t>929-91</t>
  </si>
  <si>
    <t>ENDURECEDOR RÁPIDO HS 929-91 0.5L</t>
  </si>
  <si>
    <t>929-94</t>
  </si>
  <si>
    <t>Catalizador Lento 929-94 0,5L IP32</t>
  </si>
  <si>
    <t>929-93</t>
  </si>
  <si>
    <t>CATALIZADOR NORMAL 929-93 0,5l IP3B</t>
  </si>
  <si>
    <t>929-88</t>
  </si>
  <si>
    <t>COMOR ENDURECEDOR RÁPIDO MS 929-88 0.5L</t>
  </si>
  <si>
    <t>929-76</t>
  </si>
  <si>
    <t>ENDURECEDOR 929-76 PARA BARNIZ ANTI RAYAS MS 0.5L</t>
  </si>
  <si>
    <t>285-31</t>
  </si>
  <si>
    <t>BASE PRIMER GRIS HS HÚMEDO-HÚMEDO 285-31 3L</t>
  </si>
  <si>
    <t>Imprimación, Aparejo, Sellador</t>
  </si>
  <si>
    <t>285-38</t>
  </si>
  <si>
    <t xml:space="preserve">Primer Sin Lijado blanco 285-38 3L HS </t>
  </si>
  <si>
    <t>285-49</t>
  </si>
  <si>
    <t>Primer Sin Lijado negro 285-49 3L HS</t>
  </si>
  <si>
    <t>285-655</t>
  </si>
  <si>
    <t>BASE PRIMER BLANCO HS 285-655 3L</t>
  </si>
  <si>
    <t>285-555</t>
  </si>
  <si>
    <t>BASE PRIMER NEGRO HS 285-555 3L</t>
  </si>
  <si>
    <t>Catalizador 929-55 para Primer HS 0.5L</t>
  </si>
  <si>
    <t>929-56</t>
  </si>
  <si>
    <t>Catalizador Normal 929-56 2,5L IP32</t>
  </si>
  <si>
    <t>285-0 VOC</t>
  </si>
  <si>
    <t>SELLADOR TRANSPARENTE HS VOC 3L</t>
  </si>
  <si>
    <t>283-150</t>
  </si>
  <si>
    <t>FONDO FOSFATIZANTE 283-150 1L</t>
  </si>
  <si>
    <t>352-228</t>
  </si>
  <si>
    <t>ACTIVATOR P/ FONDO FOSF. 352-228 1.25L</t>
  </si>
  <si>
    <t>934-0</t>
  </si>
  <si>
    <t>Imprimación de adhesión para plásticos 934-0  1L</t>
  </si>
  <si>
    <t>THINNER NORMAL 352-91  1L</t>
  </si>
  <si>
    <t>Diluyentes y Desengrasantes</t>
  </si>
  <si>
    <t>THINNER NORMAL 352-91  5L</t>
  </si>
  <si>
    <t>PROCESIVOS</t>
  </si>
  <si>
    <t>Diluyente Lento 352-216 1L IP3B</t>
  </si>
  <si>
    <t>Diluyente Lento 352-216 5L 3H1</t>
  </si>
  <si>
    <t>352-10</t>
  </si>
  <si>
    <t xml:space="preserve">Thinner rápido </t>
  </si>
  <si>
    <t>352-30</t>
  </si>
  <si>
    <t>Thinner normal</t>
  </si>
  <si>
    <t>352-40</t>
  </si>
  <si>
    <t>Thinner lento</t>
  </si>
  <si>
    <t>352-500</t>
  </si>
  <si>
    <t>SPOT BLENDER 0.5 L  (p/ disimular áreas de difuminado de laca)</t>
  </si>
  <si>
    <t>INDIRECTOS</t>
  </si>
  <si>
    <t>541-5</t>
  </si>
  <si>
    <t>Disolvente limpieza  5 LT.</t>
  </si>
  <si>
    <t>700-1</t>
  </si>
  <si>
    <t>Limpiador de superficies</t>
  </si>
  <si>
    <t>700-10</t>
  </si>
  <si>
    <t>Agente desengrasante y limpiador de superficies</t>
  </si>
  <si>
    <t>55-9190</t>
  </si>
  <si>
    <t>PLATA  ATERCIOPELADA II  55-9190  0.5L</t>
  </si>
  <si>
    <t>Procesivos varios</t>
  </si>
  <si>
    <t>55-B 500</t>
  </si>
  <si>
    <t>BLENDING CLEAR 1 L</t>
  </si>
  <si>
    <t>580-100</t>
  </si>
  <si>
    <t>ADITIVIVO ANTI-SILICONA 580-100 (Adit. Anti-Cratera) 1L</t>
  </si>
  <si>
    <t>522-322</t>
  </si>
  <si>
    <t xml:space="preserve">ADITIVO ENMATECEDOR PARA ACRÍLICOS HS 522-322 1L </t>
  </si>
  <si>
    <t>1109-1240-4</t>
  </si>
  <si>
    <t>PROTECCIÓN P/ BAJOS Y CONTRA LAS PIEDRAS (SOLUBLE) 0.8L</t>
  </si>
  <si>
    <t>948-36</t>
  </si>
  <si>
    <t>ENDURECEDOR PARA MASILLA POLIESTER 948-36  0.05 Kg</t>
  </si>
  <si>
    <t>kg</t>
  </si>
  <si>
    <t>839-20</t>
  </si>
  <si>
    <t>MASILLA POLIESTER 839-20  1.5 kg</t>
  </si>
  <si>
    <t>839-88</t>
  </si>
  <si>
    <t>1,5KG Bodyfiller grey</t>
  </si>
  <si>
    <t>un</t>
  </si>
  <si>
    <t>948-88</t>
  </si>
  <si>
    <t>0,05KG Härterpaste rot</t>
  </si>
  <si>
    <t>COLAD</t>
  </si>
  <si>
    <t>COLADOR DE PAPEL  (multiplos de 125 Pza)</t>
  </si>
  <si>
    <t>SPRAY_CARD</t>
  </si>
  <si>
    <t>Planchas para matizado (caja x 200 und)</t>
  </si>
  <si>
    <t>360-100</t>
  </si>
  <si>
    <t>Pro-active wiper (25 st)</t>
  </si>
  <si>
    <t>55-A 125</t>
  </si>
  <si>
    <t xml:space="preserve">BLANCO TRANSPARENTE </t>
  </si>
  <si>
    <t>Básicos L-55 (Poliéster)</t>
  </si>
  <si>
    <t>55-A 136</t>
  </si>
  <si>
    <t xml:space="preserve">AMARILLO OXIDO </t>
  </si>
  <si>
    <t>55-A 137</t>
  </si>
  <si>
    <t xml:space="preserve">AMARILLO OXIDO TRANSPARENTE </t>
  </si>
  <si>
    <t>55-A 142</t>
  </si>
  <si>
    <t xml:space="preserve">MANGO AMARILLADO  </t>
  </si>
  <si>
    <t>55-A 143</t>
  </si>
  <si>
    <t xml:space="preserve">NARANJA AMARILLADO </t>
  </si>
  <si>
    <t xml:space="preserve">55-A 150 </t>
  </si>
  <si>
    <t>AMARILLO PAPAYA</t>
  </si>
  <si>
    <t>55-A 307</t>
  </si>
  <si>
    <t xml:space="preserve">ROJO OXIDO TRANSPARENTE </t>
  </si>
  <si>
    <t>55-A 324</t>
  </si>
  <si>
    <t xml:space="preserve">ROJO CLARO </t>
  </si>
  <si>
    <t>55-A 335</t>
  </si>
  <si>
    <t xml:space="preserve">ROJO TRANSPARENTE </t>
  </si>
  <si>
    <t>55-A 347</t>
  </si>
  <si>
    <t xml:space="preserve">MARRON </t>
  </si>
  <si>
    <t>55-A 350</t>
  </si>
  <si>
    <t xml:space="preserve">ROJO </t>
  </si>
  <si>
    <t>55-A 352</t>
  </si>
  <si>
    <t xml:space="preserve">ROJO OSCURO </t>
  </si>
  <si>
    <t>55-A 353</t>
  </si>
  <si>
    <t xml:space="preserve">ROJO MAGENTA </t>
  </si>
  <si>
    <t>55-A 372</t>
  </si>
  <si>
    <t xml:space="preserve">ROJO ANARANJADO </t>
  </si>
  <si>
    <t>55-A 423</t>
  </si>
  <si>
    <t>VIOLETA 2</t>
  </si>
  <si>
    <t>55-A 430</t>
  </si>
  <si>
    <t xml:space="preserve">VIOLETA ROJIZO </t>
  </si>
  <si>
    <t>55-A 531</t>
  </si>
  <si>
    <t xml:space="preserve">AZUL INDIO </t>
  </si>
  <si>
    <t>55-A 532</t>
  </si>
  <si>
    <t>AZUL INDIO 2</t>
  </si>
  <si>
    <t>55-A 548</t>
  </si>
  <si>
    <t xml:space="preserve">AZUL TRANSPARENTE </t>
  </si>
  <si>
    <t>55-A 589</t>
  </si>
  <si>
    <t xml:space="preserve">AZUL HELIO </t>
  </si>
  <si>
    <t>55-A 590</t>
  </si>
  <si>
    <t>AZUL</t>
  </si>
  <si>
    <t>55-A 556</t>
  </si>
  <si>
    <t>AZUL OCEANO 2</t>
  </si>
  <si>
    <t>55-A 640</t>
  </si>
  <si>
    <t xml:space="preserve">VERDE AZULADO </t>
  </si>
  <si>
    <t>55-A 696</t>
  </si>
  <si>
    <t xml:space="preserve">VERDE AMARILLADO </t>
  </si>
  <si>
    <t>55-A 697</t>
  </si>
  <si>
    <t>VERDE AMARILLADO 2</t>
  </si>
  <si>
    <t>55-A 927</t>
  </si>
  <si>
    <t xml:space="preserve">NEGRO TRANSPARENTE </t>
  </si>
  <si>
    <t>55-A 929</t>
  </si>
  <si>
    <t xml:space="preserve">NEGRO </t>
  </si>
  <si>
    <t>55-A 974</t>
  </si>
  <si>
    <t xml:space="preserve">NEGRO PARA TINGIMENTO </t>
  </si>
  <si>
    <t>55-A 98</t>
  </si>
  <si>
    <t xml:space="preserve">BLANCO TITANIO </t>
  </si>
  <si>
    <t>55-M 0</t>
  </si>
  <si>
    <t xml:space="preserve">RESINA PARA POLIESTAR 55-M 0 </t>
  </si>
  <si>
    <t>55-M 1</t>
  </si>
  <si>
    <t xml:space="preserve">ADITIVO DE EFECTO 55M1 </t>
  </si>
  <si>
    <t>55-M 10</t>
  </si>
  <si>
    <t xml:space="preserve">PERLADO BLANCO </t>
  </si>
  <si>
    <t>55-M 105</t>
  </si>
  <si>
    <t xml:space="preserve">OCRE </t>
  </si>
  <si>
    <t>55-M 1250</t>
  </si>
  <si>
    <t xml:space="preserve">NEGRO PROFUNDO </t>
  </si>
  <si>
    <t>55-M 141</t>
  </si>
  <si>
    <t xml:space="preserve">AMARILLO </t>
  </si>
  <si>
    <t>55-M 146</t>
  </si>
  <si>
    <t xml:space="preserve">AMARILLO LIMON </t>
  </si>
  <si>
    <t>55-M 177</t>
  </si>
  <si>
    <t xml:space="preserve">AMARILLO ORGANICO </t>
  </si>
  <si>
    <t>55-M 179</t>
  </si>
  <si>
    <t xml:space="preserve">PERLADO AMARILLO </t>
  </si>
  <si>
    <t>55-M 201</t>
  </si>
  <si>
    <t xml:space="preserve">NARANJA CLARO </t>
  </si>
  <si>
    <t>55-M 25</t>
  </si>
  <si>
    <t xml:space="preserve">BLANCO </t>
  </si>
  <si>
    <t>55-M 306</t>
  </si>
  <si>
    <t xml:space="preserve">ROJO OXIDO </t>
  </si>
  <si>
    <t>55-M 319</t>
  </si>
  <si>
    <t xml:space="preserve">ROJO RUBI </t>
  </si>
  <si>
    <t>55-M 505</t>
  </si>
  <si>
    <t xml:space="preserve">PERLADO AZUL </t>
  </si>
  <si>
    <t>55-M 506</t>
  </si>
  <si>
    <t xml:space="preserve">PERLADO AZUL FINO </t>
  </si>
  <si>
    <t>55-M 800</t>
  </si>
  <si>
    <t xml:space="preserve">PERLADO ROJO OSCURO </t>
  </si>
  <si>
    <t>55-M 802</t>
  </si>
  <si>
    <t xml:space="preserve">PERLADO ROJO FINO </t>
  </si>
  <si>
    <t>55-M 919</t>
  </si>
  <si>
    <t>PLATA DIAMANTE</t>
  </si>
  <si>
    <t>55-M 930</t>
  </si>
  <si>
    <t xml:space="preserve">NEGRO GRAFITO </t>
  </si>
  <si>
    <t>55-M 99-09</t>
  </si>
  <si>
    <t xml:space="preserve">ALUMINIO SUPER FINO </t>
  </si>
  <si>
    <t>55-M 99-10</t>
  </si>
  <si>
    <t xml:space="preserve">ALUMINIO EXTRA FINO </t>
  </si>
  <si>
    <t>55-M 99-12</t>
  </si>
  <si>
    <t xml:space="preserve">ALUMINIO MEDIO </t>
  </si>
  <si>
    <t>55-M99-17</t>
  </si>
  <si>
    <t xml:space="preserve">ALUMINIO MEDIO BRILLANTE </t>
  </si>
  <si>
    <t>55-M 99-19</t>
  </si>
  <si>
    <t xml:space="preserve">ALUMINIO BRILLANTE </t>
  </si>
  <si>
    <t>55-M 99-20</t>
  </si>
  <si>
    <t xml:space="preserve">ALUMINIO GRUESO </t>
  </si>
  <si>
    <t>55-M 99-21</t>
  </si>
  <si>
    <t>PLATA CRISTAL GRUESO</t>
  </si>
  <si>
    <t>55-M 99-22</t>
  </si>
  <si>
    <t xml:space="preserve">ALUMINIO FINO </t>
  </si>
  <si>
    <t>11-E 014</t>
  </si>
  <si>
    <t xml:space="preserve">PERLA BLANCO 2   </t>
  </si>
  <si>
    <t>Básicos L-11 (Perlas Multiefecto)</t>
  </si>
  <si>
    <t>11-E 120</t>
  </si>
  <si>
    <t xml:space="preserve">AMARILLO ORO </t>
  </si>
  <si>
    <t>11-E 220</t>
  </si>
  <si>
    <t xml:space="preserve">PERLADO NARANJA </t>
  </si>
  <si>
    <t>11-E 280</t>
  </si>
  <si>
    <t xml:space="preserve">BRONCE </t>
  </si>
  <si>
    <t>11-E 330</t>
  </si>
  <si>
    <t xml:space="preserve">PERLADO ROJO </t>
  </si>
  <si>
    <t>11-E 360</t>
  </si>
  <si>
    <t xml:space="preserve">PERLADO VERDE ROJIZO </t>
  </si>
  <si>
    <t>11-E 440</t>
  </si>
  <si>
    <t xml:space="preserve">PERLADO VIOLETA </t>
  </si>
  <si>
    <t>11-E 460</t>
  </si>
  <si>
    <t>VIOLETA BRILLANTE</t>
  </si>
  <si>
    <t>11-E 470</t>
  </si>
  <si>
    <t xml:space="preserve">PERLADO VIOLETA ROJIZO </t>
  </si>
  <si>
    <t>11-E 480</t>
  </si>
  <si>
    <t>11-E 520</t>
  </si>
  <si>
    <t xml:space="preserve">PERLADO AZUL ZAFIRO </t>
  </si>
  <si>
    <t>11-E 620</t>
  </si>
  <si>
    <t xml:space="preserve">PERLADO VERDE ESMERALDA </t>
  </si>
  <si>
    <t>11-E 630</t>
  </si>
  <si>
    <t xml:space="preserve">PERLADO VERDE INTENSO </t>
  </si>
  <si>
    <t>11-E 650</t>
  </si>
  <si>
    <t xml:space="preserve">PERLADO VERDE AMARILLENTO </t>
  </si>
  <si>
    <t>11-E 660</t>
  </si>
  <si>
    <t xml:space="preserve">PERLADO VERDE AZULADO </t>
  </si>
  <si>
    <t>11-E 820</t>
  </si>
  <si>
    <t xml:space="preserve">PERLADO COBRE DE INTERFERENCIA </t>
  </si>
  <si>
    <t>11-E 830</t>
  </si>
  <si>
    <t xml:space="preserve">PERLADO COBRE </t>
  </si>
  <si>
    <t>11-E 850</t>
  </si>
  <si>
    <t xml:space="preserve">CORAL </t>
  </si>
  <si>
    <t>11-E 910</t>
  </si>
  <si>
    <t xml:space="preserve">PERLADO DORADO FINO </t>
  </si>
  <si>
    <t>11-E 920</t>
  </si>
  <si>
    <t>80-M 200K</t>
  </si>
  <si>
    <t>Naraja soleado</t>
  </si>
  <si>
    <t>Básicos L-90 (Base Agua)</t>
  </si>
  <si>
    <t>80-M 320K</t>
  </si>
  <si>
    <t>Rojo fuego</t>
  </si>
  <si>
    <t>Rojo magma</t>
  </si>
  <si>
    <t>80-M 503K</t>
  </si>
  <si>
    <t>Azul Real</t>
  </si>
  <si>
    <t>80-M 527K</t>
  </si>
  <si>
    <t>Azul utlra marino</t>
  </si>
  <si>
    <t>80-M 589K</t>
  </si>
  <si>
    <t>Azul Jean</t>
  </si>
  <si>
    <t>80-M 640K</t>
  </si>
  <si>
    <t>Verde primavera</t>
  </si>
  <si>
    <t>80-M 696K</t>
  </si>
  <si>
    <t>Verde Olvivo</t>
  </si>
  <si>
    <t>90 M-01</t>
  </si>
  <si>
    <t>90 M-01 Aditivo de Efecto 1L IP3B</t>
  </si>
  <si>
    <t>90 M-99-00</t>
  </si>
  <si>
    <t>90 M-99/00 Alu. Superfino 0,5L IP3A</t>
  </si>
  <si>
    <t>90 M-99-01</t>
  </si>
  <si>
    <t>90 M-99/01 Al. Extrafino 1L IP3B</t>
  </si>
  <si>
    <t>90 M-99-02</t>
  </si>
  <si>
    <t>90 M-99/02 Aluminio Fino 1L IP3B</t>
  </si>
  <si>
    <t>90 M-99-03</t>
  </si>
  <si>
    <t>90 M-99/03 Aluminio Medio 0,5L IP3A</t>
  </si>
  <si>
    <t>90 M-99-04</t>
  </si>
  <si>
    <t>90 M-99/04 Alu. Grueso 0,5L IP3A</t>
  </si>
  <si>
    <t>90 M-99-07</t>
  </si>
  <si>
    <t>90 M-99-07 Alu. Extragru. 0,5L IP3A</t>
  </si>
  <si>
    <t>90 M-99-08</t>
  </si>
  <si>
    <t>90 M-99/08 Alu. Brillante 1L IP3B</t>
  </si>
  <si>
    <t>90 M-99-21</t>
  </si>
  <si>
    <t>90M99/21 ALUMINUM AJ90-9121 0,5l IP31 GA</t>
  </si>
  <si>
    <t>90 M-99-22</t>
  </si>
  <si>
    <t>90M99/22 ALUMINUM AJ90-9122 0,5l IP31 GA</t>
  </si>
  <si>
    <t>90-1250</t>
  </si>
  <si>
    <t>90-1250 1L Negro Profundo</t>
  </si>
  <si>
    <t>90-905</t>
  </si>
  <si>
    <t xml:space="preserve">90-905 0,125L Alusilber </t>
  </si>
  <si>
    <t>90-A 031</t>
  </si>
  <si>
    <t>90 A-031 Blanco 1 L IP3A</t>
  </si>
  <si>
    <t>90-A 032</t>
  </si>
  <si>
    <t>90 A-032 Blanco Transp 0,5L IP3A</t>
  </si>
  <si>
    <t>90-A 035</t>
  </si>
  <si>
    <t>90-A 035 Blanco nieve</t>
  </si>
  <si>
    <t>90-A 105</t>
  </si>
  <si>
    <t>90 A-105 Ocre 0,5L IP3A</t>
  </si>
  <si>
    <t>90-A 115</t>
  </si>
  <si>
    <t>90 A-115 Amarillo 0,5L IP3A</t>
  </si>
  <si>
    <t>90-A 136</t>
  </si>
  <si>
    <t>90 A-136 Ama. Oxi. Trans. 0,5L IP3A</t>
  </si>
  <si>
    <t>90-A 143</t>
  </si>
  <si>
    <t>90 A-143 Amarillo Anaran. 0,5L IP3A</t>
  </si>
  <si>
    <t>90-A 148</t>
  </si>
  <si>
    <t>90 A-148 LEMON GOLD 0,5l IP3A</t>
  </si>
  <si>
    <t>90-A 149</t>
  </si>
  <si>
    <t>90 A-149 Amarillo Limon</t>
  </si>
  <si>
    <t>90-A 155</t>
  </si>
  <si>
    <t>90-A 155 Amarillo Limon</t>
  </si>
  <si>
    <t>90-A 177</t>
  </si>
  <si>
    <t>90 A-177 Amarillo Verdoso 0,5L IP31 GA</t>
  </si>
  <si>
    <t>90-A 201</t>
  </si>
  <si>
    <t>90 A-201 Naranja Claro 0,5L IP3A</t>
  </si>
  <si>
    <t>90-A 306</t>
  </si>
  <si>
    <t>90 A-306 Rojo Oxido 0,5L IP3A</t>
  </si>
  <si>
    <t>90-A 307</t>
  </si>
  <si>
    <t>90 A-307 Rojo Ox. Trans. 0,5L 1A1</t>
  </si>
  <si>
    <t>90-A 323</t>
  </si>
  <si>
    <t>90 A-323 Rojo Claro 0,5L IP3A</t>
  </si>
  <si>
    <t>90-A 329</t>
  </si>
  <si>
    <t>90 A-329 Rojo Transp. 0,5L IP3A</t>
  </si>
  <si>
    <t>90-A 347</t>
  </si>
  <si>
    <t>90 A-347 MARRON 0,5l IP31</t>
  </si>
  <si>
    <t>90-A 349</t>
  </si>
  <si>
    <t>90 A-349 RED 1l 1A1</t>
  </si>
  <si>
    <t>90-A 350</t>
  </si>
  <si>
    <t xml:space="preserve">90-A 350 Rojo oscuro </t>
  </si>
  <si>
    <t>90-A 352</t>
  </si>
  <si>
    <t>90 A-352 Rojo Oscuro 0,5L IP3A</t>
  </si>
  <si>
    <t>90-A 359</t>
  </si>
  <si>
    <t>90 A-359 Rosa 0,5L IP3A</t>
  </si>
  <si>
    <t>90-A 372</t>
  </si>
  <si>
    <t>90 A-372 ROJO ESCARLATA 0,5l IP31</t>
  </si>
  <si>
    <t>90-A 378</t>
  </si>
  <si>
    <t>90 A-378 Rojo Anaranjado 0,5L 1A1</t>
  </si>
  <si>
    <t>90-A 3A0</t>
  </si>
  <si>
    <t>90-A 3A0 Cereza</t>
  </si>
  <si>
    <t>90-A 427</t>
  </si>
  <si>
    <t>90 A-427 Violeta 0,5L IP3A</t>
  </si>
  <si>
    <t>90-A 430</t>
  </si>
  <si>
    <t>90 A-430 Violeta Rojizo 0,5L IP3A</t>
  </si>
  <si>
    <t>90-A 503</t>
  </si>
  <si>
    <t>90 A-503  BLUE 1l IP3B</t>
  </si>
  <si>
    <t>90-A 527</t>
  </si>
  <si>
    <t>90-A 527 1L SAPHIRBLAU (AZUL ZAFIRO)</t>
  </si>
  <si>
    <t>90-A 528</t>
  </si>
  <si>
    <t>90-A 528 Azul</t>
  </si>
  <si>
    <t>90-A 531</t>
  </si>
  <si>
    <t>90-A 531 BLUE 1l 1A1</t>
  </si>
  <si>
    <t>90-A 532</t>
  </si>
  <si>
    <t>90 A-532 Azul Indio 0,5L 1A1</t>
  </si>
  <si>
    <t>90-A 563</t>
  </si>
  <si>
    <t>90 A-563 Azul 0,5L 1A1</t>
  </si>
  <si>
    <t>90-A 589</t>
  </si>
  <si>
    <t>90-A589 AZUL 1L 1A1</t>
  </si>
  <si>
    <t>90A-640</t>
  </si>
  <si>
    <t>90 A-640 VERDE AZULADO 1l IP31</t>
  </si>
  <si>
    <t>90-A 695</t>
  </si>
  <si>
    <t>90-A 695 Verde</t>
  </si>
  <si>
    <t>90-A 696</t>
  </si>
  <si>
    <t>90 A-696 GREEN 0,5l IP3A</t>
  </si>
  <si>
    <t>90-A 924</t>
  </si>
  <si>
    <t>90-A 924 FACTORY BLACK 0,5l IP3A</t>
  </si>
  <si>
    <t>90-A 926</t>
  </si>
  <si>
    <t>90-A 926 BLACK 1l IP3B</t>
  </si>
  <si>
    <t>90-A 927</t>
  </si>
  <si>
    <t>90 A-927 Negro Transp. 0,5L 1A1</t>
  </si>
  <si>
    <t>90-A 997</t>
  </si>
  <si>
    <t>90-A 997 JET BLACK 0,5l 1A1</t>
  </si>
  <si>
    <t>93 M-10</t>
  </si>
  <si>
    <t>93-M 10 0,5L PERLA BLANCA</t>
  </si>
  <si>
    <t>93 M-11</t>
  </si>
  <si>
    <t>93-M 11 PERLA BLANCA FINA 0,5L IP3A</t>
  </si>
  <si>
    <t>93 M-176</t>
  </si>
  <si>
    <t>93 M-176 GOLD PEARL 0,5l IP3A</t>
  </si>
  <si>
    <t>93 M-363</t>
  </si>
  <si>
    <t xml:space="preserve">93-M 363 ROJO PERLADO 0,5L </t>
  </si>
  <si>
    <t>93 M-364</t>
  </si>
  <si>
    <t>93-M 364 0,5L ROJO PERLADO FINO</t>
  </si>
  <si>
    <t>93 M-505</t>
  </si>
  <si>
    <t>93 M-505 Perla Azul 0,5L IP3A</t>
  </si>
  <si>
    <t>93 M-506</t>
  </si>
  <si>
    <t>93 M-506 Perla Azul Fina 0,5L IP3A</t>
  </si>
  <si>
    <t>98 M-319</t>
  </si>
  <si>
    <t>98 M-319 Perla Rojo Rubi 0,5L 1A1</t>
  </si>
  <si>
    <t>98 M-919</t>
  </si>
  <si>
    <t>98 M-919 Perla Diamante 0,5L 1A1</t>
  </si>
  <si>
    <t>98 M-930</t>
  </si>
  <si>
    <t>98 M-930 Negro Grafito 0,5L IP3A</t>
  </si>
  <si>
    <t>98-A 097</t>
  </si>
  <si>
    <t>98 A-097 Blanco Titanio 0,5L 1A1</t>
  </si>
  <si>
    <t>93-E 3</t>
  </si>
  <si>
    <t>93-E3 Solución Acuosa VE 5L 3H1</t>
  </si>
  <si>
    <t>93-IC 330</t>
  </si>
  <si>
    <t xml:space="preserve">93-IC 330 Additiv 0,5L </t>
  </si>
  <si>
    <t>90-IC 440</t>
  </si>
  <si>
    <t xml:space="preserve">90-IC 440 Mixing Clear 1L </t>
  </si>
  <si>
    <t>90 M-4</t>
  </si>
  <si>
    <t>90 M-4 Resina Base Agua CV 5L 3H1</t>
  </si>
  <si>
    <t>90 M-5</t>
  </si>
  <si>
    <t>90 M-5 Laca Difuminado 0.5L 1A1</t>
  </si>
  <si>
    <t>90 M-50</t>
  </si>
  <si>
    <t>90 M-50 Laca Difuminado 1L IP31 GC</t>
  </si>
  <si>
    <t>11-LE 015</t>
  </si>
  <si>
    <t>11-LE 015 0,125L Polar brillante</t>
  </si>
  <si>
    <t>Básicos L-11 (Edic.Limitada)</t>
  </si>
  <si>
    <t>11-LE 165</t>
  </si>
  <si>
    <t>11-LE 165 0,125L Plata brillante</t>
  </si>
  <si>
    <t>11-LE 315</t>
  </si>
  <si>
    <t>11-LE 315 0,125L Rojo brillante</t>
  </si>
  <si>
    <t>11-LE 375</t>
  </si>
  <si>
    <t>11-LE 375 0,125L Marrón brillante</t>
  </si>
  <si>
    <t>11-LE 385</t>
  </si>
  <si>
    <t>11-LE 385 0,125L Magenta brillante</t>
  </si>
  <si>
    <t>11-LE 435</t>
  </si>
  <si>
    <t>11-LE 435 0,125L Blanco brillante</t>
  </si>
  <si>
    <t>11-LE 535</t>
  </si>
  <si>
    <t>11-LE 535 0,125L Azul brillante</t>
  </si>
  <si>
    <t>11-LE 545</t>
  </si>
  <si>
    <t>11-LE 545 0,125L Cian brillante</t>
  </si>
  <si>
    <t>11-LE 615</t>
  </si>
  <si>
    <t>11-LE 615 0,125L tropical shimmer</t>
  </si>
  <si>
    <t>11-LE 645</t>
  </si>
  <si>
    <t>11-LE 645 0,125L Verde brillante</t>
  </si>
  <si>
    <t>11-LE 915</t>
  </si>
  <si>
    <t>11-LE 915 0,125L Oro brillante</t>
  </si>
  <si>
    <t>11-LE 025</t>
  </si>
  <si>
    <t>11-LE 025 0,125L CRISTAL CHISPEANTE</t>
  </si>
  <si>
    <t>11-LE 35U</t>
  </si>
  <si>
    <t>11-LE 35U 0,125L AVELLANA</t>
  </si>
  <si>
    <t>22-A 105</t>
  </si>
  <si>
    <t>OCRE TINGIMENTO</t>
  </si>
  <si>
    <t>Básicos L-22 (Poliuretano Brillo Directo)</t>
  </si>
  <si>
    <t>22-A 126</t>
  </si>
  <si>
    <t xml:space="preserve">NEGRO TINGIMENTO </t>
  </si>
  <si>
    <t>22-A 127</t>
  </si>
  <si>
    <t xml:space="preserve">VIOLETA </t>
  </si>
  <si>
    <t>22-A 131</t>
  </si>
  <si>
    <t xml:space="preserve">AZUL TINGIMENTO </t>
  </si>
  <si>
    <t>22-A 160</t>
  </si>
  <si>
    <t xml:space="preserve">BLANCO TINGIMENTO </t>
  </si>
  <si>
    <t>22-A 346</t>
  </si>
  <si>
    <t>22-M 26</t>
  </si>
  <si>
    <t xml:space="preserve">NEGRO PROFIUNDO </t>
  </si>
  <si>
    <t>22-M 43</t>
  </si>
  <si>
    <t>NARANJA AMARELADO</t>
  </si>
  <si>
    <t>22-M 201</t>
  </si>
  <si>
    <t>22-M 30</t>
  </si>
  <si>
    <t xml:space="preserve">RUBI </t>
  </si>
  <si>
    <t>22-M 31</t>
  </si>
  <si>
    <t xml:space="preserve">AZUL </t>
  </si>
  <si>
    <t>22-M 326</t>
  </si>
  <si>
    <t xml:space="preserve">ROJO BRILLANTE </t>
  </si>
  <si>
    <t>22-M 5</t>
  </si>
  <si>
    <t>22-M 52</t>
  </si>
  <si>
    <t>22-M 60</t>
  </si>
  <si>
    <t>22-M 63</t>
  </si>
  <si>
    <t xml:space="preserve">AZUL MEDIO </t>
  </si>
  <si>
    <t>22-M 68</t>
  </si>
  <si>
    <t xml:space="preserve">VERDE OSCURO </t>
  </si>
  <si>
    <t>22-M 96</t>
  </si>
  <si>
    <t xml:space="preserve">VERDE MEDIO </t>
  </si>
  <si>
    <t>22-A 168</t>
  </si>
  <si>
    <t>VERDE TINGIMENTO 1 L</t>
  </si>
  <si>
    <t>22-A 172</t>
  </si>
  <si>
    <t>ESCARLATA 1 L</t>
  </si>
  <si>
    <t>22-M 974</t>
  </si>
  <si>
    <t>NEGRO 1 L</t>
  </si>
  <si>
    <t xml:space="preserve">22-M 146 </t>
  </si>
  <si>
    <t>AMARILLO LIMON 1 L</t>
  </si>
  <si>
    <t>522-M 0</t>
  </si>
  <si>
    <t xml:space="preserve">RESINA PARA POLIURETANO 522-M0 </t>
  </si>
  <si>
    <t>CMASK_NT</t>
  </si>
  <si>
    <t>CINTA MASKING 3/ NORTON (rollo)</t>
  </si>
  <si>
    <t>NORTON</t>
  </si>
  <si>
    <t>PKRAFT</t>
  </si>
  <si>
    <t>PAPEL KRAFT (rollo x 8630gr)</t>
  </si>
  <si>
    <t>S/N</t>
  </si>
  <si>
    <t>THIN</t>
  </si>
  <si>
    <t>THINNER ACRILICO</t>
  </si>
  <si>
    <t>gal</t>
  </si>
  <si>
    <t>PUL_MAL</t>
  </si>
  <si>
    <t>PULIDOR MALCO BIFF LITE</t>
  </si>
  <si>
    <t>MALCO</t>
  </si>
  <si>
    <t>ABR_3M</t>
  </si>
  <si>
    <t>ABRILLANTADOR 3M PASO 3</t>
  </si>
  <si>
    <t>3M</t>
  </si>
  <si>
    <t>ABR_MAL</t>
  </si>
  <si>
    <t>ABRILLANTADOR 06000</t>
  </si>
  <si>
    <t>LUST_3M</t>
  </si>
  <si>
    <t>LUSTRADOR ULTRAFINO 3M- Código 06068</t>
  </si>
  <si>
    <t>MASILLA7</t>
  </si>
  <si>
    <t>MASILLA DE 7KG</t>
  </si>
  <si>
    <t>LJ_CIR_NT80</t>
  </si>
  <si>
    <t>LIJA CIRCULAR NORTON GRANO 80</t>
  </si>
  <si>
    <t>LJ_CIR_NT120</t>
  </si>
  <si>
    <t>LIJA CIRCULAR NORTON GRANO 120</t>
  </si>
  <si>
    <t>LJ_CIR_NT180</t>
  </si>
  <si>
    <t>LIJA CIRCULAR NORTON GRANO 180</t>
  </si>
  <si>
    <t>LJ_CIR_NT220</t>
  </si>
  <si>
    <t>LIJA CIRCULAR NORTON GRANO 220</t>
  </si>
  <si>
    <t>LJ_CIR_NT320</t>
  </si>
  <si>
    <t>LIJA CIRCULAR NORTON GRANO 320</t>
  </si>
  <si>
    <t>LJ_CIR_NT400</t>
  </si>
  <si>
    <t>LIJA CIRCULAR NORTON GRANO 400</t>
  </si>
  <si>
    <t>LJ_PLI_NT80</t>
  </si>
  <si>
    <t>LIJA PLIEGO NORTON GRANO 80</t>
  </si>
  <si>
    <t>LJ_PLI_NT120</t>
  </si>
  <si>
    <t>LIJA PLIEGO NORTON GRANO 120</t>
  </si>
  <si>
    <t>LJ_PLI_NT220</t>
  </si>
  <si>
    <t>LIJA PLIEGO NORTON GRANO 220</t>
  </si>
  <si>
    <t>LJ_PLI_NT320</t>
  </si>
  <si>
    <t>LIJA PLIEGO NORTON GRANO 320</t>
  </si>
  <si>
    <t>LJ_PLI_NT400</t>
  </si>
  <si>
    <t>LIJA PLIEGO NORTON GRANO 400</t>
  </si>
  <si>
    <t>LJ_PLI_NT600</t>
  </si>
  <si>
    <t>LIJA PLIEGO NORTON GRANO 600</t>
  </si>
  <si>
    <t>LJ_PLI_NT800</t>
  </si>
  <si>
    <t>LIJA PLIEGO NORTON GRANO 800</t>
  </si>
  <si>
    <t>LJ_PLI_NT1000</t>
  </si>
  <si>
    <t>LIJA PLIEGO MICROFINA GRANO 1000</t>
  </si>
  <si>
    <t>Procesivos Pulitura</t>
  </si>
  <si>
    <t>LJ_PLI_NT1200</t>
  </si>
  <si>
    <t>LIJA PLIEGO MICROFINA GRANO 1200</t>
  </si>
  <si>
    <t>LJ_PLI_NT1500</t>
  </si>
  <si>
    <t>LIJA PLIEGO MICROFINA GRANO 1500</t>
  </si>
  <si>
    <t>LJ_PLI_NT2000</t>
  </si>
  <si>
    <t>LIJA PLIEGO MICROFINA GRANO 2000</t>
  </si>
  <si>
    <t>TRP_IND_BL</t>
  </si>
  <si>
    <t>TRAPO INDUSTRIAL BLANCO</t>
  </si>
  <si>
    <t>PAÑO_ROB</t>
  </si>
  <si>
    <t>PAÑO GOMOSO ROBERLO</t>
  </si>
  <si>
    <t>ROBERLO</t>
  </si>
  <si>
    <t>BONETE</t>
  </si>
  <si>
    <t>BONETE DE LANA DOBLE CARA</t>
  </si>
  <si>
    <t>FILM_PROT</t>
  </si>
  <si>
    <t>FILM PROTECTOR BRISEADO rollo x 120mt</t>
  </si>
  <si>
    <t>PAD_BRILLO</t>
  </si>
  <si>
    <t>PAD DE ESPONJA P/ABRILLANTAR (Pack x2)</t>
  </si>
  <si>
    <t>PROT_BAJOS</t>
  </si>
  <si>
    <t xml:space="preserve">PROTECTOR PARA BAJOS </t>
  </si>
  <si>
    <t>PAÑO_WYP</t>
  </si>
  <si>
    <t>PAÑO WYPALL PARA DESENGRASAR</t>
  </si>
  <si>
    <t>WYPALL</t>
  </si>
  <si>
    <t>PAÑO</t>
  </si>
  <si>
    <t>PAÑO PARA DESENGRASAR</t>
  </si>
  <si>
    <t>Cantidad (gr)</t>
  </si>
  <si>
    <t>93-e 3</t>
  </si>
  <si>
    <t>352-91-1L</t>
  </si>
  <si>
    <t>352-91-5L</t>
  </si>
  <si>
    <t>352-216-1L</t>
  </si>
  <si>
    <t>352-216-5L</t>
  </si>
  <si>
    <t>BARNICES, IMPRIMACIÓN, SELLADO</t>
  </si>
  <si>
    <t>PROCESIVOS DIRECTOS</t>
  </si>
  <si>
    <t>BÁSICOS</t>
  </si>
  <si>
    <t>Cantidad (un)</t>
  </si>
  <si>
    <t>Marca-Modelo</t>
  </si>
  <si>
    <t>Honda - Pilot</t>
  </si>
  <si>
    <t>Cód_Color</t>
  </si>
  <si>
    <t>NH731P</t>
  </si>
  <si>
    <t>MASAKI</t>
  </si>
  <si>
    <t>CAMPOY</t>
  </si>
  <si>
    <t># Paños</t>
  </si>
  <si>
    <t>Pintor</t>
  </si>
  <si>
    <t>CUSI</t>
  </si>
  <si>
    <t>DESPACHO - PROCESIVOS INDIRECTOS</t>
  </si>
  <si>
    <t>Código</t>
  </si>
  <si>
    <t>OBSERVACIONES</t>
  </si>
  <si>
    <t>Unid.med</t>
  </si>
  <si>
    <t>DESPACHO 1</t>
  </si>
  <si>
    <t>Cód_Producto</t>
  </si>
  <si>
    <t>Descripción Producto</t>
  </si>
  <si>
    <t>Unid_medida</t>
  </si>
  <si>
    <t>Observaciones</t>
  </si>
  <si>
    <t>DESPACHO 2</t>
  </si>
  <si>
    <t>PABLO</t>
  </si>
  <si>
    <t>DESPACHO 3</t>
  </si>
  <si>
    <t>COICO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</si>
</sst>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[$S/-280A]* #,##0.00_-;\-[$S/-280A]* #,##0.00_-;_-[$S/-280A]* &quot;-&quot;??_-;_-@_-"/>
    <numFmt numFmtId="166" formatCode="0.000"/>
    <numFmt numFmtId="167" formatCode="_ * #,##0_ ;_ * \-#,##0_ ;_ * &quot;-&quot;??_ ;_ @_ "/>
    <numFmt numFmtId="168" formatCode="0.0000"/>
    <numFmt numFmtId="169" formatCode="_ * #,##0.000_ ;_ * \-#,##0.000_ ;_ * &quot;-&quot;??_ ;_ @_ "/>
    <numFmt numFmtId="170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sz val="13"/>
      <color theme="4" tint="-0.49998474074526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6"/>
      <name val="Arial"/>
      <family val="2"/>
    </font>
    <font>
      <b/>
      <sz val="13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164" fontId="5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3" xfId="0" applyFont="1" applyFill="1" applyBorder="1"/>
    <xf numFmtId="0" fontId="0" fillId="3" borderId="0" xfId="0" applyFill="1"/>
    <xf numFmtId="0" fontId="4" fillId="0" borderId="0" xfId="0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center"/>
    </xf>
    <xf numFmtId="0" fontId="8" fillId="0" borderId="0" xfId="1" applyFont="1"/>
    <xf numFmtId="0" fontId="7" fillId="0" borderId="0" xfId="1" applyFont="1" applyAlignment="1">
      <alignment vertical="center"/>
    </xf>
    <xf numFmtId="0" fontId="7" fillId="0" borderId="0" xfId="2" applyAlignment="1">
      <alignment horizontal="center"/>
    </xf>
    <xf numFmtId="0" fontId="7" fillId="0" borderId="0" xfId="1" applyFont="1"/>
    <xf numFmtId="0" fontId="9" fillId="0" borderId="0" xfId="1" applyFont="1"/>
    <xf numFmtId="0" fontId="10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 wrapText="1"/>
    </xf>
    <xf numFmtId="0" fontId="7" fillId="4" borderId="10" xfId="2" applyFill="1" applyBorder="1" applyAlignment="1">
      <alignment horizontal="center" vertical="center" wrapText="1"/>
    </xf>
    <xf numFmtId="0" fontId="11" fillId="5" borderId="10" xfId="2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2" fillId="0" borderId="0" xfId="1" applyFont="1" applyAlignment="1">
      <alignment horizontal="center"/>
    </xf>
    <xf numFmtId="1" fontId="10" fillId="6" borderId="0" xfId="2" applyNumberFormat="1" applyFont="1" applyFill="1" applyAlignment="1">
      <alignment horizontal="center" vertical="center"/>
    </xf>
    <xf numFmtId="0" fontId="7" fillId="6" borderId="0" xfId="3" applyFill="1" applyAlignment="1">
      <alignment horizontal="center" vertical="center"/>
    </xf>
    <xf numFmtId="0" fontId="8" fillId="6" borderId="0" xfId="2" applyFont="1" applyFill="1" applyAlignment="1">
      <alignment vertical="center"/>
    </xf>
    <xf numFmtId="0" fontId="7" fillId="6" borderId="0" xfId="2" applyFill="1" applyAlignment="1">
      <alignment horizontal="center" vertical="center"/>
    </xf>
    <xf numFmtId="165" fontId="10" fillId="6" borderId="0" xfId="4" applyNumberFormat="1" applyFont="1" applyFill="1"/>
    <xf numFmtId="166" fontId="7" fillId="6" borderId="0" xfId="4" applyNumberFormat="1" applyFont="1" applyFill="1" applyAlignment="1">
      <alignment horizontal="center"/>
    </xf>
    <xf numFmtId="166" fontId="10" fillId="6" borderId="0" xfId="4" applyNumberFormat="1" applyFont="1" applyFill="1" applyAlignment="1">
      <alignment horizontal="center"/>
    </xf>
    <xf numFmtId="167" fontId="7" fillId="6" borderId="0" xfId="4" applyNumberFormat="1" applyFont="1" applyFill="1" applyAlignment="1">
      <alignment horizontal="center" vertical="center"/>
    </xf>
    <xf numFmtId="168" fontId="7" fillId="6" borderId="0" xfId="4" applyNumberFormat="1" applyFont="1" applyFill="1" applyAlignment="1">
      <alignment horizontal="center" vertical="center"/>
    </xf>
    <xf numFmtId="165" fontId="10" fillId="6" borderId="0" xfId="4" applyNumberFormat="1" applyFont="1" applyFill="1" applyAlignment="1">
      <alignment horizontal="center" vertical="center"/>
    </xf>
    <xf numFmtId="0" fontId="7" fillId="6" borderId="0" xfId="1" applyFont="1" applyFill="1"/>
    <xf numFmtId="1" fontId="10" fillId="7" borderId="0" xfId="2" applyNumberFormat="1" applyFont="1" applyFill="1" applyAlignment="1">
      <alignment horizontal="center" vertical="center"/>
    </xf>
    <xf numFmtId="0" fontId="7" fillId="7" borderId="0" xfId="3" applyFill="1" applyAlignment="1">
      <alignment horizontal="center" vertical="center"/>
    </xf>
    <xf numFmtId="0" fontId="8" fillId="7" borderId="0" xfId="2" applyFont="1" applyFill="1" applyAlignment="1">
      <alignment vertical="center"/>
    </xf>
    <xf numFmtId="0" fontId="7" fillId="7" borderId="0" xfId="2" applyFill="1" applyAlignment="1">
      <alignment horizontal="center" vertical="center"/>
    </xf>
    <xf numFmtId="165" fontId="10" fillId="7" borderId="0" xfId="4" applyNumberFormat="1" applyFont="1" applyFill="1"/>
    <xf numFmtId="166" fontId="7" fillId="7" borderId="0" xfId="4" applyNumberFormat="1" applyFont="1" applyFill="1" applyAlignment="1">
      <alignment horizontal="center"/>
    </xf>
    <xf numFmtId="166" fontId="10" fillId="7" borderId="0" xfId="4" applyNumberFormat="1" applyFont="1" applyFill="1" applyAlignment="1">
      <alignment horizontal="center"/>
    </xf>
    <xf numFmtId="167" fontId="7" fillId="7" borderId="0" xfId="4" applyNumberFormat="1" applyFont="1" applyFill="1" applyAlignment="1">
      <alignment horizontal="center" vertical="center"/>
    </xf>
    <xf numFmtId="168" fontId="7" fillId="7" borderId="0" xfId="4" applyNumberFormat="1" applyFont="1" applyFill="1" applyAlignment="1">
      <alignment horizontal="center" vertical="center"/>
    </xf>
    <xf numFmtId="165" fontId="10" fillId="7" borderId="0" xfId="4" applyNumberFormat="1" applyFont="1" applyFill="1" applyAlignment="1">
      <alignment horizontal="center" vertical="center"/>
    </xf>
    <xf numFmtId="0" fontId="7" fillId="7" borderId="0" xfId="1" applyFont="1" applyFill="1"/>
    <xf numFmtId="1" fontId="10" fillId="8" borderId="0" xfId="2" applyNumberFormat="1" applyFont="1" applyFill="1" applyAlignment="1">
      <alignment horizontal="center" vertical="center"/>
    </xf>
    <xf numFmtId="0" fontId="7" fillId="8" borderId="0" xfId="3" applyFill="1" applyAlignment="1">
      <alignment horizontal="center" vertical="center"/>
    </xf>
    <xf numFmtId="0" fontId="8" fillId="8" borderId="0" xfId="2" applyFont="1" applyFill="1" applyAlignment="1">
      <alignment vertical="center"/>
    </xf>
    <xf numFmtId="0" fontId="7" fillId="8" borderId="0" xfId="2" applyFill="1" applyAlignment="1">
      <alignment horizontal="center" vertical="center"/>
    </xf>
    <xf numFmtId="165" fontId="10" fillId="8" borderId="0" xfId="4" applyNumberFormat="1" applyFont="1" applyFill="1"/>
    <xf numFmtId="166" fontId="7" fillId="8" borderId="0" xfId="4" applyNumberFormat="1" applyFont="1" applyFill="1" applyAlignment="1">
      <alignment horizontal="center"/>
    </xf>
    <xf numFmtId="166" fontId="10" fillId="8" borderId="0" xfId="4" applyNumberFormat="1" applyFont="1" applyFill="1" applyAlignment="1">
      <alignment horizontal="center"/>
    </xf>
    <xf numFmtId="167" fontId="7" fillId="8" borderId="0" xfId="4" applyNumberFormat="1" applyFont="1" applyFill="1" applyAlignment="1">
      <alignment horizontal="center" vertical="center"/>
    </xf>
    <xf numFmtId="168" fontId="7" fillId="8" borderId="0" xfId="4" applyNumberFormat="1" applyFont="1" applyFill="1" applyAlignment="1">
      <alignment horizontal="center" vertical="center"/>
    </xf>
    <xf numFmtId="165" fontId="10" fillId="8" borderId="0" xfId="4" applyNumberFormat="1" applyFont="1" applyFill="1" applyAlignment="1">
      <alignment horizontal="center" vertical="center"/>
    </xf>
    <xf numFmtId="0" fontId="7" fillId="8" borderId="0" xfId="1" applyFont="1" applyFill="1"/>
    <xf numFmtId="1" fontId="10" fillId="9" borderId="0" xfId="2" applyNumberFormat="1" applyFont="1" applyFill="1" applyAlignment="1">
      <alignment horizontal="center" vertical="center"/>
    </xf>
    <xf numFmtId="0" fontId="7" fillId="9" borderId="0" xfId="3" applyFill="1" applyAlignment="1">
      <alignment horizontal="center" vertical="center"/>
    </xf>
    <xf numFmtId="0" fontId="8" fillId="9" borderId="0" xfId="2" applyFont="1" applyFill="1" applyAlignment="1">
      <alignment vertical="center"/>
    </xf>
    <xf numFmtId="0" fontId="7" fillId="9" borderId="0" xfId="2" applyFill="1" applyAlignment="1">
      <alignment horizontal="center" vertical="center"/>
    </xf>
    <xf numFmtId="165" fontId="10" fillId="9" borderId="0" xfId="4" applyNumberFormat="1" applyFont="1" applyFill="1"/>
    <xf numFmtId="166" fontId="7" fillId="9" borderId="0" xfId="4" applyNumberFormat="1" applyFont="1" applyFill="1" applyAlignment="1">
      <alignment horizontal="center"/>
    </xf>
    <xf numFmtId="166" fontId="10" fillId="9" borderId="0" xfId="4" applyNumberFormat="1" applyFont="1" applyFill="1" applyAlignment="1">
      <alignment horizontal="center"/>
    </xf>
    <xf numFmtId="167" fontId="7" fillId="9" borderId="0" xfId="4" applyNumberFormat="1" applyFont="1" applyFill="1" applyAlignment="1">
      <alignment horizontal="center" vertical="center"/>
    </xf>
    <xf numFmtId="168" fontId="7" fillId="9" borderId="0" xfId="4" applyNumberFormat="1" applyFont="1" applyFill="1" applyAlignment="1">
      <alignment horizontal="center" vertical="center"/>
    </xf>
    <xf numFmtId="165" fontId="10" fillId="9" borderId="0" xfId="4" applyNumberFormat="1" applyFont="1" applyFill="1" applyAlignment="1">
      <alignment horizontal="center" vertical="center"/>
    </xf>
    <xf numFmtId="0" fontId="7" fillId="9" borderId="0" xfId="1" applyFont="1" applyFill="1"/>
    <xf numFmtId="169" fontId="7" fillId="9" borderId="0" xfId="4" applyNumberFormat="1" applyFont="1" applyFill="1" applyAlignment="1">
      <alignment horizontal="center" vertical="center"/>
    </xf>
    <xf numFmtId="1" fontId="10" fillId="3" borderId="0" xfId="2" applyNumberFormat="1" applyFont="1" applyFill="1" applyAlignment="1">
      <alignment horizontal="center"/>
    </xf>
    <xf numFmtId="0" fontId="7" fillId="3" borderId="0" xfId="3" applyFill="1" applyAlignment="1">
      <alignment horizontal="center" vertical="center"/>
    </xf>
    <xf numFmtId="0" fontId="8" fillId="3" borderId="0" xfId="2" applyFont="1" applyFill="1"/>
    <xf numFmtId="0" fontId="7" fillId="3" borderId="0" xfId="2" applyFill="1" applyAlignment="1">
      <alignment horizontal="center"/>
    </xf>
    <xf numFmtId="165" fontId="10" fillId="3" borderId="0" xfId="4" applyNumberFormat="1" applyFont="1" applyFill="1"/>
    <xf numFmtId="166" fontId="7" fillId="3" borderId="0" xfId="4" applyNumberFormat="1" applyFont="1" applyFill="1" applyAlignment="1">
      <alignment horizontal="center"/>
    </xf>
    <xf numFmtId="166" fontId="10" fillId="3" borderId="0" xfId="4" applyNumberFormat="1" applyFont="1" applyFill="1" applyAlignment="1">
      <alignment horizontal="center"/>
    </xf>
    <xf numFmtId="167" fontId="7" fillId="3" borderId="0" xfId="4" applyNumberFormat="1" applyFont="1" applyFill="1" applyAlignment="1">
      <alignment horizontal="center" vertical="center"/>
    </xf>
    <xf numFmtId="168" fontId="7" fillId="3" borderId="0" xfId="4" applyNumberFormat="1" applyFont="1" applyFill="1" applyAlignment="1">
      <alignment horizontal="center" vertical="center"/>
    </xf>
    <xf numFmtId="165" fontId="10" fillId="3" borderId="0" xfId="4" applyNumberFormat="1" applyFont="1" applyFill="1" applyAlignment="1">
      <alignment horizontal="center" vertical="center"/>
    </xf>
    <xf numFmtId="0" fontId="7" fillId="3" borderId="0" xfId="1" applyFont="1" applyFill="1"/>
    <xf numFmtId="1" fontId="10" fillId="10" borderId="0" xfId="2" applyNumberFormat="1" applyFont="1" applyFill="1" applyAlignment="1">
      <alignment horizontal="center"/>
    </xf>
    <xf numFmtId="0" fontId="7" fillId="10" borderId="0" xfId="3" applyFill="1" applyAlignment="1">
      <alignment horizontal="center" vertical="center"/>
    </xf>
    <xf numFmtId="0" fontId="8" fillId="10" borderId="0" xfId="2" applyFont="1" applyFill="1"/>
    <xf numFmtId="0" fontId="7" fillId="10" borderId="0" xfId="2" applyFill="1" applyAlignment="1">
      <alignment horizontal="center"/>
    </xf>
    <xf numFmtId="165" fontId="10" fillId="10" borderId="0" xfId="4" applyNumberFormat="1" applyFont="1" applyFill="1"/>
    <xf numFmtId="166" fontId="7" fillId="10" borderId="0" xfId="4" applyNumberFormat="1" applyFont="1" applyFill="1" applyAlignment="1">
      <alignment horizontal="center"/>
    </xf>
    <xf numFmtId="166" fontId="10" fillId="10" borderId="0" xfId="4" applyNumberFormat="1" applyFont="1" applyFill="1" applyAlignment="1">
      <alignment horizontal="center"/>
    </xf>
    <xf numFmtId="167" fontId="7" fillId="10" borderId="0" xfId="4" applyNumberFormat="1" applyFont="1" applyFill="1" applyAlignment="1">
      <alignment horizontal="center" vertical="center"/>
    </xf>
    <xf numFmtId="168" fontId="7" fillId="10" borderId="0" xfId="4" applyNumberFormat="1" applyFont="1" applyFill="1" applyAlignment="1">
      <alignment horizontal="center" vertical="center"/>
    </xf>
    <xf numFmtId="165" fontId="10" fillId="10" borderId="0" xfId="4" applyNumberFormat="1" applyFont="1" applyFill="1" applyAlignment="1">
      <alignment horizontal="center" vertical="center"/>
    </xf>
    <xf numFmtId="0" fontId="7" fillId="10" borderId="0" xfId="1" applyFont="1" applyFill="1"/>
    <xf numFmtId="1" fontId="10" fillId="11" borderId="0" xfId="2" applyNumberFormat="1" applyFont="1" applyFill="1" applyAlignment="1">
      <alignment horizontal="center"/>
    </xf>
    <xf numFmtId="0" fontId="7" fillId="11" borderId="0" xfId="3" applyFill="1" applyAlignment="1">
      <alignment horizontal="center" vertical="center"/>
    </xf>
    <xf numFmtId="0" fontId="8" fillId="11" borderId="0" xfId="2" applyFont="1" applyFill="1"/>
    <xf numFmtId="0" fontId="7" fillId="11" borderId="0" xfId="2" applyFill="1" applyAlignment="1">
      <alignment horizontal="center"/>
    </xf>
    <xf numFmtId="165" fontId="10" fillId="11" borderId="0" xfId="4" applyNumberFormat="1" applyFont="1" applyFill="1"/>
    <xf numFmtId="166" fontId="7" fillId="11" borderId="0" xfId="4" applyNumberFormat="1" applyFont="1" applyFill="1" applyAlignment="1">
      <alignment horizontal="center"/>
    </xf>
    <xf numFmtId="166" fontId="10" fillId="11" borderId="0" xfId="4" applyNumberFormat="1" applyFont="1" applyFill="1" applyAlignment="1">
      <alignment horizontal="center"/>
    </xf>
    <xf numFmtId="167" fontId="7" fillId="11" borderId="0" xfId="4" applyNumberFormat="1" applyFont="1" applyFill="1" applyAlignment="1">
      <alignment horizontal="center" vertical="center"/>
    </xf>
    <xf numFmtId="168" fontId="7" fillId="11" borderId="0" xfId="4" applyNumberFormat="1" applyFont="1" applyFill="1" applyAlignment="1">
      <alignment horizontal="center" vertical="center"/>
    </xf>
    <xf numFmtId="165" fontId="10" fillId="11" borderId="0" xfId="4" applyNumberFormat="1" applyFont="1" applyFill="1" applyAlignment="1">
      <alignment horizontal="center" vertical="center"/>
    </xf>
    <xf numFmtId="0" fontId="7" fillId="11" borderId="0" xfId="1" applyFont="1" applyFill="1"/>
    <xf numFmtId="1" fontId="10" fillId="12" borderId="0" xfId="2" applyNumberFormat="1" applyFont="1" applyFill="1" applyAlignment="1">
      <alignment horizontal="center"/>
    </xf>
    <xf numFmtId="0" fontId="7" fillId="12" borderId="0" xfId="3" applyFill="1" applyAlignment="1">
      <alignment horizontal="center" vertical="center"/>
    </xf>
    <xf numFmtId="0" fontId="8" fillId="12" borderId="0" xfId="2" applyFont="1" applyFill="1"/>
    <xf numFmtId="0" fontId="7" fillId="12" borderId="0" xfId="2" applyFill="1" applyAlignment="1">
      <alignment horizontal="center"/>
    </xf>
    <xf numFmtId="165" fontId="10" fillId="12" borderId="0" xfId="4" applyNumberFormat="1" applyFont="1" applyFill="1"/>
    <xf numFmtId="166" fontId="7" fillId="12" borderId="0" xfId="4" applyNumberFormat="1" applyFont="1" applyFill="1" applyAlignment="1">
      <alignment horizontal="center"/>
    </xf>
    <xf numFmtId="166" fontId="10" fillId="12" borderId="0" xfId="4" applyNumberFormat="1" applyFont="1" applyFill="1" applyAlignment="1">
      <alignment horizontal="center"/>
    </xf>
    <xf numFmtId="167" fontId="7" fillId="12" borderId="0" xfId="4" applyNumberFormat="1" applyFont="1" applyFill="1" applyAlignment="1">
      <alignment horizontal="center" vertical="center"/>
    </xf>
    <xf numFmtId="168" fontId="7" fillId="12" borderId="0" xfId="4" applyNumberFormat="1" applyFont="1" applyFill="1" applyAlignment="1">
      <alignment horizontal="center" vertical="center"/>
    </xf>
    <xf numFmtId="165" fontId="10" fillId="12" borderId="0" xfId="4" applyNumberFormat="1" applyFont="1" applyFill="1" applyAlignment="1">
      <alignment horizontal="center" vertical="center"/>
    </xf>
    <xf numFmtId="0" fontId="7" fillId="12" borderId="0" xfId="1" applyFont="1" applyFill="1"/>
    <xf numFmtId="1" fontId="10" fillId="13" borderId="0" xfId="2" applyNumberFormat="1" applyFont="1" applyFill="1" applyAlignment="1">
      <alignment horizontal="center"/>
    </xf>
    <xf numFmtId="0" fontId="7" fillId="13" borderId="0" xfId="3" applyFill="1" applyAlignment="1">
      <alignment horizontal="center" vertical="center"/>
    </xf>
    <xf numFmtId="0" fontId="8" fillId="13" borderId="0" xfId="2" applyFont="1" applyFill="1"/>
    <xf numFmtId="0" fontId="7" fillId="13" borderId="0" xfId="2" applyFill="1" applyAlignment="1">
      <alignment horizontal="center"/>
    </xf>
    <xf numFmtId="165" fontId="10" fillId="13" borderId="0" xfId="4" applyNumberFormat="1" applyFont="1" applyFill="1"/>
    <xf numFmtId="166" fontId="7" fillId="13" borderId="0" xfId="4" applyNumberFormat="1" applyFont="1" applyFill="1" applyAlignment="1">
      <alignment horizontal="center"/>
    </xf>
    <xf numFmtId="166" fontId="10" fillId="13" borderId="0" xfId="4" applyNumberFormat="1" applyFont="1" applyFill="1" applyAlignment="1">
      <alignment horizontal="center"/>
    </xf>
    <xf numFmtId="167" fontId="7" fillId="13" borderId="0" xfId="4" applyNumberFormat="1" applyFont="1" applyFill="1" applyAlignment="1">
      <alignment horizontal="center" vertical="center"/>
    </xf>
    <xf numFmtId="168" fontId="7" fillId="13" borderId="0" xfId="4" applyNumberFormat="1" applyFont="1" applyFill="1" applyAlignment="1">
      <alignment horizontal="center" vertical="center"/>
    </xf>
    <xf numFmtId="165" fontId="10" fillId="13" borderId="0" xfId="4" applyNumberFormat="1" applyFont="1" applyFill="1" applyAlignment="1">
      <alignment horizontal="center" vertical="center"/>
    </xf>
    <xf numFmtId="0" fontId="7" fillId="13" borderId="0" xfId="1" applyFont="1" applyFill="1" applyAlignment="1">
      <alignment horizontal="left"/>
    </xf>
    <xf numFmtId="0" fontId="9" fillId="0" borderId="0" xfId="1" applyFont="1" applyAlignment="1">
      <alignment horizontal="center"/>
    </xf>
    <xf numFmtId="0" fontId="10" fillId="0" borderId="0" xfId="2" applyFont="1"/>
    <xf numFmtId="0" fontId="7" fillId="0" borderId="0" xfId="2"/>
    <xf numFmtId="0" fontId="8" fillId="0" borderId="0" xfId="2" applyFont="1"/>
    <xf numFmtId="0" fontId="8" fillId="0" borderId="0" xfId="2" applyFont="1" applyAlignment="1">
      <alignment horizontal="center"/>
    </xf>
    <xf numFmtId="165" fontId="10" fillId="0" borderId="0" xfId="2" applyNumberFormat="1" applyFont="1"/>
    <xf numFmtId="0" fontId="10" fillId="0" borderId="0" xfId="2" applyFont="1" applyAlignment="1">
      <alignment horizontal="center"/>
    </xf>
    <xf numFmtId="167" fontId="7" fillId="0" borderId="0" xfId="4" applyNumberFormat="1" applyFont="1" applyAlignment="1">
      <alignment horizontal="center" vertical="center"/>
    </xf>
    <xf numFmtId="170" fontId="7" fillId="0" borderId="0" xfId="4" applyNumberFormat="1" applyFont="1" applyAlignment="1">
      <alignment horizontal="center" vertical="center"/>
    </xf>
    <xf numFmtId="165" fontId="10" fillId="0" borderId="0" xfId="4" applyNumberFormat="1" applyFont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10" fillId="0" borderId="0" xfId="2" applyFont="1" applyFill="1" applyAlignment="1"/>
    <xf numFmtId="0" fontId="7" fillId="0" borderId="0" xfId="2" applyFont="1" applyFill="1" applyAlignment="1"/>
    <xf numFmtId="0" fontId="8" fillId="0" borderId="0" xfId="2" applyFont="1" applyFill="1" applyAlignment="1"/>
    <xf numFmtId="0" fontId="7" fillId="0" borderId="0" xfId="2" applyFont="1" applyFill="1" applyAlignment="1">
      <alignment horizontal="center"/>
    </xf>
    <xf numFmtId="165" fontId="10" fillId="0" borderId="0" xfId="2" applyNumberFormat="1" applyFont="1" applyFill="1"/>
    <xf numFmtId="0" fontId="7" fillId="0" borderId="0" xfId="2" applyFont="1" applyFill="1"/>
    <xf numFmtId="0" fontId="10" fillId="0" borderId="0" xfId="2" applyFont="1" applyFill="1" applyAlignment="1">
      <alignment horizontal="center"/>
    </xf>
    <xf numFmtId="170" fontId="7" fillId="0" borderId="0" xfId="4" applyNumberFormat="1" applyFont="1" applyFill="1" applyAlignment="1">
      <alignment horizontal="center" vertical="center"/>
    </xf>
    <xf numFmtId="165" fontId="10" fillId="0" borderId="0" xfId="4" applyNumberFormat="1" applyFont="1" applyFill="1" applyAlignment="1">
      <alignment horizontal="center" vertical="center"/>
    </xf>
    <xf numFmtId="0" fontId="8" fillId="0" borderId="0" xfId="2" applyFont="1" applyFill="1" applyAlignment="1">
      <alignment horizontal="center"/>
    </xf>
    <xf numFmtId="167" fontId="7" fillId="0" borderId="0" xfId="4" applyNumberFormat="1" applyFont="1" applyFill="1" applyAlignment="1">
      <alignment horizontal="center" vertical="center"/>
    </xf>
    <xf numFmtId="0" fontId="7" fillId="0" borderId="0" xfId="1" applyFont="1" applyFill="1"/>
    <xf numFmtId="0" fontId="9" fillId="0" borderId="0" xfId="1" applyFont="1" applyFill="1"/>
    <xf numFmtId="0" fontId="10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8" fillId="0" borderId="0" xfId="1" applyFont="1" applyProtection="1">
      <protection locked="0"/>
    </xf>
    <xf numFmtId="0" fontId="10" fillId="0" borderId="0" xfId="1" applyFont="1"/>
    <xf numFmtId="0" fontId="0" fillId="0" borderId="0" xfId="0" applyBorder="1"/>
    <xf numFmtId="0" fontId="2" fillId="14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13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6" xfId="0" applyFont="1" applyFill="1" applyBorder="1" applyAlignment="1">
      <alignment vertical="center"/>
    </xf>
    <xf numFmtId="0" fontId="2" fillId="16" borderId="5" xfId="0" applyFont="1" applyFill="1" applyBorder="1" applyAlignment="1">
      <alignment vertical="center"/>
    </xf>
    <xf numFmtId="0" fontId="0" fillId="16" borderId="6" xfId="0" applyFill="1" applyBorder="1" applyAlignment="1"/>
    <xf numFmtId="0" fontId="0" fillId="3" borderId="0" xfId="0" applyFill="1" applyAlignment="1">
      <alignment horizontal="center"/>
    </xf>
    <xf numFmtId="0" fontId="0" fillId="0" borderId="13" xfId="0" applyBorder="1"/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17" borderId="0" xfId="0" applyFont="1" applyFill="1"/>
    <xf numFmtId="0" fontId="3" fillId="17" borderId="0" xfId="0" applyFont="1" applyFill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" fillId="18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 applyAlignment="1">
      <alignment vertical="center"/>
    </xf>
    <xf numFmtId="22" fontId="2" fillId="0" borderId="1" xfId="0" applyNumberFormat="1" applyFont="1" applyFill="1" applyBorder="1" applyAlignment="1">
      <alignment vertical="center"/>
    </xf>
    <xf numFmtId="0" fontId="2" fillId="16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14" borderId="0" xfId="0" applyFont="1" applyFill="1" applyAlignment="1">
      <alignment horizontal="right" vertical="center"/>
    </xf>
    <xf numFmtId="2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12" xfId="0" applyNumberFormat="1" applyBorder="1" applyAlignment="1">
      <alignment horizontal="left" vertical="center"/>
    </xf>
    <xf numFmtId="22" fontId="0" fillId="0" borderId="11" xfId="0" applyNumberFormat="1" applyBorder="1" applyAlignment="1">
      <alignment horizontal="left" vertical="center"/>
    </xf>
    <xf numFmtId="0" fontId="2" fillId="16" borderId="4" xfId="0" applyFont="1" applyFill="1" applyBorder="1" applyAlignment="1">
      <alignment horizontal="left" vertical="center"/>
    </xf>
    <xf numFmtId="0" fontId="2" fillId="16" borderId="6" xfId="0" applyFont="1" applyFill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</cellXfs>
  <cellStyles count="5">
    <cellStyle name="Millares 2" xfId="4" xr:uid="{49561433-CE0E-424F-A589-E3DC16C51701}"/>
    <cellStyle name="Normal" xfId="0" builtinId="0"/>
    <cellStyle name="Normal 2" xfId="1" xr:uid="{82DEC4B6-E9B3-48D5-B555-0C9533E36661}"/>
    <cellStyle name="Normal 2 2" xfId="3" xr:uid="{9843AB93-25EF-461B-B32A-54641268B828}"/>
    <cellStyle name="Normal 3" xfId="2" xr:uid="{36A34A9D-8764-4611-B34C-3E53236150F1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[$S/-280A]* #,##0.00_-;\-[$S/-280A]* #,##0.00_-;_-[$S/-280A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[$S/-280A]* #,##0.00_-;\-[$S/-280A]* #,##0.00_-;_-[$S/-280A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288289</xdr:colOff>
      <xdr:row>0</xdr:row>
      <xdr:rowOff>0</xdr:rowOff>
    </xdr:from>
    <xdr:to>
      <xdr:col>6</xdr:col>
      <xdr:colOff>650303</xdr:colOff>
      <xdr:row>1</xdr:row>
      <xdr:rowOff>57784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3C6E9644-8F2E-43EE-9FCA-1593FB4A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0389" y="0"/>
          <a:ext cx="1514539" cy="391159"/>
        </a:xfrm>
        <a:prstGeom prst="rect">
          <a:avLst/>
        </a:prstGeom>
      </xdr:spPr>
    </xdr:pic>
    <xdr:clientData/>
  </xdr:twoCellAnchor>
  <xdr:twoCellAnchor editAs="oneCell">
    <xdr:from>
      <xdr:col>4</xdr:col>
      <xdr:colOff>20329</xdr:colOff>
      <xdr:row>0</xdr:row>
      <xdr:rowOff>0</xdr:rowOff>
    </xdr:from>
    <xdr:to>
      <xdr:col>4</xdr:col>
      <xdr:colOff>420688</xdr:colOff>
      <xdr:row>1</xdr:row>
      <xdr:rowOff>1905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F9400CA-9099-4CA6-B6FB-80876BD26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2429" y="0"/>
          <a:ext cx="400359" cy="3352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Sistema_Pintura_Talleres\Control_Pintura_CAMPOY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O.S"/>
      <sheetName val="Consumo Pintura&amp;Directos"/>
      <sheetName val="T_Precios"/>
      <sheetName val="Consumo Indirectos"/>
      <sheetName val="Fact_Pintor"/>
      <sheetName val="Fact_GyPaints"/>
      <sheetName val="Repo_Taller"/>
      <sheetName val="Panel_Pintor"/>
      <sheetName val="Panel_Global"/>
      <sheetName val="T_Colores"/>
      <sheetName val="T_Modelos"/>
      <sheetName val="T_Períodos"/>
      <sheetName val="Metas"/>
      <sheetName val="Códigos"/>
      <sheetName val="Control_Pintura_CAMPOY_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0E7FE-2D3B-4D14-B7A8-184D4869697D}" name="Tabla3" displayName="Tabla3" ref="A8:E14" totalsRowShown="0" headerRowDxfId="34">
  <autoFilter ref="A8:E14" xr:uid="{549A256A-B6EF-4373-BF46-3FDBA4DA5613}"/>
  <tableColumns count="5">
    <tableColumn id="1" xr3:uid="{C06B92B2-783E-4ABA-BA85-D1C5F376EEA1}" name="Cód_Producto" dataDxfId="33"/>
    <tableColumn id="2" xr3:uid="{D6091BC4-E0B1-444E-ADD6-7668BB7FA599}" name="Descripción Producto" dataDxfId="32">
      <calculatedColumnFormula>IF(A9="","",VLOOKUP(A9,Tabla2[[Cód_
Producto]:[Descripción]],2,0))</calculatedColumnFormula>
    </tableColumn>
    <tableColumn id="6" xr3:uid="{DEB8E4E5-09E1-4615-965D-845C05E7F173}" name="Unid_medida" dataDxfId="31">
      <calculatedColumnFormula>IF($A9="","",VLOOKUP($A9,Tabla2[[Cód_
Producto]:[Unid_consumo]],7,0))</calculatedColumnFormula>
    </tableColumn>
    <tableColumn id="7" xr3:uid="{1733C54B-2449-411D-88FE-057B5B60739D}" name="Cantidad (gr)" dataDxfId="30"/>
    <tableColumn id="8" xr3:uid="{B0944219-822F-4DB2-B483-B7BF871A1DDE}" name="Observaciones" dataDxfId="2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A16969-2B12-41C3-9D64-1E3C96E2DF40}" name="Tabla35" displayName="Tabla35" ref="A18:E24" totalsRowShown="0" headerRowDxfId="28">
  <autoFilter ref="A18:E24" xr:uid="{263D788B-307D-4957-8824-D16BF8690B16}"/>
  <tableColumns count="5">
    <tableColumn id="1" xr3:uid="{F6AB92DB-A5E4-4171-A734-96FF67121BEF}" name="Cód_Producto" dataDxfId="27"/>
    <tableColumn id="2" xr3:uid="{6F1B01A9-E507-4CC2-A42D-ABD3CA0D9D79}" name="Descripción Producto" dataDxfId="26">
      <calculatedColumnFormula>IF(A19="","",VLOOKUP(A19,Tabla2[[Cód_
Producto]:[Descripción]],2,0))</calculatedColumnFormula>
    </tableColumn>
    <tableColumn id="6" xr3:uid="{3D99E746-AFC6-43DA-86FC-8A9C0FA51945}" name="Unid_medida" dataDxfId="25">
      <calculatedColumnFormula>IF($A19="","",VLOOKUP($A19,Tabla2[[Cód_
Producto]:[Unid_consumo]],7,0))</calculatedColumnFormula>
    </tableColumn>
    <tableColumn id="7" xr3:uid="{11C49430-9D36-4CE5-8189-DBD1577F099E}" name="Cantidad (gr)" dataDxfId="24"/>
    <tableColumn id="8" xr3:uid="{6FDA98F8-153E-4D6D-8E1C-85AC5C5C918D}" name="Observaciones" dataDxfId="2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B036D9-6BF4-4C1E-9DBA-DFDF11081DB3}" name="Tabla356" displayName="Tabla356" ref="A28:E35" totalsRowShown="0" headerRowDxfId="22">
  <autoFilter ref="A28:E35" xr:uid="{FE63989C-3689-4145-A146-7D78F42D5F97}"/>
  <tableColumns count="5">
    <tableColumn id="1" xr3:uid="{F60F7FBE-EFD2-446F-94E5-9AFBF31E1DFA}" name="Cód_Producto" dataDxfId="21"/>
    <tableColumn id="2" xr3:uid="{BAEFC579-A4DA-4415-A1CB-2E4F867C0630}" name="Descripción Producto" dataDxfId="20">
      <calculatedColumnFormula>IF(A29="","",VLOOKUP(A29,Tabla2[[Cód_
Producto]:[Descripción]],2,0))</calculatedColumnFormula>
    </tableColumn>
    <tableColumn id="6" xr3:uid="{E1B6656B-5CE1-4DC5-B200-18A4AB1355DD}" name="Unid_medida" dataDxfId="19">
      <calculatedColumnFormula>IF($A29="","",VLOOKUP($A29,Tabla2[[Cód_
Producto]:[Unid_consumo]],7,0))</calculatedColumnFormula>
    </tableColumn>
    <tableColumn id="7" xr3:uid="{2F0F096D-C100-4F2E-8A55-3A43C6FDEC17}" name="Cantidad (gr)" dataDxfId="18"/>
    <tableColumn id="8" xr3:uid="{407590BA-B86C-493E-9CD8-F97E5260206F}" name="Observaciones" dataDxfId="1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16A7A-7A2D-4717-9B99-368C696119A9}" name="Tabla2" displayName="Tabla2" ref="A3:O278" totalsRowShown="0" headerRowBorderDxfId="16" tableBorderDxfId="15">
  <autoFilter ref="A3:O278" xr:uid="{00000000-0009-0000-0100-000002000000}"/>
  <tableColumns count="15">
    <tableColumn id="1" xr3:uid="{A7C3CC02-041A-41AF-A9B6-CF5FF3291536}" name="SAP_x000a_Cód BASF" dataDxfId="14" dataCellStyle="Normal 3"/>
    <tableColumn id="2" xr3:uid="{6AB8A5B3-C254-4411-9E25-10F1ED0B8856}" name="Cód__x000a_Producto" dataDxfId="13" dataCellStyle="Normal 3"/>
    <tableColumn id="3" xr3:uid="{DF90F711-4C1F-499E-B07E-50B4BC2FE38E}" name="Descripción" dataDxfId="12" dataCellStyle="Normal 3"/>
    <tableColumn id="4" xr3:uid="{122C1DFA-C253-4E6A-AE60-7D6F1C94835C}" name="Presentación" dataDxfId="11" dataCellStyle="Normal 3"/>
    <tableColumn id="5" xr3:uid="{057DACD4-914E-454A-82EE-1554E6646EBE}" name="Unid_x000a_Precio" dataDxfId="10" dataCellStyle="Normal 3"/>
    <tableColumn id="6" xr3:uid="{36C8D3C1-3C14-47D4-A235-C260504462E2}" name="Precio _x000a_Taller" dataDxfId="9" dataCellStyle="Normal 3"/>
    <tableColumn id="7" xr3:uid="{E0D8F993-4028-40C3-A387-1F31D201AB90}" name="Densidad gr/lt" dataDxfId="8" dataCellStyle="Normal 3"/>
    <tableColumn id="8" xr3:uid="{5A66FFCD-D3E7-4B2A-94F1-3859D9033CDD}" name="Unid_consumo" dataDxfId="7" dataCellStyle="Normal 3"/>
    <tableColumn id="9" xr3:uid="{8197852E-2C13-495C-9494-F4793130EB8E}" name="Divisor" dataDxfId="6"/>
    <tableColumn id="10" xr3:uid="{680B8941-38EF-4FC5-842B-0B003542EC68}" name="Consumo unit" dataDxfId="5">
      <calculatedColumnFormula>1/D4/G4/I4</calculatedColumnFormula>
    </tableColumn>
    <tableColumn id="11" xr3:uid="{C16C01F2-EF63-4126-AEE8-2352579EC98C}" name="Precio unit x Consumo" dataDxfId="4">
      <calculatedColumnFormula>F4*J4</calculatedColumnFormula>
    </tableColumn>
    <tableColumn id="12" xr3:uid="{32A82AC2-820B-4B76-BDC5-DC2C35C923B1}" name="LÍNEA" dataDxfId="3"/>
    <tableColumn id="13" xr3:uid="{E0FD403B-BC1D-4449-8B3B-6B0A0923F4A5}" name="MARCA" dataDxfId="2"/>
    <tableColumn id="14" xr3:uid="{2C543A93-611E-4D92-9929-79AF8E66BB2C}" name="ASIGNACIÓN" dataDxfId="1"/>
    <tableColumn id="15" xr3:uid="{FC6ED82A-B418-434C-AEFD-AC7372F79240}" name="CLAS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C924-CE5B-47EE-8A25-C3B5131D25A9}">
  <dimension ref="A1:N37"/>
  <sheetViews>
    <sheetView showGridLines="0" tabSelected="1" zoomScaleNormal="100" workbookViewId="0">
      <selection activeCell="I3" sqref="I3"/>
    </sheetView>
  </sheetViews>
  <sheetFormatPr baseColWidth="10" defaultRowHeight="15" x14ac:dyDescent="0.25"/>
  <cols>
    <col min="1" max="1" width="9.5703125" customWidth="1"/>
    <col min="2" max="2" width="9.85546875" customWidth="1"/>
    <col min="3" max="5" width="8.85546875" customWidth="1"/>
    <col min="6" max="6" width="9.140625" customWidth="1"/>
    <col min="7" max="7" width="7" customWidth="1"/>
    <col min="8" max="8" width="13.28515625" customWidth="1"/>
    <col min="9" max="12" width="8.5703125" customWidth="1"/>
    <col min="13" max="13" width="11.85546875" customWidth="1"/>
    <col min="14" max="14" width="8.7109375" customWidth="1"/>
  </cols>
  <sheetData>
    <row r="1" spans="1:14" ht="18" customHeight="1" thickBot="1" x14ac:dyDescent="0.3">
      <c r="A1" s="5" t="s">
        <v>0</v>
      </c>
      <c r="H1" s="200" t="s">
        <v>6</v>
      </c>
      <c r="I1" s="201"/>
      <c r="J1" s="161" t="s">
        <v>602</v>
      </c>
      <c r="K1" s="163"/>
      <c r="L1" s="161" t="s">
        <v>603</v>
      </c>
      <c r="M1" s="162"/>
    </row>
    <row r="3" spans="1:14" x14ac:dyDescent="0.25">
      <c r="A3" s="166" t="s">
        <v>2</v>
      </c>
      <c r="B3" s="198">
        <v>43753.484027777777</v>
      </c>
      <c r="C3" s="199"/>
      <c r="D3" s="158"/>
      <c r="E3" s="167" t="s">
        <v>1</v>
      </c>
      <c r="F3" s="168">
        <v>56895</v>
      </c>
      <c r="H3" s="3" t="s">
        <v>598</v>
      </c>
      <c r="I3" s="4" t="s">
        <v>599</v>
      </c>
      <c r="J3" s="4"/>
      <c r="L3" s="3" t="s">
        <v>604</v>
      </c>
      <c r="M3" s="164">
        <v>4.5</v>
      </c>
    </row>
    <row r="4" spans="1:14" x14ac:dyDescent="0.25">
      <c r="A4" s="166" t="s">
        <v>3</v>
      </c>
      <c r="B4" s="169" t="s">
        <v>5</v>
      </c>
      <c r="C4" s="169"/>
      <c r="D4" s="158"/>
      <c r="E4" s="167" t="s">
        <v>4</v>
      </c>
      <c r="F4" s="156">
        <v>220634</v>
      </c>
      <c r="H4" s="3" t="s">
        <v>600</v>
      </c>
      <c r="I4" s="4" t="s">
        <v>601</v>
      </c>
      <c r="J4" s="4"/>
      <c r="L4" s="3" t="s">
        <v>605</v>
      </c>
      <c r="M4" s="164" t="s">
        <v>606</v>
      </c>
    </row>
    <row r="5" spans="1:14" ht="15.75" thickBot="1" x14ac:dyDescent="0.3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14" ht="15.75" thickTop="1" x14ac:dyDescent="0.25"/>
    <row r="7" spans="1:14" ht="18.75" customHeight="1" x14ac:dyDescent="0.25">
      <c r="A7" s="154" t="s">
        <v>594</v>
      </c>
      <c r="B7" s="154"/>
      <c r="C7" s="154"/>
      <c r="D7" s="154"/>
      <c r="E7" s="154"/>
      <c r="F7" s="154"/>
      <c r="H7" s="159" t="s">
        <v>595</v>
      </c>
      <c r="I7" s="159"/>
      <c r="J7" s="159"/>
      <c r="K7" s="159"/>
      <c r="L7" s="159"/>
      <c r="M7" s="159"/>
      <c r="N7" s="159"/>
    </row>
    <row r="8" spans="1:14" x14ac:dyDescent="0.25">
      <c r="A8" s="1" t="s">
        <v>608</v>
      </c>
      <c r="B8" s="1" t="s">
        <v>12</v>
      </c>
      <c r="C8" s="1"/>
      <c r="D8" s="1"/>
      <c r="E8" s="1"/>
      <c r="F8" s="1" t="s">
        <v>588</v>
      </c>
      <c r="H8" s="1" t="s">
        <v>608</v>
      </c>
      <c r="I8" s="1" t="s">
        <v>12</v>
      </c>
      <c r="J8" s="1"/>
      <c r="K8" s="1"/>
      <c r="L8" s="1"/>
      <c r="M8" s="1" t="s">
        <v>597</v>
      </c>
      <c r="N8" s="1" t="s">
        <v>610</v>
      </c>
    </row>
    <row r="9" spans="1:14" x14ac:dyDescent="0.25">
      <c r="A9" s="155" t="s">
        <v>45</v>
      </c>
      <c r="B9" s="156" t="str">
        <f>IF(A9="","",VLOOKUP(A9,Tabla2[[Cód_
Producto]:[Descripción]],2,0))</f>
        <v>BARNIZ ALTOS SOLIDOS 923-255 HS 1L</v>
      </c>
      <c r="C9" s="156"/>
      <c r="D9" s="156"/>
      <c r="E9" s="156"/>
      <c r="F9" s="175">
        <v>22</v>
      </c>
      <c r="H9" s="155" t="s">
        <v>133</v>
      </c>
      <c r="I9" s="156" t="str">
        <f>IF(H9="","",VLOOKUP(H9,Tabla2[[Cód_
Producto]:[Descripción]],2,0))</f>
        <v>COLADOR DE PAPEL  (multiplos de 125 Pza)</v>
      </c>
      <c r="J9" s="156"/>
      <c r="K9" s="156"/>
      <c r="L9" s="156"/>
      <c r="M9" s="175">
        <v>3</v>
      </c>
      <c r="N9" s="176" t="str">
        <f>IF(H9="","",VLOOKUP(H9,Tabla2[[Cód_
Producto]:[Unid_consumo]],7,0))</f>
        <v>un</v>
      </c>
    </row>
    <row r="10" spans="1:14" x14ac:dyDescent="0.25">
      <c r="A10" s="155" t="s">
        <v>7</v>
      </c>
      <c r="B10" s="156" t="str">
        <f>IF(A10="","",VLOOKUP(A10,Tabla2[[Cód_
Producto]:[Descripción]],2,0))</f>
        <v>Catalizador 929-55 para Primer HS 0.5L</v>
      </c>
      <c r="C10" s="156"/>
      <c r="D10" s="156"/>
      <c r="E10" s="156"/>
      <c r="F10" s="175">
        <v>15</v>
      </c>
      <c r="H10" s="155" t="s">
        <v>514</v>
      </c>
      <c r="I10" s="156" t="str">
        <f>IF(H10="","",VLOOKUP(H10,Tabla2[[Cód_
Producto]:[Descripción]],2,0))</f>
        <v>CINTA MASKING 3/ NORTON (rollo)</v>
      </c>
      <c r="J10" s="156"/>
      <c r="K10" s="156"/>
      <c r="L10" s="156"/>
      <c r="M10" s="175">
        <v>1</v>
      </c>
      <c r="N10" s="176" t="str">
        <f>IF(H10="","",VLOOKUP(H10,Tabla2[[Cód_
Producto]:[Unid_consumo]],7,0))</f>
        <v>un</v>
      </c>
    </row>
    <row r="11" spans="1:14" x14ac:dyDescent="0.25">
      <c r="A11" s="155" t="s">
        <v>59</v>
      </c>
      <c r="B11" s="156" t="str">
        <f>IF(A11="","",VLOOKUP(A11,Tabla2[[Cód_
Producto]:[Descripción]],2,0))</f>
        <v>ENDURECEDOR RÁPIDO HS 929-91 0.5L</v>
      </c>
      <c r="C11" s="156"/>
      <c r="D11" s="156"/>
      <c r="E11" s="156"/>
      <c r="F11" s="175">
        <v>22</v>
      </c>
      <c r="H11" s="155" t="s">
        <v>583</v>
      </c>
      <c r="I11" s="156" t="str">
        <f>IF(H11="","",VLOOKUP(H11,Tabla2[[Cód_
Producto]:[Descripción]],2,0))</f>
        <v>PAÑO WYPALL PARA DESENGRASAR</v>
      </c>
      <c r="J11" s="156"/>
      <c r="K11" s="156"/>
      <c r="L11" s="156"/>
      <c r="M11" s="175">
        <v>2</v>
      </c>
      <c r="N11" s="176" t="str">
        <f>IF(H11="","",VLOOKUP(H11,Tabla2[[Cód_
Producto]:[Unid_consumo]],7,0))</f>
        <v>un</v>
      </c>
    </row>
    <row r="12" spans="1:14" x14ac:dyDescent="0.25">
      <c r="A12" s="155" t="s">
        <v>78</v>
      </c>
      <c r="B12" s="156" t="str">
        <f>IF(A12="","",VLOOKUP(A12,Tabla2[[Cód_
Producto]:[Descripción]],2,0))</f>
        <v>BASE PRIMER NEGRO HS 285-555 3L</v>
      </c>
      <c r="C12" s="156"/>
      <c r="D12" s="156"/>
      <c r="E12" s="156"/>
      <c r="F12" s="175">
        <v>22</v>
      </c>
      <c r="H12" s="155" t="s">
        <v>523</v>
      </c>
      <c r="I12" s="156" t="str">
        <f>IF(H12="","",VLOOKUP(H12,Tabla2[[Cód_
Producto]:[Descripción]],2,0))</f>
        <v>PULIDOR MALCO BIFF LITE</v>
      </c>
      <c r="J12" s="156"/>
      <c r="K12" s="156"/>
      <c r="L12" s="156"/>
      <c r="M12" s="175">
        <v>60</v>
      </c>
      <c r="N12" s="176" t="str">
        <f>IF(H12="","",VLOOKUP(H12,Tabla2[[Cód_
Producto]:[Unid_consumo]],7,0))</f>
        <v>gr</v>
      </c>
    </row>
    <row r="13" spans="1:14" x14ac:dyDescent="0.25">
      <c r="A13" s="155" t="s">
        <v>76</v>
      </c>
      <c r="B13" s="156" t="str">
        <f>IF(A13="","",VLOOKUP(A13,Tabla2[[Cód_
Producto]:[Descripción]],2,0))</f>
        <v>BASE PRIMER BLANCO HS 285-655 3L</v>
      </c>
      <c r="C13" s="156"/>
      <c r="D13" s="156"/>
      <c r="E13" s="156"/>
      <c r="F13" s="175">
        <v>22</v>
      </c>
      <c r="H13" s="155" t="s">
        <v>529</v>
      </c>
      <c r="I13" s="156" t="str">
        <f>IF(H13="","",VLOOKUP(H13,Tabla2[[Cód_
Producto]:[Descripción]],2,0))</f>
        <v>ABRILLANTADOR 06000</v>
      </c>
      <c r="J13" s="156"/>
      <c r="K13" s="156"/>
      <c r="L13" s="156"/>
      <c r="M13" s="175">
        <v>20</v>
      </c>
      <c r="N13" s="176" t="str">
        <f>IF(H13="","",VLOOKUP(H13,Tabla2[[Cód_
Producto]:[Unid_consumo]],7,0))</f>
        <v>gr</v>
      </c>
    </row>
    <row r="14" spans="1:14" x14ac:dyDescent="0.25">
      <c r="A14" s="157" t="s">
        <v>89</v>
      </c>
      <c r="B14" s="156" t="str">
        <f>IF(A14="","",VLOOKUP(A14,Tabla2[[Cód_
Producto]:[Descripción]],2,0))</f>
        <v>Imprimación de adhesión para plásticos 934-0  1L</v>
      </c>
      <c r="C14" s="156"/>
      <c r="D14" s="156"/>
      <c r="E14" s="156"/>
      <c r="F14" s="175">
        <v>120</v>
      </c>
      <c r="H14" s="157" t="s">
        <v>535</v>
      </c>
      <c r="I14" s="156" t="str">
        <f>IF(H14="","",VLOOKUP(H14,Tabla2[[Cód_
Producto]:[Descripción]],2,0))</f>
        <v>LIJA CIRCULAR NORTON GRANO 80</v>
      </c>
      <c r="J14" s="156"/>
      <c r="K14" s="156"/>
      <c r="L14" s="156"/>
      <c r="M14" s="175">
        <v>1</v>
      </c>
      <c r="N14" s="176" t="str">
        <f>IF(H14="","",VLOOKUP(H14,Tabla2[[Cód_
Producto]:[Unid_consumo]],7,0))</f>
        <v>un</v>
      </c>
    </row>
    <row r="15" spans="1:14" x14ac:dyDescent="0.25">
      <c r="A15" s="155" t="s">
        <v>590</v>
      </c>
      <c r="B15" s="156" t="str">
        <f>IF(A15="","",VLOOKUP(A15,Tabla2[[Cód_
Producto]:[Descripción]],2,0))</f>
        <v>THINNER NORMAL 352-91  1L</v>
      </c>
      <c r="C15" s="156"/>
      <c r="D15" s="156"/>
      <c r="E15" s="156"/>
      <c r="F15" s="175">
        <v>150</v>
      </c>
      <c r="H15" s="155" t="s">
        <v>537</v>
      </c>
      <c r="I15" s="156" t="str">
        <f>IF(H15="","",VLOOKUP(H15,Tabla2[[Cód_
Producto]:[Descripción]],2,0))</f>
        <v>LIJA CIRCULAR NORTON GRANO 120</v>
      </c>
      <c r="J15" s="156"/>
      <c r="K15" s="156"/>
      <c r="L15" s="156"/>
      <c r="M15" s="175">
        <v>1</v>
      </c>
      <c r="N15" s="176" t="str">
        <f>IF(H15="","",VLOOKUP(H15,Tabla2[[Cód_
Producto]:[Unid_consumo]],7,0))</f>
        <v>un</v>
      </c>
    </row>
    <row r="16" spans="1:14" x14ac:dyDescent="0.25">
      <c r="A16" s="155" t="s">
        <v>591</v>
      </c>
      <c r="B16" s="156" t="str">
        <f>IF(A16="","",VLOOKUP(A16,Tabla2[[Cód_
Producto]:[Descripción]],2,0))</f>
        <v>THINNER NORMAL 352-91  5L</v>
      </c>
      <c r="C16" s="156"/>
      <c r="D16" s="156"/>
      <c r="E16" s="156"/>
      <c r="F16" s="175">
        <v>0</v>
      </c>
      <c r="H16" s="155" t="s">
        <v>539</v>
      </c>
      <c r="I16" s="156" t="str">
        <f>IF(H16="","",VLOOKUP(H16,Tabla2[[Cód_
Producto]:[Descripción]],2,0))</f>
        <v>LIJA CIRCULAR NORTON GRANO 180</v>
      </c>
      <c r="J16" s="156"/>
      <c r="K16" s="156"/>
      <c r="L16" s="156"/>
      <c r="M16" s="175"/>
      <c r="N16" s="176" t="str">
        <f>IF(H16="","",VLOOKUP(H16,Tabla2[[Cód_
Producto]:[Unid_consumo]],7,0))</f>
        <v>un</v>
      </c>
    </row>
    <row r="17" spans="1:14" x14ac:dyDescent="0.25">
      <c r="A17" s="155" t="s">
        <v>439</v>
      </c>
      <c r="B17" s="156" t="str">
        <f>IF(A17="","",VLOOKUP(A17,Tabla2[[Cód_
Producto]:[Descripción]],2,0))</f>
        <v>90 M-4 Resina Base Agua CV 5L 3H1</v>
      </c>
      <c r="C17" s="156"/>
      <c r="D17" s="156"/>
      <c r="E17" s="156"/>
      <c r="F17" s="175">
        <v>30</v>
      </c>
      <c r="H17" s="155" t="s">
        <v>541</v>
      </c>
      <c r="I17" s="156" t="str">
        <f>IF(H17="","",VLOOKUP(H17,Tabla2[[Cód_
Producto]:[Descripción]],2,0))</f>
        <v>LIJA CIRCULAR NORTON GRANO 220</v>
      </c>
      <c r="J17" s="156"/>
      <c r="K17" s="156"/>
      <c r="L17" s="156"/>
      <c r="M17" s="175"/>
      <c r="N17" s="176" t="str">
        <f>IF(H17="","",VLOOKUP(H17,Tabla2[[Cód_
Producto]:[Unid_consumo]],7,0))</f>
        <v>un</v>
      </c>
    </row>
    <row r="18" spans="1:14" x14ac:dyDescent="0.25">
      <c r="A18" s="155" t="s">
        <v>589</v>
      </c>
      <c r="B18" s="156" t="str">
        <f>IF(A18="","",VLOOKUP(A18,Tabla2[[Cód_
Producto]:[Descripción]],2,0))</f>
        <v>93-E3 Solución Acuosa VE 5L 3H1</v>
      </c>
      <c r="C18" s="156"/>
      <c r="D18" s="156"/>
      <c r="E18" s="156"/>
      <c r="F18" s="175">
        <v>125</v>
      </c>
      <c r="H18" s="155" t="s">
        <v>543</v>
      </c>
      <c r="I18" s="156" t="str">
        <f>IF(H18="","",VLOOKUP(H18,Tabla2[[Cód_
Producto]:[Descripción]],2,0))</f>
        <v>LIJA CIRCULAR NORTON GRANO 320</v>
      </c>
      <c r="J18" s="156"/>
      <c r="K18" s="156"/>
      <c r="L18" s="156"/>
      <c r="M18" s="175"/>
      <c r="N18" s="176" t="str">
        <f>IF(H18="","",VLOOKUP(H18,Tabla2[[Cód_
Producto]:[Unid_consumo]],7,0))</f>
        <v>un</v>
      </c>
    </row>
    <row r="19" spans="1:14" x14ac:dyDescent="0.25">
      <c r="A19" s="157" t="s">
        <v>307</v>
      </c>
      <c r="B19" s="156" t="str">
        <f>IF(A19="","",VLOOKUP(A19,Tabla2[[Cód_
Producto]:[Descripción]],2,0))</f>
        <v>90 M-01 Aditivo de Efecto 1L IP3B</v>
      </c>
      <c r="C19" s="156"/>
      <c r="D19" s="156"/>
      <c r="E19" s="156"/>
      <c r="F19" s="175">
        <v>8</v>
      </c>
      <c r="H19" s="157" t="s">
        <v>547</v>
      </c>
      <c r="I19" s="156" t="str">
        <f>IF(H19="","",VLOOKUP(H19,Tabla2[[Cód_
Producto]:[Descripción]],2,0))</f>
        <v>LIJA PLIEGO NORTON GRANO 80</v>
      </c>
      <c r="J19" s="156"/>
      <c r="K19" s="156"/>
      <c r="L19" s="156"/>
      <c r="M19" s="175">
        <v>0.5</v>
      </c>
      <c r="N19" s="176" t="str">
        <f>IF(H19="","",VLOOKUP(H19,Tabla2[[Cód_
Producto]:[Unid_consumo]],7,0))</f>
        <v>un</v>
      </c>
    </row>
    <row r="20" spans="1:14" x14ac:dyDescent="0.25">
      <c r="A20" s="157"/>
      <c r="B20" s="156" t="str">
        <f>IF(A20="","",VLOOKUP(A20,Tabla2[[Cód_
Producto]:[Descripción]],2,0))</f>
        <v/>
      </c>
      <c r="C20" s="156"/>
      <c r="D20" s="156"/>
      <c r="E20" s="156"/>
      <c r="F20" s="175"/>
      <c r="H20" s="2" t="s">
        <v>549</v>
      </c>
      <c r="I20" s="156" t="str">
        <f>IF(H20="","",VLOOKUP(H20,Tabla2[[Cód_
Producto]:[Descripción]],2,0))</f>
        <v>LIJA PLIEGO NORTON GRANO 120</v>
      </c>
      <c r="J20" s="156"/>
      <c r="K20" s="156"/>
      <c r="L20" s="156"/>
      <c r="M20" s="175">
        <v>0.5</v>
      </c>
      <c r="N20" s="176" t="str">
        <f>IF(H20="","",VLOOKUP(H20,Tabla2[[Cód_
Producto]:[Unid_consumo]],7,0))</f>
        <v>un</v>
      </c>
    </row>
    <row r="21" spans="1:14" x14ac:dyDescent="0.25">
      <c r="H21" s="2" t="s">
        <v>551</v>
      </c>
      <c r="I21" s="156" t="str">
        <f>IF(H21="","",VLOOKUP(H21,Tabla2[[Cód_
Producto]:[Descripción]],2,0))</f>
        <v>LIJA PLIEGO NORTON GRANO 220</v>
      </c>
      <c r="J21" s="156"/>
      <c r="K21" s="156"/>
      <c r="L21" s="156"/>
      <c r="M21" s="175">
        <v>0.5</v>
      </c>
      <c r="N21" s="176" t="str">
        <f>IF(H21="","",VLOOKUP(H21,Tabla2[[Cód_
Producto]:[Unid_consumo]],7,0))</f>
        <v>un</v>
      </c>
    </row>
    <row r="22" spans="1:14" x14ac:dyDescent="0.25">
      <c r="A22" s="160" t="s">
        <v>596</v>
      </c>
      <c r="B22" s="160"/>
      <c r="C22" s="160"/>
      <c r="D22" s="160"/>
      <c r="E22" s="160"/>
      <c r="F22" s="160"/>
      <c r="H22" s="2" t="s">
        <v>553</v>
      </c>
      <c r="I22" s="156" t="str">
        <f>IF(H22="","",VLOOKUP(H22,Tabla2[[Cód_
Producto]:[Descripción]],2,0))</f>
        <v>LIJA PLIEGO NORTON GRANO 320</v>
      </c>
      <c r="J22" s="156"/>
      <c r="K22" s="156"/>
      <c r="L22" s="156"/>
      <c r="M22" s="175">
        <v>0.5</v>
      </c>
      <c r="N22" s="176" t="str">
        <f>IF(H22="","",VLOOKUP(H22,Tabla2[[Cód_
Producto]:[Unid_consumo]],7,0))</f>
        <v>un</v>
      </c>
    </row>
    <row r="23" spans="1:14" x14ac:dyDescent="0.25">
      <c r="A23" s="1" t="s">
        <v>608</v>
      </c>
      <c r="B23" s="1" t="s">
        <v>12</v>
      </c>
      <c r="C23" s="1"/>
      <c r="D23" s="1"/>
      <c r="E23" s="1"/>
      <c r="F23" s="1" t="s">
        <v>588</v>
      </c>
      <c r="H23" s="2" t="s">
        <v>555</v>
      </c>
      <c r="I23" s="156" t="str">
        <f>IF(H23="","",VLOOKUP(H23,Tabla2[[Cód_
Producto]:[Descripción]],2,0))</f>
        <v>LIJA PLIEGO NORTON GRANO 400</v>
      </c>
      <c r="J23" s="156"/>
      <c r="K23" s="156"/>
      <c r="L23" s="156"/>
      <c r="M23" s="175">
        <v>0.5</v>
      </c>
      <c r="N23" s="176" t="str">
        <f>IF(H23="","",VLOOKUP(H23,Tabla2[[Cód_
Producto]:[Unid_consumo]],7,0))</f>
        <v>un</v>
      </c>
    </row>
    <row r="24" spans="1:14" x14ac:dyDescent="0.25">
      <c r="A24" s="155"/>
      <c r="B24" s="156" t="str">
        <f>IF(A24="","",VLOOKUP(A24,Tabla2[[Cód_
Producto]:[Descripción]],2,0))</f>
        <v/>
      </c>
      <c r="C24" s="156"/>
      <c r="D24" s="156"/>
      <c r="E24" s="156"/>
      <c r="F24" s="155"/>
      <c r="H24" s="2" t="s">
        <v>557</v>
      </c>
      <c r="I24" s="156" t="str">
        <f>IF(H24="","",VLOOKUP(H24,Tabla2[[Cód_
Producto]:[Descripción]],2,0))</f>
        <v>LIJA PLIEGO NORTON GRANO 600</v>
      </c>
      <c r="J24" s="156"/>
      <c r="K24" s="156"/>
      <c r="L24" s="156"/>
      <c r="M24" s="175">
        <v>0.5</v>
      </c>
      <c r="N24" s="176" t="str">
        <f>IF(H24="","",VLOOKUP(H24,Tabla2[[Cód_
Producto]:[Unid_consumo]],7,0))</f>
        <v>un</v>
      </c>
    </row>
    <row r="25" spans="1:14" x14ac:dyDescent="0.25">
      <c r="A25" s="155"/>
      <c r="B25" s="156" t="str">
        <f>IF(A25="","",VLOOKUP(A25,Tabla2[[Cód_
Producto]:[Descripción]],2,0))</f>
        <v/>
      </c>
      <c r="C25" s="156"/>
      <c r="D25" s="156"/>
      <c r="E25" s="156"/>
      <c r="F25" s="155"/>
      <c r="H25" s="2" t="s">
        <v>559</v>
      </c>
      <c r="I25" s="156" t="str">
        <f>IF(H25="","",VLOOKUP(H25,Tabla2[[Cód_
Producto]:[Descripción]],2,0))</f>
        <v>LIJA PLIEGO NORTON GRANO 800</v>
      </c>
      <c r="J25" s="156"/>
      <c r="K25" s="156"/>
      <c r="L25" s="156"/>
      <c r="M25" s="175">
        <v>0.5</v>
      </c>
      <c r="N25" s="176" t="str">
        <f>IF(H25="","",VLOOKUP(H25,Tabla2[[Cód_
Producto]:[Unid_consumo]],7,0))</f>
        <v>un</v>
      </c>
    </row>
    <row r="26" spans="1:14" x14ac:dyDescent="0.25">
      <c r="A26" s="155"/>
      <c r="B26" s="156" t="str">
        <f>IF(A26="","",VLOOKUP(A26,Tabla2[[Cód_
Producto]:[Descripción]],2,0))</f>
        <v/>
      </c>
      <c r="C26" s="156"/>
      <c r="D26" s="156"/>
      <c r="E26" s="156"/>
      <c r="F26" s="155"/>
      <c r="H26" s="2" t="s">
        <v>561</v>
      </c>
      <c r="I26" s="156" t="str">
        <f>IF(H26="","",VLOOKUP(H26,Tabla2[[Cód_
Producto]:[Descripción]],2,0))</f>
        <v>LIJA PLIEGO MICROFINA GRANO 1000</v>
      </c>
      <c r="J26" s="156"/>
      <c r="K26" s="156"/>
      <c r="L26" s="156"/>
      <c r="M26" s="175">
        <v>0.5</v>
      </c>
      <c r="N26" s="176" t="str">
        <f>IF(H26="","",VLOOKUP(H26,Tabla2[[Cód_
Producto]:[Unid_consumo]],7,0))</f>
        <v>un</v>
      </c>
    </row>
    <row r="27" spans="1:14" x14ac:dyDescent="0.25">
      <c r="A27" s="155"/>
      <c r="B27" s="156" t="str">
        <f>IF(A27="","",VLOOKUP(A27,Tabla2[[Cód_
Producto]:[Descripción]],2,0))</f>
        <v/>
      </c>
      <c r="C27" s="156"/>
      <c r="D27" s="156"/>
      <c r="E27" s="156"/>
      <c r="F27" s="155"/>
      <c r="H27" s="2" t="s">
        <v>564</v>
      </c>
      <c r="I27" s="156" t="str">
        <f>IF(H27="","",VLOOKUP(H27,Tabla2[[Cód_
Producto]:[Descripción]],2,0))</f>
        <v>LIJA PLIEGO MICROFINA GRANO 1200</v>
      </c>
      <c r="J27" s="156"/>
      <c r="K27" s="156"/>
      <c r="L27" s="156"/>
      <c r="M27" s="175">
        <v>0.5</v>
      </c>
      <c r="N27" s="176" t="str">
        <f>IF(H27="","",VLOOKUP(H27,Tabla2[[Cód_
Producto]:[Unid_consumo]],7,0))</f>
        <v>un</v>
      </c>
    </row>
    <row r="28" spans="1:14" x14ac:dyDescent="0.25">
      <c r="A28" s="155"/>
      <c r="B28" s="156" t="str">
        <f>IF(A28="","",VLOOKUP(A28,Tabla2[[Cód_
Producto]:[Descripción]],2,0))</f>
        <v/>
      </c>
      <c r="C28" s="156"/>
      <c r="D28" s="156"/>
      <c r="E28" s="156"/>
      <c r="F28" s="155"/>
      <c r="H28" s="2" t="s">
        <v>566</v>
      </c>
      <c r="I28" s="156" t="str">
        <f>IF(H28="","",VLOOKUP(H28,Tabla2[[Cód_
Producto]:[Descripción]],2,0))</f>
        <v>LIJA PLIEGO MICROFINA GRANO 1500</v>
      </c>
      <c r="J28" s="156"/>
      <c r="K28" s="156"/>
      <c r="L28" s="156"/>
      <c r="M28" s="175">
        <v>0.5</v>
      </c>
      <c r="N28" s="176" t="str">
        <f>IF(H28="","",VLOOKUP(H28,Tabla2[[Cód_
Producto]:[Unid_consumo]],7,0))</f>
        <v>un</v>
      </c>
    </row>
    <row r="29" spans="1:14" x14ac:dyDescent="0.25">
      <c r="A29" s="157"/>
      <c r="B29" s="156" t="str">
        <f>IF(A29="","",VLOOKUP(A29,Tabla2[[Cód_
Producto]:[Descripción]],2,0))</f>
        <v/>
      </c>
      <c r="C29" s="156"/>
      <c r="D29" s="156"/>
      <c r="E29" s="156"/>
      <c r="F29" s="155"/>
      <c r="H29" s="2" t="s">
        <v>568</v>
      </c>
      <c r="I29" s="156" t="str">
        <f>IF(H29="","",VLOOKUP(H29,Tabla2[[Cód_
Producto]:[Descripción]],2,0))</f>
        <v>LIJA PLIEGO MICROFINA GRANO 2000</v>
      </c>
      <c r="J29" s="156"/>
      <c r="K29" s="156"/>
      <c r="L29" s="156"/>
      <c r="M29" s="175">
        <v>0.5</v>
      </c>
      <c r="N29" s="176" t="str">
        <f>IF(H29="","",VLOOKUP(H29,Tabla2[[Cód_
Producto]:[Unid_consumo]],7,0))</f>
        <v>un</v>
      </c>
    </row>
    <row r="30" spans="1:14" x14ac:dyDescent="0.25">
      <c r="A30" s="155"/>
      <c r="B30" s="156" t="str">
        <f>IF(A30="","",VLOOKUP(A30,Tabla2[[Cód_
Producto]:[Descripción]],2,0))</f>
        <v/>
      </c>
      <c r="C30" s="156"/>
      <c r="D30" s="156"/>
      <c r="E30" s="156"/>
      <c r="F30" s="155"/>
      <c r="H30" s="155"/>
      <c r="I30" s="156" t="str">
        <f>IF(H30="","",VLOOKUP(H30,Tabla2[[Cód_
Producto]:[Descripción]],2,0))</f>
        <v/>
      </c>
      <c r="J30" s="156"/>
      <c r="K30" s="156"/>
      <c r="L30" s="156"/>
      <c r="M30" s="175"/>
      <c r="N30" s="176" t="str">
        <f>IF(H30="","",VLOOKUP(H30,Tabla2[[Cód_
Producto]:[Unid_consumo]],7,0))</f>
        <v/>
      </c>
    </row>
    <row r="31" spans="1:14" x14ac:dyDescent="0.25">
      <c r="A31" s="155"/>
      <c r="B31" s="156" t="str">
        <f>IF(A31="","",VLOOKUP(A31,Tabla2[[Cód_
Producto]:[Descripción]],2,0))</f>
        <v/>
      </c>
      <c r="C31" s="156"/>
      <c r="D31" s="156"/>
      <c r="E31" s="156"/>
      <c r="F31" s="155"/>
      <c r="H31" s="157"/>
      <c r="I31" s="156" t="str">
        <f>IF(H31="","",VLOOKUP(H31,Tabla2[[Cód_
Producto]:[Descripción]],2,0))</f>
        <v/>
      </c>
      <c r="J31" s="156"/>
      <c r="K31" s="156"/>
      <c r="L31" s="156"/>
      <c r="M31" s="175"/>
      <c r="N31" s="176" t="str">
        <f>IF(H31="","",VLOOKUP(H31,Tabla2[[Cód_
Producto]:[Unid_consumo]],7,0))</f>
        <v/>
      </c>
    </row>
    <row r="32" spans="1:14" x14ac:dyDescent="0.25">
      <c r="A32" s="155"/>
      <c r="B32" s="156" t="str">
        <f>IF(A32="","",VLOOKUP(A32,Tabla2[[Cód_
Producto]:[Descripción]],2,0))</f>
        <v/>
      </c>
      <c r="C32" s="156"/>
      <c r="D32" s="156"/>
      <c r="E32" s="156"/>
      <c r="F32" s="155"/>
    </row>
    <row r="33" spans="1:13" x14ac:dyDescent="0.25">
      <c r="A33" s="155"/>
      <c r="B33" s="156" t="str">
        <f>IF(A33="","",VLOOKUP(A33,Tabla2[[Cód_
Producto]:[Descripción]],2,0))</f>
        <v/>
      </c>
      <c r="C33" s="156"/>
      <c r="D33" s="156"/>
      <c r="E33" s="156"/>
      <c r="F33" s="155"/>
    </row>
    <row r="34" spans="1:13" ht="15.75" thickBot="1" x14ac:dyDescent="0.3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</row>
    <row r="35" spans="1:13" ht="15.75" thickTop="1" x14ac:dyDescent="0.25"/>
    <row r="36" spans="1:13" x14ac:dyDescent="0.25">
      <c r="A36" s="170" t="s">
        <v>609</v>
      </c>
      <c r="B36" s="171"/>
    </row>
    <row r="37" spans="1:13" ht="43.5" customHeight="1" x14ac:dyDescent="0.25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4"/>
    </row>
  </sheetData>
  <mergeCells count="2">
    <mergeCell ref="B3:C3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F17D-B52C-406F-9C90-36FD30340127}">
  <dimension ref="A1:N35"/>
  <sheetViews>
    <sheetView showGridLines="0" zoomScale="85" zoomScaleNormal="85" workbookViewId="0"/>
  </sheetViews>
  <sheetFormatPr baseColWidth="10" defaultRowHeight="15" x14ac:dyDescent="0.25"/>
  <cols>
    <col min="1" max="1" width="11.42578125" customWidth="1"/>
    <col min="2" max="2" width="41.85546875" customWidth="1"/>
    <col min="3" max="3" width="15.85546875" customWidth="1"/>
    <col min="4" max="4" width="13.140625" customWidth="1"/>
    <col min="5" max="5" width="30.7109375" customWidth="1"/>
    <col min="6" max="6" width="14.28515625" customWidth="1"/>
    <col min="7" max="7" width="14" customWidth="1"/>
    <col min="8" max="8" width="15.28515625" customWidth="1"/>
    <col min="9" max="12" width="8.5703125" customWidth="1"/>
    <col min="13" max="13" width="10" customWidth="1"/>
  </cols>
  <sheetData>
    <row r="1" spans="1:14" ht="18" customHeight="1" thickBot="1" x14ac:dyDescent="0.3">
      <c r="A1" s="177" t="s">
        <v>607</v>
      </c>
      <c r="C1" s="186" t="s">
        <v>6</v>
      </c>
      <c r="D1" s="161" t="s">
        <v>602</v>
      </c>
      <c r="E1" s="162" t="s">
        <v>603</v>
      </c>
    </row>
    <row r="3" spans="1:14" x14ac:dyDescent="0.25">
      <c r="A3" s="178" t="s">
        <v>3</v>
      </c>
      <c r="B3" s="169" t="s">
        <v>5</v>
      </c>
      <c r="C3" s="158"/>
    </row>
    <row r="4" spans="1:14" ht="15.75" thickBot="1" x14ac:dyDescent="0.3">
      <c r="A4" s="165"/>
      <c r="B4" s="165"/>
      <c r="C4" s="165"/>
      <c r="D4" s="165"/>
      <c r="E4" s="165"/>
      <c r="F4" s="153"/>
      <c r="G4" s="153"/>
      <c r="H4" s="153"/>
      <c r="I4" s="153"/>
      <c r="J4" s="153"/>
      <c r="K4" s="153"/>
      <c r="L4" s="153"/>
      <c r="M4" s="153"/>
    </row>
    <row r="5" spans="1:14" ht="15.75" thickTop="1" x14ac:dyDescent="0.25">
      <c r="F5" s="153"/>
      <c r="G5" s="153"/>
      <c r="H5" s="153"/>
      <c r="I5" s="153"/>
      <c r="J5" s="153"/>
      <c r="K5" s="153"/>
      <c r="L5" s="153"/>
      <c r="M5" s="153"/>
    </row>
    <row r="6" spans="1:14" ht="18.75" customHeight="1" x14ac:dyDescent="0.25">
      <c r="A6" s="154" t="s">
        <v>611</v>
      </c>
      <c r="B6" s="191" t="s">
        <v>2</v>
      </c>
      <c r="C6" s="185">
        <v>43750.623611111114</v>
      </c>
      <c r="D6" s="154" t="s">
        <v>605</v>
      </c>
      <c r="E6" s="179" t="s">
        <v>606</v>
      </c>
      <c r="H6" s="181"/>
      <c r="I6" s="181"/>
      <c r="J6" s="181"/>
      <c r="K6" s="181"/>
      <c r="L6" s="181"/>
      <c r="M6" s="181"/>
      <c r="N6" s="182"/>
    </row>
    <row r="7" spans="1:14" ht="7.5" customHeight="1" x14ac:dyDescent="0.25">
      <c r="A7" s="194"/>
      <c r="B7" s="195"/>
      <c r="C7" s="192"/>
      <c r="D7" s="194"/>
      <c r="E7" s="193"/>
      <c r="H7" s="181"/>
      <c r="I7" s="181"/>
      <c r="J7" s="181"/>
      <c r="K7" s="181"/>
      <c r="L7" s="181"/>
      <c r="M7" s="181"/>
      <c r="N7" s="182"/>
    </row>
    <row r="8" spans="1:14" ht="21" customHeight="1" x14ac:dyDescent="0.25">
      <c r="A8" s="1" t="s">
        <v>612</v>
      </c>
      <c r="B8" s="1" t="s">
        <v>613</v>
      </c>
      <c r="C8" s="1" t="s">
        <v>614</v>
      </c>
      <c r="D8" s="1" t="s">
        <v>588</v>
      </c>
      <c r="E8" s="183" t="s">
        <v>615</v>
      </c>
      <c r="F8" s="183"/>
      <c r="G8" s="183"/>
      <c r="H8" s="183"/>
      <c r="I8" s="183"/>
      <c r="J8" s="183"/>
      <c r="K8" s="182"/>
    </row>
    <row r="9" spans="1:14" x14ac:dyDescent="0.25">
      <c r="A9" s="187" t="s">
        <v>520</v>
      </c>
      <c r="B9" s="188" t="str">
        <f>IF($A9="","",VLOOKUP($A9,Tabla2[[Cód_
Producto]:[Descripción]],2,0))</f>
        <v>THINNER ACRILICO</v>
      </c>
      <c r="C9" s="189" t="str">
        <f>IF($A9="","",VLOOKUP($A9,Tabla2[[Cód_
Producto]:[Unid_consumo]],7,0))</f>
        <v>gal</v>
      </c>
      <c r="D9" s="196">
        <v>1</v>
      </c>
      <c r="E9" s="184"/>
      <c r="F9" s="184"/>
      <c r="G9" s="184"/>
      <c r="H9" s="184"/>
      <c r="I9" s="184"/>
      <c r="J9" s="184"/>
      <c r="K9" s="182"/>
    </row>
    <row r="10" spans="1:14" x14ac:dyDescent="0.25">
      <c r="A10" s="187" t="s">
        <v>128</v>
      </c>
      <c r="B10" s="188" t="str">
        <f>IF(A10="","",VLOOKUP(A10,Tabla2[[Cód_
Producto]:[Descripción]],2,0))</f>
        <v>1,5KG Bodyfiller grey</v>
      </c>
      <c r="C10" s="189" t="str">
        <f>IF($A10="","",VLOOKUP($A10,Tabla2[[Cód_
Producto]:[Unid_consumo]],7,0))</f>
        <v>un</v>
      </c>
      <c r="D10" s="196">
        <v>1</v>
      </c>
      <c r="E10" s="184"/>
      <c r="F10" s="184"/>
      <c r="G10" s="184"/>
      <c r="H10" s="184"/>
      <c r="I10" s="184"/>
      <c r="J10" s="184"/>
      <c r="K10" s="182"/>
    </row>
    <row r="11" spans="1:14" x14ac:dyDescent="0.25">
      <c r="A11" s="187" t="s">
        <v>131</v>
      </c>
      <c r="B11" s="188" t="str">
        <f>IF(A11="","",VLOOKUP(A11,Tabla2[[Cód_
Producto]:[Descripción]],2,0))</f>
        <v>0,05KG Härterpaste rot</v>
      </c>
      <c r="C11" s="189" t="str">
        <f>IF($A11="","",VLOOKUP($A11,Tabla2[[Cód_
Producto]:[Unid_consumo]],7,0))</f>
        <v>un</v>
      </c>
      <c r="D11" s="196">
        <v>1</v>
      </c>
      <c r="E11" s="184"/>
      <c r="F11" s="184"/>
      <c r="G11" s="184"/>
      <c r="H11" s="184"/>
      <c r="I11" s="184"/>
      <c r="J11" s="184"/>
      <c r="K11" s="182"/>
    </row>
    <row r="12" spans="1:14" x14ac:dyDescent="0.25">
      <c r="A12" s="187" t="s">
        <v>572</v>
      </c>
      <c r="B12" s="188" t="str">
        <f>IF(A12="","",VLOOKUP(A12,Tabla2[[Cód_
Producto]:[Descripción]],2,0))</f>
        <v>PAÑO GOMOSO ROBERLO</v>
      </c>
      <c r="C12" s="189" t="str">
        <f>IF($A12="","",VLOOKUP($A12,Tabla2[[Cód_
Producto]:[Unid_consumo]],7,0))</f>
        <v>un</v>
      </c>
      <c r="D12" s="196">
        <v>1</v>
      </c>
      <c r="E12" s="184"/>
      <c r="F12" s="184"/>
      <c r="G12" s="184"/>
      <c r="H12" s="184"/>
      <c r="I12" s="184"/>
      <c r="J12" s="184"/>
      <c r="K12" s="182"/>
    </row>
    <row r="13" spans="1:14" x14ac:dyDescent="0.25">
      <c r="A13" s="187" t="s">
        <v>517</v>
      </c>
      <c r="B13" s="188" t="str">
        <f>IF(A13="","",VLOOKUP(A13,Tabla2[[Cód_
Producto]:[Descripción]],2,0))</f>
        <v>PAPEL KRAFT (rollo x 8630gr)</v>
      </c>
      <c r="C13" s="189" t="str">
        <f>IF($A13="","",VLOOKUP($A13,Tabla2[[Cód_
Producto]:[Unid_consumo]],7,0))</f>
        <v>un</v>
      </c>
      <c r="D13" s="196">
        <v>1</v>
      </c>
      <c r="E13" s="184"/>
      <c r="F13" s="184"/>
      <c r="G13" s="184"/>
      <c r="H13" s="184"/>
      <c r="I13" s="184"/>
      <c r="J13" s="184"/>
      <c r="K13" s="182"/>
    </row>
    <row r="14" spans="1:14" x14ac:dyDescent="0.25">
      <c r="A14" s="190" t="s">
        <v>577</v>
      </c>
      <c r="B14" s="188" t="str">
        <f>IF(A14="","",VLOOKUP(A14,Tabla2[[Cód_
Producto]:[Descripción]],2,0))</f>
        <v>FILM PROTECTOR BRISEADO rollo x 120mt</v>
      </c>
      <c r="C14" s="189" t="str">
        <f>IF($A14="","",VLOOKUP($A14,Tabla2[[Cód_
Producto]:[Unid_consumo]],7,0))</f>
        <v>un</v>
      </c>
      <c r="D14" s="196">
        <v>2</v>
      </c>
      <c r="E14" s="184"/>
      <c r="F14" s="184"/>
      <c r="G14" s="184"/>
      <c r="H14" s="184"/>
      <c r="I14" s="184"/>
      <c r="J14" s="184"/>
      <c r="K14" s="182"/>
    </row>
    <row r="15" spans="1:14" ht="29.25" customHeight="1" x14ac:dyDescent="0.25">
      <c r="H15" s="182"/>
      <c r="I15" s="184"/>
      <c r="J15" s="184"/>
      <c r="K15" s="184"/>
      <c r="L15" s="184"/>
      <c r="M15" s="184"/>
      <c r="N15" s="182"/>
    </row>
    <row r="16" spans="1:14" x14ac:dyDescent="0.25">
      <c r="A16" s="154" t="s">
        <v>616</v>
      </c>
      <c r="B16" s="191" t="s">
        <v>2</v>
      </c>
      <c r="C16" s="185">
        <v>43750.681250000001</v>
      </c>
      <c r="D16" s="154" t="s">
        <v>605</v>
      </c>
      <c r="E16" s="179" t="s">
        <v>617</v>
      </c>
    </row>
    <row r="17" spans="1:5" ht="8.25" customHeight="1" x14ac:dyDescent="0.25">
      <c r="A17" s="194"/>
      <c r="B17" s="195"/>
      <c r="C17" s="192"/>
      <c r="D17" s="194"/>
      <c r="E17" s="193"/>
    </row>
    <row r="18" spans="1:5" ht="16.5" customHeight="1" x14ac:dyDescent="0.25">
      <c r="A18" s="1" t="s">
        <v>612</v>
      </c>
      <c r="B18" s="1" t="s">
        <v>613</v>
      </c>
      <c r="C18" s="1" t="s">
        <v>614</v>
      </c>
      <c r="D18" s="1" t="s">
        <v>588</v>
      </c>
      <c r="E18" s="183" t="s">
        <v>615</v>
      </c>
    </row>
    <row r="19" spans="1:5" x14ac:dyDescent="0.25">
      <c r="A19" s="187" t="s">
        <v>520</v>
      </c>
      <c r="B19" s="188" t="str">
        <f>IF($A19="","",VLOOKUP($A19,Tabla2[[Cód_
Producto]:[Descripción]],2,0))</f>
        <v>THINNER ACRILICO</v>
      </c>
      <c r="C19" s="189" t="str">
        <f>IF($A19="","",VLOOKUP($A19,Tabla2[[Cód_
Producto]:[Unid_consumo]],7,0))</f>
        <v>gal</v>
      </c>
      <c r="D19" s="196">
        <v>1</v>
      </c>
      <c r="E19" s="184"/>
    </row>
    <row r="20" spans="1:5" x14ac:dyDescent="0.25">
      <c r="A20" s="187" t="s">
        <v>128</v>
      </c>
      <c r="B20" s="188" t="str">
        <f>IF(A20="","",VLOOKUP(A20,Tabla2[[Cód_
Producto]:[Descripción]],2,0))</f>
        <v>1,5KG Bodyfiller grey</v>
      </c>
      <c r="C20" s="189" t="str">
        <f>IF($A20="","",VLOOKUP($A20,Tabla2[[Cód_
Producto]:[Unid_consumo]],7,0))</f>
        <v>un</v>
      </c>
      <c r="D20" s="196">
        <v>1</v>
      </c>
      <c r="E20" s="184"/>
    </row>
    <row r="21" spans="1:5" x14ac:dyDescent="0.25">
      <c r="A21" s="187" t="s">
        <v>572</v>
      </c>
      <c r="B21" s="188" t="str">
        <f>IF(A21="","",VLOOKUP(A21,Tabla2[[Cód_
Producto]:[Descripción]],2,0))</f>
        <v>PAÑO GOMOSO ROBERLO</v>
      </c>
      <c r="C21" s="189" t="str">
        <f>IF($A21="","",VLOOKUP($A21,Tabla2[[Cód_
Producto]:[Unid_consumo]],7,0))</f>
        <v>un</v>
      </c>
      <c r="D21" s="196">
        <v>1</v>
      </c>
      <c r="E21" s="184"/>
    </row>
    <row r="22" spans="1:5" x14ac:dyDescent="0.25">
      <c r="A22" s="190" t="s">
        <v>577</v>
      </c>
      <c r="B22" s="188" t="str">
        <f>IF(A22="","",VLOOKUP(A22,Tabla2[[Cód_
Producto]:[Descripción]],2,0))</f>
        <v>FILM PROTECTOR BRISEADO rollo x 120mt</v>
      </c>
      <c r="C22" s="189" t="str">
        <f>IF($A22="","",VLOOKUP($A22,Tabla2[[Cód_
Producto]:[Unid_consumo]],7,0))</f>
        <v>un</v>
      </c>
      <c r="D22" s="196">
        <v>2</v>
      </c>
      <c r="E22" s="184"/>
    </row>
    <row r="23" spans="1:5" x14ac:dyDescent="0.25">
      <c r="A23" s="190"/>
      <c r="B23" s="188" t="str">
        <f>IF(A23="","",VLOOKUP(A23,Tabla2[[Cód_
Producto]:[Descripción]],2,0))</f>
        <v/>
      </c>
      <c r="C23" s="189" t="str">
        <f>IF($A23="","",VLOOKUP($A23,Tabla2[[Cód_
Producto]:[Unid_consumo]],7,0))</f>
        <v/>
      </c>
      <c r="D23" s="196"/>
      <c r="E23" s="184"/>
    </row>
    <row r="24" spans="1:5" x14ac:dyDescent="0.25">
      <c r="A24" s="190"/>
      <c r="B24" s="188" t="str">
        <f>IF(A24="","",VLOOKUP(A24,Tabla2[[Cód_
Producto]:[Descripción]],2,0))</f>
        <v/>
      </c>
      <c r="C24" s="189" t="str">
        <f>IF($A24="","",VLOOKUP($A24,Tabla2[[Cód_
Producto]:[Unid_consumo]],7,0))</f>
        <v/>
      </c>
      <c r="D24" s="196"/>
      <c r="E24" s="184"/>
    </row>
    <row r="25" spans="1:5" ht="24" customHeight="1" x14ac:dyDescent="0.25"/>
    <row r="26" spans="1:5" x14ac:dyDescent="0.25">
      <c r="A26" s="154" t="s">
        <v>618</v>
      </c>
      <c r="B26" s="191" t="s">
        <v>2</v>
      </c>
      <c r="C26" s="185">
        <v>43750.186805555553</v>
      </c>
      <c r="D26" s="154" t="s">
        <v>605</v>
      </c>
      <c r="E26" s="179" t="s">
        <v>619</v>
      </c>
    </row>
    <row r="27" spans="1:5" x14ac:dyDescent="0.25">
      <c r="A27" s="194"/>
      <c r="B27" s="195"/>
      <c r="C27" s="192"/>
      <c r="D27" s="194"/>
      <c r="E27" s="193"/>
    </row>
    <row r="28" spans="1:5" ht="18.75" customHeight="1" x14ac:dyDescent="0.25">
      <c r="A28" s="1" t="s">
        <v>612</v>
      </c>
      <c r="B28" s="1" t="s">
        <v>613</v>
      </c>
      <c r="C28" s="1" t="s">
        <v>614</v>
      </c>
      <c r="D28" s="1" t="s">
        <v>588</v>
      </c>
      <c r="E28" s="183" t="s">
        <v>615</v>
      </c>
    </row>
    <row r="29" spans="1:5" x14ac:dyDescent="0.25">
      <c r="A29" s="187" t="s">
        <v>520</v>
      </c>
      <c r="B29" s="188" t="str">
        <f>IF($A29="","",VLOOKUP($A29,Tabla2[[Cód_
Producto]:[Descripción]],2,0))</f>
        <v>THINNER ACRILICO</v>
      </c>
      <c r="C29" s="189" t="str">
        <f>IF($A29="","",VLOOKUP($A29,Tabla2[[Cód_
Producto]:[Unid_consumo]],7,0))</f>
        <v>gal</v>
      </c>
      <c r="D29" s="196">
        <v>1</v>
      </c>
      <c r="E29" s="184"/>
    </row>
    <row r="30" spans="1:5" x14ac:dyDescent="0.25">
      <c r="A30" s="187" t="s">
        <v>128</v>
      </c>
      <c r="B30" s="188" t="str">
        <f>IF(A30="","",VLOOKUP(A30,Tabla2[[Cód_
Producto]:[Descripción]],2,0))</f>
        <v>1,5KG Bodyfiller grey</v>
      </c>
      <c r="C30" s="189" t="str">
        <f>IF($A30="","",VLOOKUP($A30,Tabla2[[Cód_
Producto]:[Unid_consumo]],7,0))</f>
        <v>un</v>
      </c>
      <c r="D30" s="196">
        <v>1</v>
      </c>
      <c r="E30" s="184"/>
    </row>
    <row r="31" spans="1:5" x14ac:dyDescent="0.25">
      <c r="A31" s="187" t="s">
        <v>572</v>
      </c>
      <c r="B31" s="188" t="str">
        <f>IF(A31="","",VLOOKUP(A31,Tabla2[[Cód_
Producto]:[Descripción]],2,0))</f>
        <v>PAÑO GOMOSO ROBERLO</v>
      </c>
      <c r="C31" s="189" t="str">
        <f>IF($A31="","",VLOOKUP($A31,Tabla2[[Cód_
Producto]:[Unid_consumo]],7,0))</f>
        <v>un</v>
      </c>
      <c r="D31" s="196">
        <v>2</v>
      </c>
      <c r="E31" s="184"/>
    </row>
    <row r="32" spans="1:5" x14ac:dyDescent="0.25">
      <c r="A32" s="190" t="s">
        <v>577</v>
      </c>
      <c r="B32" s="188" t="str">
        <f>IF(A32="","",VLOOKUP(A32,Tabla2[[Cód_
Producto]:[Descripción]],2,0))</f>
        <v>FILM PROTECTOR BRISEADO rollo x 120mt</v>
      </c>
      <c r="C32" s="189" t="str">
        <f>IF($A32="","",VLOOKUP($A32,Tabla2[[Cód_
Producto]:[Unid_consumo]],7,0))</f>
        <v>un</v>
      </c>
      <c r="D32" s="196">
        <v>1</v>
      </c>
      <c r="E32" s="184"/>
    </row>
    <row r="33" spans="1:5" x14ac:dyDescent="0.25">
      <c r="A33" s="158" t="s">
        <v>570</v>
      </c>
      <c r="B33" s="156" t="str">
        <f>IF(A33="","",VLOOKUP(A33,Tabla2[[Cód_
Producto]:[Descripción]],2,0))</f>
        <v>TRAPO INDUSTRIAL BLANCO</v>
      </c>
      <c r="C33" s="176" t="str">
        <f>IF($A33="","",VLOOKUP($A33,Tabla2[[Cód_
Producto]:[Unid_consumo]],7,0))</f>
        <v>kg</v>
      </c>
      <c r="D33" s="197">
        <v>1</v>
      </c>
      <c r="E33" s="180"/>
    </row>
    <row r="34" spans="1:5" x14ac:dyDescent="0.25">
      <c r="A34" s="158"/>
      <c r="B34" s="156" t="str">
        <f>IF(A34="","",VLOOKUP(A34,Tabla2[[Cód_
Producto]:[Descripción]],2,0))</f>
        <v/>
      </c>
      <c r="C34" s="176" t="str">
        <f>IF($A34="","",VLOOKUP($A34,Tabla2[[Cód_
Producto]:[Unid_consumo]],7,0))</f>
        <v/>
      </c>
      <c r="D34" s="197"/>
      <c r="E34" s="180"/>
    </row>
    <row r="35" spans="1:5" x14ac:dyDescent="0.25">
      <c r="A35" s="158"/>
      <c r="B35" s="156" t="str">
        <f>IF(A35="","",VLOOKUP(A35,Tabla2[[Cód_
Producto]:[Descripción]],2,0))</f>
        <v/>
      </c>
      <c r="C35" s="176" t="str">
        <f>IF($A35="","",VLOOKUP($A35,Tabla2[[Cód_
Producto]:[Unid_consumo]],7,0))</f>
        <v/>
      </c>
      <c r="D35" s="197"/>
      <c r="E35" s="18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D1FE-60AA-4805-B254-EB907ABA7994}">
  <dimension ref="A1:P292"/>
  <sheetViews>
    <sheetView showGridLines="0" topLeftCell="B1" zoomScaleNormal="100" workbookViewId="0">
      <pane ySplit="3" topLeftCell="A4" activePane="bottomLeft" state="frozen"/>
      <selection activeCell="B4" sqref="B4:B1048576"/>
      <selection pane="bottomLeft" activeCell="H3" sqref="H3"/>
    </sheetView>
  </sheetViews>
  <sheetFormatPr baseColWidth="10" defaultColWidth="11.42578125" defaultRowHeight="12.75" x14ac:dyDescent="0.2"/>
  <cols>
    <col min="1" max="1" width="10.140625" style="152" customWidth="1"/>
    <col min="2" max="2" width="13.42578125" style="11" customWidth="1"/>
    <col min="3" max="3" width="46.85546875" style="8" customWidth="1"/>
    <col min="4" max="4" width="10.140625" style="11" customWidth="1"/>
    <col min="5" max="5" width="7.7109375" style="11" customWidth="1"/>
    <col min="6" max="6" width="9.5703125" style="11" customWidth="1"/>
    <col min="7" max="7" width="10.42578125" style="11" customWidth="1"/>
    <col min="8" max="8" width="9.140625" style="11" customWidth="1"/>
    <col min="9" max="9" width="8.140625" style="11" customWidth="1"/>
    <col min="10" max="10" width="9.85546875" style="11" customWidth="1"/>
    <col min="11" max="11" width="11.140625" style="11" customWidth="1"/>
    <col min="12" max="12" width="24.85546875" style="11" customWidth="1"/>
    <col min="13" max="13" width="15.7109375" style="11" customWidth="1"/>
    <col min="14" max="16384" width="11.42578125" style="11"/>
  </cols>
  <sheetData>
    <row r="1" spans="1:15" s="12" customFormat="1" ht="26.25" customHeight="1" x14ac:dyDescent="0.2">
      <c r="A1" s="6" t="s">
        <v>8</v>
      </c>
      <c r="B1" s="7"/>
      <c r="C1" s="8"/>
      <c r="D1" s="9"/>
      <c r="E1" s="9"/>
      <c r="F1" s="9"/>
      <c r="G1" s="9"/>
      <c r="H1" s="9"/>
      <c r="I1" s="10"/>
      <c r="J1" s="11"/>
      <c r="K1" s="11"/>
    </row>
    <row r="2" spans="1:15" s="12" customFormat="1" ht="13.9" customHeight="1" x14ac:dyDescent="0.2">
      <c r="A2" s="13"/>
      <c r="B2" s="7"/>
      <c r="C2" s="8"/>
      <c r="D2" s="11"/>
      <c r="E2" s="11"/>
      <c r="F2" s="11"/>
      <c r="G2" s="11"/>
      <c r="H2" s="11"/>
      <c r="I2" s="202" t="s">
        <v>9</v>
      </c>
      <c r="J2" s="202"/>
      <c r="K2" s="14"/>
    </row>
    <row r="3" spans="1:15" s="23" customFormat="1" ht="33" customHeight="1" x14ac:dyDescent="0.15">
      <c r="A3" s="15" t="s">
        <v>10</v>
      </c>
      <c r="B3" s="16" t="s">
        <v>11</v>
      </c>
      <c r="C3" s="17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8" t="s">
        <v>17</v>
      </c>
      <c r="I3" s="19" t="s">
        <v>18</v>
      </c>
      <c r="J3" s="19" t="s">
        <v>19</v>
      </c>
      <c r="K3" s="20" t="s">
        <v>20</v>
      </c>
      <c r="L3" s="21" t="s">
        <v>21</v>
      </c>
      <c r="M3" s="21" t="s">
        <v>22</v>
      </c>
      <c r="N3" s="22" t="s">
        <v>23</v>
      </c>
      <c r="O3" s="22" t="s">
        <v>24</v>
      </c>
    </row>
    <row r="4" spans="1:15" ht="10.9" customHeight="1" x14ac:dyDescent="0.2">
      <c r="A4" s="24">
        <v>50395539</v>
      </c>
      <c r="B4" s="25" t="s">
        <v>25</v>
      </c>
      <c r="C4" s="26" t="s">
        <v>26</v>
      </c>
      <c r="D4" s="27">
        <v>5</v>
      </c>
      <c r="E4" s="27" t="s">
        <v>27</v>
      </c>
      <c r="F4" s="28">
        <v>473.92</v>
      </c>
      <c r="G4" s="29">
        <v>1.0049999999999999</v>
      </c>
      <c r="H4" s="30" t="s">
        <v>28</v>
      </c>
      <c r="I4" s="31">
        <v>1000</v>
      </c>
      <c r="J4" s="32">
        <f t="shared" ref="J4:J67" si="0">1/D4/G4/I4</f>
        <v>1.9900497512437816E-4</v>
      </c>
      <c r="K4" s="33">
        <f t="shared" ref="K4:K67" si="1">F4*J4</f>
        <v>9.4312437810945296E-2</v>
      </c>
      <c r="L4" s="34" t="s">
        <v>29</v>
      </c>
      <c r="M4" s="11" t="s">
        <v>30</v>
      </c>
      <c r="N4" s="11" t="s">
        <v>31</v>
      </c>
      <c r="O4" s="11" t="s">
        <v>32</v>
      </c>
    </row>
    <row r="5" spans="1:15" ht="11.65" customHeight="1" x14ac:dyDescent="0.2">
      <c r="A5" s="24">
        <v>50395775</v>
      </c>
      <c r="B5" s="25" t="s">
        <v>33</v>
      </c>
      <c r="C5" s="26" t="s">
        <v>34</v>
      </c>
      <c r="D5" s="27">
        <v>5</v>
      </c>
      <c r="E5" s="27" t="s">
        <v>27</v>
      </c>
      <c r="F5" s="28">
        <v>478.46</v>
      </c>
      <c r="G5" s="29">
        <v>0.99299999999999999</v>
      </c>
      <c r="H5" s="30" t="s">
        <v>28</v>
      </c>
      <c r="I5" s="31">
        <v>1000</v>
      </c>
      <c r="J5" s="32">
        <f t="shared" si="0"/>
        <v>2.014098690835851E-4</v>
      </c>
      <c r="K5" s="33">
        <f t="shared" si="1"/>
        <v>9.6366565961732126E-2</v>
      </c>
      <c r="L5" s="34" t="s">
        <v>29</v>
      </c>
      <c r="M5" s="11" t="s">
        <v>30</v>
      </c>
      <c r="N5" s="11" t="s">
        <v>31</v>
      </c>
      <c r="O5" s="11" t="s">
        <v>32</v>
      </c>
    </row>
    <row r="6" spans="1:15" ht="11.65" customHeight="1" x14ac:dyDescent="0.2">
      <c r="A6" s="24">
        <v>50418529</v>
      </c>
      <c r="B6" s="25" t="s">
        <v>35</v>
      </c>
      <c r="C6" s="26" t="s">
        <v>36</v>
      </c>
      <c r="D6" s="27">
        <v>5</v>
      </c>
      <c r="E6" s="27" t="s">
        <v>27</v>
      </c>
      <c r="F6" s="28">
        <v>487.62</v>
      </c>
      <c r="G6" s="29">
        <v>0.999</v>
      </c>
      <c r="H6" s="30" t="s">
        <v>28</v>
      </c>
      <c r="I6" s="31">
        <v>1000</v>
      </c>
      <c r="J6" s="32">
        <f t="shared" si="0"/>
        <v>2.0020020020020021E-4</v>
      </c>
      <c r="K6" s="33">
        <f t="shared" si="1"/>
        <v>9.7621621621621621E-2</v>
      </c>
      <c r="L6" s="34" t="s">
        <v>29</v>
      </c>
      <c r="M6" s="11" t="s">
        <v>30</v>
      </c>
      <c r="N6" s="11" t="s">
        <v>31</v>
      </c>
      <c r="O6" s="11" t="s">
        <v>32</v>
      </c>
    </row>
    <row r="7" spans="1:15" ht="11.65" customHeight="1" x14ac:dyDescent="0.2">
      <c r="A7" s="24">
        <v>50418369</v>
      </c>
      <c r="B7" s="25" t="s">
        <v>37</v>
      </c>
      <c r="C7" s="26" t="s">
        <v>38</v>
      </c>
      <c r="D7" s="27">
        <v>5</v>
      </c>
      <c r="E7" s="27" t="s">
        <v>27</v>
      </c>
      <c r="F7" s="28">
        <v>463.72</v>
      </c>
      <c r="G7" s="29">
        <v>0.998</v>
      </c>
      <c r="H7" s="30" t="s">
        <v>28</v>
      </c>
      <c r="I7" s="31">
        <v>1000</v>
      </c>
      <c r="J7" s="32">
        <f t="shared" si="0"/>
        <v>2.0040080160320641E-4</v>
      </c>
      <c r="K7" s="33">
        <f t="shared" si="1"/>
        <v>9.2929859719438887E-2</v>
      </c>
      <c r="L7" s="34" t="s">
        <v>29</v>
      </c>
      <c r="M7" s="11" t="s">
        <v>30</v>
      </c>
      <c r="N7" s="11" t="s">
        <v>31</v>
      </c>
      <c r="O7" s="11" t="s">
        <v>32</v>
      </c>
    </row>
    <row r="8" spans="1:15" ht="11.65" customHeight="1" x14ac:dyDescent="0.2">
      <c r="A8" s="24">
        <v>50395749</v>
      </c>
      <c r="B8" s="25" t="s">
        <v>39</v>
      </c>
      <c r="C8" s="26" t="s">
        <v>40</v>
      </c>
      <c r="D8" s="27">
        <v>2.5</v>
      </c>
      <c r="E8" s="27" t="s">
        <v>27</v>
      </c>
      <c r="F8" s="28">
        <v>274.8</v>
      </c>
      <c r="G8" s="29">
        <v>1.0900000000000001</v>
      </c>
      <c r="H8" s="30" t="s">
        <v>28</v>
      </c>
      <c r="I8" s="31">
        <v>1000</v>
      </c>
      <c r="J8" s="32">
        <f t="shared" si="0"/>
        <v>3.6697247706422018E-4</v>
      </c>
      <c r="K8" s="33">
        <f t="shared" si="1"/>
        <v>0.10084403669724772</v>
      </c>
      <c r="L8" s="34" t="s">
        <v>29</v>
      </c>
      <c r="M8" s="11" t="s">
        <v>30</v>
      </c>
      <c r="N8" s="11" t="s">
        <v>31</v>
      </c>
      <c r="O8" s="11" t="s">
        <v>32</v>
      </c>
    </row>
    <row r="9" spans="1:15" ht="11.65" customHeight="1" x14ac:dyDescent="0.2">
      <c r="A9" s="24">
        <v>50395740</v>
      </c>
      <c r="B9" s="25" t="s">
        <v>41</v>
      </c>
      <c r="C9" s="26" t="s">
        <v>42</v>
      </c>
      <c r="D9" s="27">
        <v>2.5</v>
      </c>
      <c r="E9" s="27" t="s">
        <v>27</v>
      </c>
      <c r="F9" s="28">
        <v>274.8</v>
      </c>
      <c r="G9" s="29">
        <v>1.0900000000000001</v>
      </c>
      <c r="H9" s="30" t="s">
        <v>28</v>
      </c>
      <c r="I9" s="31">
        <v>1000</v>
      </c>
      <c r="J9" s="32">
        <f t="shared" si="0"/>
        <v>3.6697247706422018E-4</v>
      </c>
      <c r="K9" s="33">
        <f t="shared" si="1"/>
        <v>0.10084403669724772</v>
      </c>
      <c r="L9" s="34" t="s">
        <v>29</v>
      </c>
      <c r="M9" s="11" t="s">
        <v>30</v>
      </c>
      <c r="N9" s="11" t="s">
        <v>31</v>
      </c>
      <c r="O9" s="11" t="s">
        <v>32</v>
      </c>
    </row>
    <row r="10" spans="1:15" ht="11.65" customHeight="1" x14ac:dyDescent="0.2">
      <c r="A10" s="24">
        <v>50399943</v>
      </c>
      <c r="B10" s="25" t="s">
        <v>43</v>
      </c>
      <c r="C10" s="26" t="s">
        <v>44</v>
      </c>
      <c r="D10" s="27">
        <v>2.5</v>
      </c>
      <c r="E10" s="27" t="s">
        <v>27</v>
      </c>
      <c r="F10" s="28">
        <v>274.8</v>
      </c>
      <c r="G10" s="29">
        <v>1.0980000000000001</v>
      </c>
      <c r="H10" s="30" t="s">
        <v>28</v>
      </c>
      <c r="I10" s="31">
        <v>1000</v>
      </c>
      <c r="J10" s="32">
        <f t="shared" si="0"/>
        <v>3.6429872495446266E-4</v>
      </c>
      <c r="K10" s="33">
        <f t="shared" si="1"/>
        <v>0.10010928961748634</v>
      </c>
      <c r="L10" s="34" t="s">
        <v>29</v>
      </c>
      <c r="M10" s="11" t="s">
        <v>30</v>
      </c>
      <c r="N10" s="11" t="s">
        <v>31</v>
      </c>
      <c r="O10" s="11" t="s">
        <v>32</v>
      </c>
    </row>
    <row r="11" spans="1:15" ht="11.65" customHeight="1" x14ac:dyDescent="0.2">
      <c r="A11" s="24">
        <v>53147222</v>
      </c>
      <c r="B11" s="25" t="s">
        <v>45</v>
      </c>
      <c r="C11" s="26" t="s">
        <v>46</v>
      </c>
      <c r="D11" s="27">
        <v>1</v>
      </c>
      <c r="E11" s="27" t="s">
        <v>27</v>
      </c>
      <c r="F11" s="28">
        <v>77.08</v>
      </c>
      <c r="G11" s="29">
        <v>0.98299999999999998</v>
      </c>
      <c r="H11" s="30" t="s">
        <v>28</v>
      </c>
      <c r="I11" s="31">
        <v>1000</v>
      </c>
      <c r="J11" s="32">
        <f t="shared" si="0"/>
        <v>1.0172939979654122E-3</v>
      </c>
      <c r="K11" s="33">
        <f t="shared" si="1"/>
        <v>7.8413021363173976E-2</v>
      </c>
      <c r="L11" s="34" t="s">
        <v>29</v>
      </c>
      <c r="M11" s="11" t="s">
        <v>30</v>
      </c>
      <c r="N11" s="11" t="s">
        <v>31</v>
      </c>
      <c r="O11" s="11" t="s">
        <v>32</v>
      </c>
    </row>
    <row r="12" spans="1:15" ht="11.65" customHeight="1" x14ac:dyDescent="0.2">
      <c r="A12" s="24">
        <v>53146533</v>
      </c>
      <c r="B12" s="25" t="s">
        <v>47</v>
      </c>
      <c r="C12" s="26" t="s">
        <v>48</v>
      </c>
      <c r="D12" s="27">
        <v>1</v>
      </c>
      <c r="E12" s="27" t="s">
        <v>27</v>
      </c>
      <c r="F12" s="28">
        <v>61.4</v>
      </c>
      <c r="G12" s="29">
        <v>0.96499999999999997</v>
      </c>
      <c r="H12" s="30" t="s">
        <v>28</v>
      </c>
      <c r="I12" s="31">
        <v>1000</v>
      </c>
      <c r="J12" s="32">
        <f t="shared" si="0"/>
        <v>1.0362694300518136E-3</v>
      </c>
      <c r="K12" s="33">
        <f t="shared" si="1"/>
        <v>6.3626943005181361E-2</v>
      </c>
      <c r="L12" s="34" t="s">
        <v>29</v>
      </c>
      <c r="M12" s="11" t="s">
        <v>30</v>
      </c>
      <c r="N12" s="11" t="s">
        <v>31</v>
      </c>
      <c r="O12" s="11" t="s">
        <v>32</v>
      </c>
    </row>
    <row r="13" spans="1:15" ht="11.65" customHeight="1" x14ac:dyDescent="0.2">
      <c r="A13" s="24">
        <v>53146215</v>
      </c>
      <c r="B13" s="25" t="s">
        <v>49</v>
      </c>
      <c r="C13" s="26" t="s">
        <v>50</v>
      </c>
      <c r="D13" s="27">
        <v>1</v>
      </c>
      <c r="E13" s="27" t="s">
        <v>27</v>
      </c>
      <c r="F13" s="28">
        <v>73.069999999999993</v>
      </c>
      <c r="G13" s="29">
        <v>0.97099999999999997</v>
      </c>
      <c r="H13" s="30" t="s">
        <v>28</v>
      </c>
      <c r="I13" s="31">
        <v>1000</v>
      </c>
      <c r="J13" s="32">
        <f t="shared" si="0"/>
        <v>1.0298661174047373E-3</v>
      </c>
      <c r="K13" s="33">
        <f t="shared" si="1"/>
        <v>7.5252317198764157E-2</v>
      </c>
      <c r="L13" s="34" t="s">
        <v>29</v>
      </c>
      <c r="M13" s="11" t="s">
        <v>30</v>
      </c>
      <c r="N13" s="11" t="s">
        <v>31</v>
      </c>
      <c r="O13" s="11" t="s">
        <v>32</v>
      </c>
    </row>
    <row r="14" spans="1:15" ht="11.65" customHeight="1" x14ac:dyDescent="0.2">
      <c r="A14" s="24">
        <v>53144519</v>
      </c>
      <c r="B14" s="25" t="s">
        <v>51</v>
      </c>
      <c r="C14" s="26" t="s">
        <v>52</v>
      </c>
      <c r="D14" s="27">
        <v>1</v>
      </c>
      <c r="E14" s="27" t="s">
        <v>27</v>
      </c>
      <c r="F14" s="28">
        <v>97.1</v>
      </c>
      <c r="G14" s="29">
        <v>0.98799999999999999</v>
      </c>
      <c r="H14" s="30" t="s">
        <v>28</v>
      </c>
      <c r="I14" s="31">
        <v>1000</v>
      </c>
      <c r="J14" s="32">
        <f t="shared" si="0"/>
        <v>1.0121457489878543E-3</v>
      </c>
      <c r="K14" s="33">
        <f t="shared" si="1"/>
        <v>9.8279352226720643E-2</v>
      </c>
      <c r="L14" s="34" t="s">
        <v>29</v>
      </c>
      <c r="M14" s="11" t="s">
        <v>30</v>
      </c>
      <c r="N14" s="11" t="s">
        <v>31</v>
      </c>
      <c r="O14" s="11" t="s">
        <v>32</v>
      </c>
    </row>
    <row r="15" spans="1:15" ht="11.65" customHeight="1" x14ac:dyDescent="0.2">
      <c r="A15" s="24">
        <v>53145208</v>
      </c>
      <c r="B15" s="25" t="s">
        <v>53</v>
      </c>
      <c r="C15" s="26" t="s">
        <v>54</v>
      </c>
      <c r="D15" s="27">
        <v>0.75</v>
      </c>
      <c r="E15" s="27" t="s">
        <v>27</v>
      </c>
      <c r="F15" s="28">
        <v>69.52</v>
      </c>
      <c r="G15" s="29">
        <v>0.99399999999999999</v>
      </c>
      <c r="H15" s="30" t="s">
        <v>28</v>
      </c>
      <c r="I15" s="31">
        <v>1000</v>
      </c>
      <c r="J15" s="32">
        <f t="shared" si="0"/>
        <v>1.3413816230717639E-3</v>
      </c>
      <c r="K15" s="33">
        <f t="shared" si="1"/>
        <v>9.3252850435949025E-2</v>
      </c>
      <c r="L15" s="34" t="s">
        <v>29</v>
      </c>
      <c r="M15" s="11" t="s">
        <v>30</v>
      </c>
      <c r="N15" s="11" t="s">
        <v>31</v>
      </c>
      <c r="O15" s="11" t="s">
        <v>32</v>
      </c>
    </row>
    <row r="16" spans="1:15" ht="11.65" customHeight="1" x14ac:dyDescent="0.2">
      <c r="A16" s="24">
        <v>53145049</v>
      </c>
      <c r="B16" s="25" t="s">
        <v>55</v>
      </c>
      <c r="C16" s="26" t="s">
        <v>56</v>
      </c>
      <c r="D16" s="27">
        <v>0.75</v>
      </c>
      <c r="E16" s="27" t="s">
        <v>27</v>
      </c>
      <c r="F16" s="28">
        <v>69.52</v>
      </c>
      <c r="G16" s="29">
        <v>0.97799999999999998</v>
      </c>
      <c r="H16" s="30" t="s">
        <v>28</v>
      </c>
      <c r="I16" s="31">
        <v>1000</v>
      </c>
      <c r="J16" s="32">
        <f t="shared" si="0"/>
        <v>1.3633265167007499E-3</v>
      </c>
      <c r="K16" s="33">
        <f t="shared" si="1"/>
        <v>9.477845944103612E-2</v>
      </c>
      <c r="L16" s="34" t="s">
        <v>29</v>
      </c>
      <c r="M16" s="11" t="s">
        <v>30</v>
      </c>
      <c r="N16" s="11" t="s">
        <v>31</v>
      </c>
      <c r="O16" s="11" t="s">
        <v>32</v>
      </c>
    </row>
    <row r="17" spans="1:15" ht="11.65" customHeight="1" x14ac:dyDescent="0.2">
      <c r="A17" s="24">
        <v>53145420</v>
      </c>
      <c r="B17" s="25" t="s">
        <v>57</v>
      </c>
      <c r="C17" s="26" t="s">
        <v>58</v>
      </c>
      <c r="D17" s="27">
        <v>1</v>
      </c>
      <c r="E17" s="27" t="s">
        <v>27</v>
      </c>
      <c r="F17" s="28">
        <v>61.4</v>
      </c>
      <c r="G17" s="29">
        <v>0.94399999999999995</v>
      </c>
      <c r="H17" s="30" t="s">
        <v>28</v>
      </c>
      <c r="I17" s="31">
        <v>1000</v>
      </c>
      <c r="J17" s="32">
        <f t="shared" si="0"/>
        <v>1.0593220338983051E-3</v>
      </c>
      <c r="K17" s="33">
        <f t="shared" si="1"/>
        <v>6.5042372881355934E-2</v>
      </c>
      <c r="L17" s="34" t="s">
        <v>29</v>
      </c>
      <c r="M17" s="11" t="s">
        <v>30</v>
      </c>
      <c r="N17" s="11" t="s">
        <v>31</v>
      </c>
      <c r="O17" s="11" t="s">
        <v>32</v>
      </c>
    </row>
    <row r="18" spans="1:15" ht="11.65" customHeight="1" x14ac:dyDescent="0.2">
      <c r="A18" s="24">
        <v>54646327</v>
      </c>
      <c r="B18" s="25" t="s">
        <v>59</v>
      </c>
      <c r="C18" s="26" t="s">
        <v>60</v>
      </c>
      <c r="D18" s="27">
        <v>0.5</v>
      </c>
      <c r="E18" s="27" t="s">
        <v>27</v>
      </c>
      <c r="F18" s="28">
        <v>45.05</v>
      </c>
      <c r="G18" s="29">
        <v>0.97199999999999998</v>
      </c>
      <c r="H18" s="30" t="s">
        <v>28</v>
      </c>
      <c r="I18" s="31">
        <v>1000</v>
      </c>
      <c r="J18" s="32">
        <f t="shared" si="0"/>
        <v>2.05761316872428E-3</v>
      </c>
      <c r="K18" s="33">
        <f t="shared" si="1"/>
        <v>9.2695473251028809E-2</v>
      </c>
      <c r="L18" s="34" t="s">
        <v>29</v>
      </c>
      <c r="M18" s="11" t="s">
        <v>30</v>
      </c>
      <c r="N18" s="11" t="s">
        <v>31</v>
      </c>
      <c r="O18" s="11" t="s">
        <v>32</v>
      </c>
    </row>
    <row r="19" spans="1:15" ht="11.65" customHeight="1" x14ac:dyDescent="0.2">
      <c r="A19" s="24">
        <v>54647334</v>
      </c>
      <c r="B19" s="25" t="s">
        <v>61</v>
      </c>
      <c r="C19" s="26" t="s">
        <v>62</v>
      </c>
      <c r="D19" s="27">
        <v>0.5</v>
      </c>
      <c r="E19" s="27" t="s">
        <v>27</v>
      </c>
      <c r="F19" s="28">
        <v>45.05</v>
      </c>
      <c r="G19" s="29">
        <v>1.0109999999999999</v>
      </c>
      <c r="H19" s="30" t="s">
        <v>28</v>
      </c>
      <c r="I19" s="31">
        <v>1000</v>
      </c>
      <c r="J19" s="32">
        <f t="shared" si="0"/>
        <v>1.9782393669634029E-3</v>
      </c>
      <c r="K19" s="33">
        <f t="shared" si="1"/>
        <v>8.9119683481701295E-2</v>
      </c>
      <c r="L19" s="34" t="s">
        <v>29</v>
      </c>
      <c r="M19" s="11" t="s">
        <v>30</v>
      </c>
      <c r="N19" s="11" t="s">
        <v>31</v>
      </c>
      <c r="O19" s="11" t="s">
        <v>32</v>
      </c>
    </row>
    <row r="20" spans="1:15" ht="11.65" customHeight="1" x14ac:dyDescent="0.2">
      <c r="A20" s="24">
        <v>54646751</v>
      </c>
      <c r="B20" s="25" t="s">
        <v>63</v>
      </c>
      <c r="C20" s="26" t="s">
        <v>64</v>
      </c>
      <c r="D20" s="27">
        <v>0.5</v>
      </c>
      <c r="E20" s="27" t="s">
        <v>27</v>
      </c>
      <c r="F20" s="28">
        <v>45.05</v>
      </c>
      <c r="G20" s="29">
        <v>1.0920000000000001</v>
      </c>
      <c r="H20" s="30" t="s">
        <v>28</v>
      </c>
      <c r="I20" s="31">
        <v>1000</v>
      </c>
      <c r="J20" s="32">
        <f t="shared" si="0"/>
        <v>1.8315018315018315E-3</v>
      </c>
      <c r="K20" s="33">
        <f t="shared" si="1"/>
        <v>8.2509157509157507E-2</v>
      </c>
      <c r="L20" s="34" t="s">
        <v>29</v>
      </c>
      <c r="M20" s="11" t="s">
        <v>30</v>
      </c>
      <c r="N20" s="11" t="s">
        <v>31</v>
      </c>
      <c r="O20" s="11" t="s">
        <v>32</v>
      </c>
    </row>
    <row r="21" spans="1:15" ht="11.65" customHeight="1" x14ac:dyDescent="0.2">
      <c r="A21" s="24">
        <v>54646115</v>
      </c>
      <c r="B21" s="25" t="s">
        <v>65</v>
      </c>
      <c r="C21" s="26" t="s">
        <v>66</v>
      </c>
      <c r="D21" s="27">
        <v>0.5</v>
      </c>
      <c r="E21" s="27" t="s">
        <v>27</v>
      </c>
      <c r="F21" s="28">
        <v>44.04</v>
      </c>
      <c r="G21" s="29">
        <v>0.98699999999999999</v>
      </c>
      <c r="H21" s="30" t="s">
        <v>28</v>
      </c>
      <c r="I21" s="31">
        <v>1000</v>
      </c>
      <c r="J21" s="32">
        <f t="shared" si="0"/>
        <v>2.0263424518743669E-3</v>
      </c>
      <c r="K21" s="33">
        <f t="shared" si="1"/>
        <v>8.9240121580547116E-2</v>
      </c>
      <c r="L21" s="34" t="s">
        <v>29</v>
      </c>
      <c r="M21" s="11" t="s">
        <v>30</v>
      </c>
      <c r="N21" s="11" t="s">
        <v>31</v>
      </c>
      <c r="O21" s="11" t="s">
        <v>32</v>
      </c>
    </row>
    <row r="22" spans="1:15" ht="11.65" customHeight="1" x14ac:dyDescent="0.2">
      <c r="A22" s="24">
        <v>54652952</v>
      </c>
      <c r="B22" s="25" t="s">
        <v>67</v>
      </c>
      <c r="C22" s="26" t="s">
        <v>68</v>
      </c>
      <c r="D22" s="27">
        <v>0.5</v>
      </c>
      <c r="E22" s="27" t="s">
        <v>27</v>
      </c>
      <c r="F22" s="28">
        <v>48.05</v>
      </c>
      <c r="G22" s="29">
        <v>0.94599999999999995</v>
      </c>
      <c r="H22" s="30" t="s">
        <v>28</v>
      </c>
      <c r="I22" s="31">
        <v>1000</v>
      </c>
      <c r="J22" s="32">
        <f t="shared" si="0"/>
        <v>2.1141649048625794E-3</v>
      </c>
      <c r="K22" s="33">
        <f t="shared" si="1"/>
        <v>0.10158562367864693</v>
      </c>
      <c r="L22" s="34" t="s">
        <v>29</v>
      </c>
      <c r="M22" s="11" t="s">
        <v>30</v>
      </c>
      <c r="N22" s="11" t="s">
        <v>31</v>
      </c>
      <c r="O22" s="11" t="s">
        <v>32</v>
      </c>
    </row>
    <row r="23" spans="1:15" ht="11.65" customHeight="1" x14ac:dyDescent="0.2">
      <c r="A23" s="35">
        <v>50219893</v>
      </c>
      <c r="B23" s="36" t="s">
        <v>69</v>
      </c>
      <c r="C23" s="37" t="s">
        <v>70</v>
      </c>
      <c r="D23" s="38">
        <v>3</v>
      </c>
      <c r="E23" s="38" t="s">
        <v>27</v>
      </c>
      <c r="F23" s="39">
        <v>202.52</v>
      </c>
      <c r="G23" s="40">
        <v>1.452</v>
      </c>
      <c r="H23" s="41" t="s">
        <v>28</v>
      </c>
      <c r="I23" s="42">
        <v>1000</v>
      </c>
      <c r="J23" s="43">
        <f t="shared" si="0"/>
        <v>2.295684113865932E-4</v>
      </c>
      <c r="K23" s="44">
        <f t="shared" si="1"/>
        <v>4.649219467401286E-2</v>
      </c>
      <c r="L23" s="45" t="s">
        <v>71</v>
      </c>
      <c r="M23" s="11" t="s">
        <v>30</v>
      </c>
      <c r="N23" s="11" t="s">
        <v>31</v>
      </c>
      <c r="O23" s="11" t="s">
        <v>32</v>
      </c>
    </row>
    <row r="24" spans="1:15" ht="11.65" customHeight="1" x14ac:dyDescent="0.2">
      <c r="A24" s="35">
        <v>50321774</v>
      </c>
      <c r="B24" s="36" t="s">
        <v>72</v>
      </c>
      <c r="C24" s="37" t="s">
        <v>73</v>
      </c>
      <c r="D24" s="38">
        <v>3</v>
      </c>
      <c r="E24" s="38" t="s">
        <v>27</v>
      </c>
      <c r="F24" s="39">
        <v>202.52</v>
      </c>
      <c r="G24" s="40">
        <v>2.89</v>
      </c>
      <c r="H24" s="41" t="s">
        <v>28</v>
      </c>
      <c r="I24" s="42">
        <v>1000</v>
      </c>
      <c r="J24" s="43">
        <f t="shared" si="0"/>
        <v>1.1534025374855823E-4</v>
      </c>
      <c r="K24" s="44">
        <f t="shared" si="1"/>
        <v>2.3358708189158015E-2</v>
      </c>
      <c r="L24" s="45" t="s">
        <v>71</v>
      </c>
      <c r="M24" s="11" t="s">
        <v>30</v>
      </c>
      <c r="N24" s="11" t="s">
        <v>31</v>
      </c>
      <c r="O24" s="11" t="s">
        <v>32</v>
      </c>
    </row>
    <row r="25" spans="1:15" ht="11.65" customHeight="1" x14ac:dyDescent="0.2">
      <c r="A25" s="35">
        <v>53086060</v>
      </c>
      <c r="B25" s="36" t="s">
        <v>74</v>
      </c>
      <c r="C25" s="37" t="s">
        <v>75</v>
      </c>
      <c r="D25" s="38">
        <v>3</v>
      </c>
      <c r="E25" s="38" t="s">
        <v>27</v>
      </c>
      <c r="F25" s="39">
        <v>202.52</v>
      </c>
      <c r="G25" s="40">
        <v>2.9079999999999999</v>
      </c>
      <c r="H25" s="41" t="s">
        <v>28</v>
      </c>
      <c r="I25" s="42">
        <v>1000</v>
      </c>
      <c r="J25" s="43">
        <f t="shared" si="0"/>
        <v>1.1462631820265933E-4</v>
      </c>
      <c r="K25" s="44">
        <f t="shared" si="1"/>
        <v>2.3214121962402568E-2</v>
      </c>
      <c r="L25" s="45" t="s">
        <v>71</v>
      </c>
      <c r="M25" s="11" t="s">
        <v>30</v>
      </c>
      <c r="N25" s="11" t="s">
        <v>31</v>
      </c>
      <c r="O25" s="11" t="s">
        <v>32</v>
      </c>
    </row>
    <row r="26" spans="1:15" ht="11.65" customHeight="1" x14ac:dyDescent="0.2">
      <c r="A26" s="35">
        <v>50180380</v>
      </c>
      <c r="B26" s="36" t="s">
        <v>76</v>
      </c>
      <c r="C26" s="37" t="s">
        <v>77</v>
      </c>
      <c r="D26" s="38">
        <v>3</v>
      </c>
      <c r="E26" s="38" t="s">
        <v>27</v>
      </c>
      <c r="F26" s="39">
        <v>202.52</v>
      </c>
      <c r="G26" s="40">
        <v>1.7050000000000001</v>
      </c>
      <c r="H26" s="41" t="s">
        <v>28</v>
      </c>
      <c r="I26" s="42">
        <v>1000</v>
      </c>
      <c r="J26" s="43">
        <f t="shared" si="0"/>
        <v>1.9550342130987292E-4</v>
      </c>
      <c r="K26" s="44">
        <f t="shared" si="1"/>
        <v>3.9593352883675464E-2</v>
      </c>
      <c r="L26" s="45" t="s">
        <v>71</v>
      </c>
      <c r="M26" s="11" t="s">
        <v>30</v>
      </c>
      <c r="N26" s="11" t="s">
        <v>31</v>
      </c>
      <c r="O26" s="11" t="s">
        <v>32</v>
      </c>
    </row>
    <row r="27" spans="1:15" ht="11.65" customHeight="1" x14ac:dyDescent="0.2">
      <c r="A27" s="35">
        <v>50180379</v>
      </c>
      <c r="B27" s="36" t="s">
        <v>78</v>
      </c>
      <c r="C27" s="37" t="s">
        <v>79</v>
      </c>
      <c r="D27" s="38">
        <v>3</v>
      </c>
      <c r="E27" s="38" t="s">
        <v>27</v>
      </c>
      <c r="F27" s="39">
        <v>202.52</v>
      </c>
      <c r="G27" s="40">
        <v>1.504</v>
      </c>
      <c r="H27" s="41" t="s">
        <v>28</v>
      </c>
      <c r="I27" s="42">
        <v>1000</v>
      </c>
      <c r="J27" s="43">
        <f t="shared" si="0"/>
        <v>2.2163120567375886E-4</v>
      </c>
      <c r="K27" s="44">
        <f t="shared" si="1"/>
        <v>4.4884751773049646E-2</v>
      </c>
      <c r="L27" s="45" t="s">
        <v>71</v>
      </c>
      <c r="M27" s="11" t="s">
        <v>30</v>
      </c>
      <c r="N27" s="11" t="s">
        <v>31</v>
      </c>
      <c r="O27" s="11" t="s">
        <v>32</v>
      </c>
    </row>
    <row r="28" spans="1:15" ht="11.65" customHeight="1" x14ac:dyDescent="0.2">
      <c r="A28" s="35">
        <v>54645002</v>
      </c>
      <c r="B28" s="36" t="s">
        <v>7</v>
      </c>
      <c r="C28" s="37" t="s">
        <v>80</v>
      </c>
      <c r="D28" s="38">
        <v>0.5</v>
      </c>
      <c r="E28" s="38" t="s">
        <v>27</v>
      </c>
      <c r="F28" s="39">
        <v>45.05</v>
      </c>
      <c r="G28" s="40">
        <v>0.99099999999999999</v>
      </c>
      <c r="H28" s="41" t="s">
        <v>28</v>
      </c>
      <c r="I28" s="42">
        <v>1000</v>
      </c>
      <c r="J28" s="43">
        <f t="shared" si="0"/>
        <v>2.0181634712411706E-3</v>
      </c>
      <c r="K28" s="44">
        <f t="shared" si="1"/>
        <v>9.0918264379414734E-2</v>
      </c>
      <c r="L28" s="45" t="s">
        <v>71</v>
      </c>
      <c r="M28" s="11" t="s">
        <v>30</v>
      </c>
      <c r="N28" s="11" t="s">
        <v>31</v>
      </c>
      <c r="O28" s="11" t="s">
        <v>32</v>
      </c>
    </row>
    <row r="29" spans="1:15" ht="11.65" customHeight="1" x14ac:dyDescent="0.2">
      <c r="A29" s="35">
        <v>54645267</v>
      </c>
      <c r="B29" s="36" t="s">
        <v>81</v>
      </c>
      <c r="C29" s="37" t="s">
        <v>82</v>
      </c>
      <c r="D29" s="38">
        <v>2.5</v>
      </c>
      <c r="E29" s="38" t="s">
        <v>27</v>
      </c>
      <c r="F29" s="39">
        <v>214</v>
      </c>
      <c r="G29" s="40">
        <v>0.99099999999999999</v>
      </c>
      <c r="H29" s="41" t="s">
        <v>28</v>
      </c>
      <c r="I29" s="42">
        <v>1000</v>
      </c>
      <c r="J29" s="43">
        <f t="shared" si="0"/>
        <v>4.0363269424823411E-4</v>
      </c>
      <c r="K29" s="44">
        <f t="shared" si="1"/>
        <v>8.6377396569122106E-2</v>
      </c>
      <c r="L29" s="45" t="s">
        <v>71</v>
      </c>
      <c r="M29" s="11" t="s">
        <v>30</v>
      </c>
      <c r="N29" s="11" t="s">
        <v>31</v>
      </c>
      <c r="O29" s="11" t="s">
        <v>32</v>
      </c>
    </row>
    <row r="30" spans="1:15" ht="11.65" customHeight="1" x14ac:dyDescent="0.2">
      <c r="A30" s="35">
        <v>50219892</v>
      </c>
      <c r="B30" s="36" t="s">
        <v>83</v>
      </c>
      <c r="C30" s="37" t="s">
        <v>84</v>
      </c>
      <c r="D30" s="38">
        <v>3</v>
      </c>
      <c r="E30" s="38" t="s">
        <v>27</v>
      </c>
      <c r="F30" s="39">
        <v>241.74</v>
      </c>
      <c r="G30" s="40">
        <v>1.145</v>
      </c>
      <c r="H30" s="41" t="s">
        <v>28</v>
      </c>
      <c r="I30" s="42">
        <v>1000</v>
      </c>
      <c r="J30" s="43">
        <f t="shared" si="0"/>
        <v>2.9112081513828236E-4</v>
      </c>
      <c r="K30" s="44">
        <f t="shared" si="1"/>
        <v>7.0375545851528373E-2</v>
      </c>
      <c r="L30" s="45" t="s">
        <v>71</v>
      </c>
      <c r="M30" s="11" t="s">
        <v>30</v>
      </c>
      <c r="N30" s="11" t="s">
        <v>31</v>
      </c>
      <c r="O30" s="11" t="s">
        <v>32</v>
      </c>
    </row>
    <row r="31" spans="1:15" ht="11.65" customHeight="1" x14ac:dyDescent="0.2">
      <c r="A31" s="35">
        <v>53078481</v>
      </c>
      <c r="B31" s="36" t="s">
        <v>85</v>
      </c>
      <c r="C31" s="37" t="s">
        <v>86</v>
      </c>
      <c r="D31" s="38">
        <v>1</v>
      </c>
      <c r="E31" s="38" t="s">
        <v>27</v>
      </c>
      <c r="F31" s="39">
        <v>69.069999999999993</v>
      </c>
      <c r="G31" s="40">
        <v>1.125</v>
      </c>
      <c r="H31" s="41" t="s">
        <v>28</v>
      </c>
      <c r="I31" s="42">
        <v>1000</v>
      </c>
      <c r="J31" s="43">
        <f t="shared" si="0"/>
        <v>8.8888888888888882E-4</v>
      </c>
      <c r="K31" s="44">
        <f t="shared" si="1"/>
        <v>6.1395555555555544E-2</v>
      </c>
      <c r="L31" s="45" t="s">
        <v>71</v>
      </c>
      <c r="M31" s="11" t="s">
        <v>30</v>
      </c>
      <c r="N31" s="11" t="s">
        <v>31</v>
      </c>
      <c r="O31" s="11" t="s">
        <v>32</v>
      </c>
    </row>
    <row r="32" spans="1:15" ht="11.65" customHeight="1" x14ac:dyDescent="0.2">
      <c r="A32" s="35">
        <v>54626028</v>
      </c>
      <c r="B32" s="36" t="s">
        <v>87</v>
      </c>
      <c r="C32" s="37" t="s">
        <v>88</v>
      </c>
      <c r="D32" s="38">
        <v>1.25</v>
      </c>
      <c r="E32" s="38" t="s">
        <v>27</v>
      </c>
      <c r="F32" s="39">
        <v>46.05</v>
      </c>
      <c r="G32" s="40">
        <v>0.80800000000000005</v>
      </c>
      <c r="H32" s="41" t="s">
        <v>28</v>
      </c>
      <c r="I32" s="42">
        <v>1000</v>
      </c>
      <c r="J32" s="43">
        <f t="shared" si="0"/>
        <v>9.9009900990099011E-4</v>
      </c>
      <c r="K32" s="44">
        <f t="shared" si="1"/>
        <v>4.5594059405940593E-2</v>
      </c>
      <c r="L32" s="45" t="s">
        <v>71</v>
      </c>
      <c r="M32" s="11" t="s">
        <v>30</v>
      </c>
      <c r="N32" s="11" t="s">
        <v>31</v>
      </c>
      <c r="O32" s="11" t="s">
        <v>32</v>
      </c>
    </row>
    <row r="33" spans="1:15" ht="11.65" customHeight="1" x14ac:dyDescent="0.2">
      <c r="A33" s="35">
        <v>53227994</v>
      </c>
      <c r="B33" s="36" t="s">
        <v>89</v>
      </c>
      <c r="C33" s="37" t="s">
        <v>90</v>
      </c>
      <c r="D33" s="38">
        <v>1</v>
      </c>
      <c r="E33" s="38" t="s">
        <v>27</v>
      </c>
      <c r="F33" s="39">
        <v>64.06</v>
      </c>
      <c r="G33" s="40">
        <v>0.89400000000000002</v>
      </c>
      <c r="H33" s="41" t="s">
        <v>28</v>
      </c>
      <c r="I33" s="42">
        <v>1000</v>
      </c>
      <c r="J33" s="43">
        <f t="shared" si="0"/>
        <v>1.1185682326621924E-3</v>
      </c>
      <c r="K33" s="44">
        <f t="shared" si="1"/>
        <v>7.1655480984340048E-2</v>
      </c>
      <c r="L33" s="45" t="s">
        <v>71</v>
      </c>
      <c r="M33" s="11" t="s">
        <v>30</v>
      </c>
      <c r="N33" s="11" t="s">
        <v>31</v>
      </c>
      <c r="O33" s="11" t="s">
        <v>32</v>
      </c>
    </row>
    <row r="34" spans="1:15" ht="11.65" customHeight="1" x14ac:dyDescent="0.2">
      <c r="A34" s="46">
        <v>54774587</v>
      </c>
      <c r="B34" s="47" t="s">
        <v>590</v>
      </c>
      <c r="C34" s="48" t="s">
        <v>91</v>
      </c>
      <c r="D34" s="49">
        <v>1</v>
      </c>
      <c r="E34" s="49" t="s">
        <v>27</v>
      </c>
      <c r="F34" s="50">
        <v>33.03</v>
      </c>
      <c r="G34" s="51">
        <v>0.88200000000000001</v>
      </c>
      <c r="H34" s="52" t="s">
        <v>28</v>
      </c>
      <c r="I34" s="53">
        <v>1000</v>
      </c>
      <c r="J34" s="54">
        <f t="shared" si="0"/>
        <v>1.1337868480725624E-3</v>
      </c>
      <c r="K34" s="55">
        <f t="shared" si="1"/>
        <v>3.744897959183674E-2</v>
      </c>
      <c r="L34" s="56" t="s">
        <v>92</v>
      </c>
      <c r="M34" s="11" t="s">
        <v>30</v>
      </c>
      <c r="N34" s="11" t="s">
        <v>31</v>
      </c>
      <c r="O34" s="11" t="s">
        <v>32</v>
      </c>
    </row>
    <row r="35" spans="1:15" ht="11.65" customHeight="1" x14ac:dyDescent="0.2">
      <c r="A35" s="46">
        <v>54774481</v>
      </c>
      <c r="B35" s="47" t="s">
        <v>591</v>
      </c>
      <c r="C35" s="48" t="s">
        <v>93</v>
      </c>
      <c r="D35" s="49">
        <v>5</v>
      </c>
      <c r="E35" s="49" t="s">
        <v>27</v>
      </c>
      <c r="F35" s="50">
        <v>165.17</v>
      </c>
      <c r="G35" s="51">
        <v>0.88200000000000001</v>
      </c>
      <c r="H35" s="52" t="s">
        <v>28</v>
      </c>
      <c r="I35" s="53">
        <v>1000</v>
      </c>
      <c r="J35" s="54">
        <f t="shared" si="0"/>
        <v>2.2675736961451248E-4</v>
      </c>
      <c r="K35" s="55">
        <f t="shared" si="1"/>
        <v>3.7453514739229025E-2</v>
      </c>
      <c r="L35" s="56" t="s">
        <v>92</v>
      </c>
      <c r="M35" s="11" t="s">
        <v>30</v>
      </c>
      <c r="N35" s="11" t="s">
        <v>31</v>
      </c>
      <c r="O35" s="11" t="s">
        <v>94</v>
      </c>
    </row>
    <row r="36" spans="1:15" ht="11.65" customHeight="1" x14ac:dyDescent="0.2">
      <c r="A36" s="46">
        <v>54770347</v>
      </c>
      <c r="B36" s="47" t="s">
        <v>592</v>
      </c>
      <c r="C36" s="48" t="s">
        <v>95</v>
      </c>
      <c r="D36" s="49">
        <v>1</v>
      </c>
      <c r="E36" s="49" t="s">
        <v>27</v>
      </c>
      <c r="F36" s="50">
        <v>33.03</v>
      </c>
      <c r="G36" s="51">
        <v>0.91400000000000003</v>
      </c>
      <c r="H36" s="52" t="s">
        <v>28</v>
      </c>
      <c r="I36" s="53">
        <v>1000</v>
      </c>
      <c r="J36" s="54">
        <f t="shared" si="0"/>
        <v>1.0940919037199124E-3</v>
      </c>
      <c r="K36" s="55">
        <f t="shared" si="1"/>
        <v>3.6137855579868712E-2</v>
      </c>
      <c r="L36" s="56" t="s">
        <v>92</v>
      </c>
      <c r="M36" s="11" t="s">
        <v>30</v>
      </c>
      <c r="N36" s="11" t="s">
        <v>31</v>
      </c>
      <c r="O36" s="11" t="s">
        <v>94</v>
      </c>
    </row>
    <row r="37" spans="1:15" ht="11.65" customHeight="1" x14ac:dyDescent="0.2">
      <c r="A37" s="46">
        <v>54770294</v>
      </c>
      <c r="B37" s="47" t="s">
        <v>593</v>
      </c>
      <c r="C37" s="48" t="s">
        <v>96</v>
      </c>
      <c r="D37" s="49">
        <v>5</v>
      </c>
      <c r="E37" s="49" t="s">
        <v>27</v>
      </c>
      <c r="F37" s="50">
        <v>165.17</v>
      </c>
      <c r="G37" s="51">
        <v>0.91400000000000003</v>
      </c>
      <c r="H37" s="52" t="s">
        <v>28</v>
      </c>
      <c r="I37" s="53">
        <v>1000</v>
      </c>
      <c r="J37" s="54">
        <f t="shared" si="0"/>
        <v>2.188183807439825E-4</v>
      </c>
      <c r="K37" s="55">
        <f t="shared" si="1"/>
        <v>3.6142231947483588E-2</v>
      </c>
      <c r="L37" s="56" t="s">
        <v>92</v>
      </c>
      <c r="M37" s="11" t="s">
        <v>30</v>
      </c>
      <c r="N37" s="11" t="s">
        <v>31</v>
      </c>
      <c r="O37" s="11" t="s">
        <v>94</v>
      </c>
    </row>
    <row r="38" spans="1:15" ht="11.65" customHeight="1" x14ac:dyDescent="0.2">
      <c r="A38" s="46">
        <v>50401862</v>
      </c>
      <c r="B38" s="47" t="s">
        <v>97</v>
      </c>
      <c r="C38" s="48" t="s">
        <v>98</v>
      </c>
      <c r="D38" s="49">
        <v>5</v>
      </c>
      <c r="E38" s="49" t="s">
        <v>27</v>
      </c>
      <c r="F38" s="50">
        <v>159.01</v>
      </c>
      <c r="G38" s="51">
        <v>0.85699999999999998</v>
      </c>
      <c r="H38" s="52" t="s">
        <v>28</v>
      </c>
      <c r="I38" s="53">
        <v>1000</v>
      </c>
      <c r="J38" s="54">
        <f t="shared" si="0"/>
        <v>2.3337222870478414E-4</v>
      </c>
      <c r="K38" s="55">
        <f t="shared" si="1"/>
        <v>3.7108518086347728E-2</v>
      </c>
      <c r="L38" s="56" t="s">
        <v>92</v>
      </c>
      <c r="M38" s="11" t="s">
        <v>30</v>
      </c>
      <c r="N38" s="11" t="s">
        <v>31</v>
      </c>
      <c r="O38" s="11" t="s">
        <v>94</v>
      </c>
    </row>
    <row r="39" spans="1:15" ht="11.65" customHeight="1" x14ac:dyDescent="0.2">
      <c r="A39" s="46">
        <v>50400939</v>
      </c>
      <c r="B39" s="47" t="s">
        <v>99</v>
      </c>
      <c r="C39" s="48" t="s">
        <v>100</v>
      </c>
      <c r="D39" s="49">
        <v>5</v>
      </c>
      <c r="E39" s="49" t="s">
        <v>27</v>
      </c>
      <c r="F39" s="50">
        <v>159.01</v>
      </c>
      <c r="G39" s="51">
        <v>0.83</v>
      </c>
      <c r="H39" s="52" t="s">
        <v>28</v>
      </c>
      <c r="I39" s="53">
        <v>1000</v>
      </c>
      <c r="J39" s="54">
        <f t="shared" si="0"/>
        <v>2.4096385542168676E-4</v>
      </c>
      <c r="K39" s="55">
        <f t="shared" si="1"/>
        <v>3.8315662650602413E-2</v>
      </c>
      <c r="L39" s="56" t="s">
        <v>92</v>
      </c>
      <c r="M39" s="11" t="s">
        <v>30</v>
      </c>
      <c r="N39" s="11" t="s">
        <v>31</v>
      </c>
      <c r="O39" s="11" t="s">
        <v>94</v>
      </c>
    </row>
    <row r="40" spans="1:15" ht="11.65" customHeight="1" x14ac:dyDescent="0.2">
      <c r="A40" s="46">
        <v>50401000</v>
      </c>
      <c r="B40" s="47" t="s">
        <v>101</v>
      </c>
      <c r="C40" s="48" t="s">
        <v>102</v>
      </c>
      <c r="D40" s="49">
        <v>5</v>
      </c>
      <c r="E40" s="49" t="s">
        <v>27</v>
      </c>
      <c r="F40" s="50">
        <v>159.01</v>
      </c>
      <c r="G40" s="51">
        <v>0.86799999999999999</v>
      </c>
      <c r="H40" s="52" t="s">
        <v>28</v>
      </c>
      <c r="I40" s="53">
        <v>1000</v>
      </c>
      <c r="J40" s="54">
        <f t="shared" si="0"/>
        <v>2.304147465437788E-4</v>
      </c>
      <c r="K40" s="55">
        <f t="shared" si="1"/>
        <v>3.6638248847926262E-2</v>
      </c>
      <c r="L40" s="56" t="s">
        <v>92</v>
      </c>
      <c r="M40" s="11" t="s">
        <v>30</v>
      </c>
      <c r="N40" s="11" t="s">
        <v>31</v>
      </c>
      <c r="O40" s="11" t="s">
        <v>94</v>
      </c>
    </row>
    <row r="41" spans="1:15" ht="11.65" customHeight="1" x14ac:dyDescent="0.2">
      <c r="A41" s="46">
        <v>54785240</v>
      </c>
      <c r="B41" s="47" t="s">
        <v>103</v>
      </c>
      <c r="C41" s="48" t="s">
        <v>104</v>
      </c>
      <c r="D41" s="49">
        <v>0.5</v>
      </c>
      <c r="E41" s="49" t="s">
        <v>27</v>
      </c>
      <c r="F41" s="50">
        <v>38.04</v>
      </c>
      <c r="G41" s="51">
        <v>0.91100000000000003</v>
      </c>
      <c r="H41" s="52" t="s">
        <v>28</v>
      </c>
      <c r="I41" s="53">
        <v>1000</v>
      </c>
      <c r="J41" s="54">
        <f t="shared" si="0"/>
        <v>2.1953896816684958E-3</v>
      </c>
      <c r="K41" s="55">
        <f t="shared" si="1"/>
        <v>8.3512623490669582E-2</v>
      </c>
      <c r="L41" s="56" t="s">
        <v>92</v>
      </c>
      <c r="M41" s="11" t="s">
        <v>30</v>
      </c>
      <c r="N41" s="11" t="s">
        <v>105</v>
      </c>
      <c r="O41" s="11" t="s">
        <v>94</v>
      </c>
    </row>
    <row r="42" spans="1:15" ht="11.65" customHeight="1" x14ac:dyDescent="0.2">
      <c r="A42" s="46">
        <v>54761655</v>
      </c>
      <c r="B42" s="47" t="s">
        <v>106</v>
      </c>
      <c r="C42" s="48" t="s">
        <v>107</v>
      </c>
      <c r="D42" s="49">
        <v>5</v>
      </c>
      <c r="E42" s="49" t="s">
        <v>27</v>
      </c>
      <c r="F42" s="50">
        <v>79.09</v>
      </c>
      <c r="G42" s="51">
        <v>1.5580000000000001</v>
      </c>
      <c r="H42" s="52" t="s">
        <v>28</v>
      </c>
      <c r="I42" s="53">
        <v>1000</v>
      </c>
      <c r="J42" s="54">
        <f t="shared" si="0"/>
        <v>1.2836970474967908E-4</v>
      </c>
      <c r="K42" s="55">
        <f t="shared" si="1"/>
        <v>1.0152759948652119E-2</v>
      </c>
      <c r="L42" s="56" t="s">
        <v>92</v>
      </c>
      <c r="M42" s="11" t="s">
        <v>30</v>
      </c>
      <c r="N42" s="11" t="s">
        <v>105</v>
      </c>
      <c r="O42" s="11" t="s">
        <v>94</v>
      </c>
    </row>
    <row r="43" spans="1:15" ht="11.65" customHeight="1" x14ac:dyDescent="0.2">
      <c r="A43" s="46">
        <v>54784657</v>
      </c>
      <c r="B43" s="47" t="s">
        <v>108</v>
      </c>
      <c r="C43" s="48" t="s">
        <v>109</v>
      </c>
      <c r="D43" s="49">
        <v>5</v>
      </c>
      <c r="E43" s="49" t="s">
        <v>27</v>
      </c>
      <c r="F43" s="50">
        <v>79.09</v>
      </c>
      <c r="G43" s="51">
        <v>0.91400000000000003</v>
      </c>
      <c r="H43" s="52" t="s">
        <v>28</v>
      </c>
      <c r="I43" s="53">
        <v>1000</v>
      </c>
      <c r="J43" s="54">
        <f t="shared" si="0"/>
        <v>2.188183807439825E-4</v>
      </c>
      <c r="K43" s="55">
        <f t="shared" si="1"/>
        <v>1.7306345733041576E-2</v>
      </c>
      <c r="L43" s="56" t="s">
        <v>92</v>
      </c>
      <c r="M43" s="11" t="s">
        <v>30</v>
      </c>
      <c r="N43" s="11" t="s">
        <v>31</v>
      </c>
      <c r="O43" s="11" t="s">
        <v>94</v>
      </c>
    </row>
    <row r="44" spans="1:15" ht="11.65" customHeight="1" x14ac:dyDescent="0.2">
      <c r="A44" s="46">
        <v>54784339</v>
      </c>
      <c r="B44" s="47" t="s">
        <v>110</v>
      </c>
      <c r="C44" s="48" t="s">
        <v>111</v>
      </c>
      <c r="D44" s="49">
        <v>5</v>
      </c>
      <c r="E44" s="49" t="s">
        <v>27</v>
      </c>
      <c r="F44" s="50">
        <v>79.09</v>
      </c>
      <c r="G44" s="51">
        <v>0.98</v>
      </c>
      <c r="H44" s="52" t="s">
        <v>28</v>
      </c>
      <c r="I44" s="53">
        <v>1000</v>
      </c>
      <c r="J44" s="54">
        <f t="shared" si="0"/>
        <v>2.0408163265306123E-4</v>
      </c>
      <c r="K44" s="55">
        <f t="shared" si="1"/>
        <v>1.6140816326530614E-2</v>
      </c>
      <c r="L44" s="56" t="s">
        <v>92</v>
      </c>
      <c r="M44" s="11" t="s">
        <v>30</v>
      </c>
      <c r="N44" s="11" t="s">
        <v>31</v>
      </c>
      <c r="O44" s="11" t="s">
        <v>94</v>
      </c>
    </row>
    <row r="45" spans="1:15" ht="11.65" customHeight="1" x14ac:dyDescent="0.2">
      <c r="A45" s="57">
        <v>53163070</v>
      </c>
      <c r="B45" s="58" t="s">
        <v>112</v>
      </c>
      <c r="C45" s="59" t="s">
        <v>113</v>
      </c>
      <c r="D45" s="60">
        <v>0.5</v>
      </c>
      <c r="E45" s="60" t="s">
        <v>27</v>
      </c>
      <c r="F45" s="61">
        <v>125.81</v>
      </c>
      <c r="G45" s="62">
        <v>0.88100000000000001</v>
      </c>
      <c r="H45" s="63" t="s">
        <v>28</v>
      </c>
      <c r="I45" s="64">
        <v>1000</v>
      </c>
      <c r="J45" s="65">
        <f t="shared" si="0"/>
        <v>2.2701475595913734E-3</v>
      </c>
      <c r="K45" s="66">
        <f t="shared" si="1"/>
        <v>0.2856072644721907</v>
      </c>
      <c r="L45" s="67" t="s">
        <v>114</v>
      </c>
      <c r="M45" s="11" t="s">
        <v>30</v>
      </c>
      <c r="N45" s="11" t="s">
        <v>31</v>
      </c>
      <c r="O45" s="11" t="s">
        <v>94</v>
      </c>
    </row>
    <row r="46" spans="1:15" ht="11.65" customHeight="1" x14ac:dyDescent="0.2">
      <c r="A46" s="57">
        <v>53233188</v>
      </c>
      <c r="B46" s="58" t="s">
        <v>115</v>
      </c>
      <c r="C46" s="59" t="s">
        <v>116</v>
      </c>
      <c r="D46" s="60">
        <v>1</v>
      </c>
      <c r="E46" s="60" t="s">
        <v>27</v>
      </c>
      <c r="F46" s="61">
        <v>61.99</v>
      </c>
      <c r="G46" s="62">
        <v>0.91500000000000004</v>
      </c>
      <c r="H46" s="63" t="s">
        <v>28</v>
      </c>
      <c r="I46" s="64">
        <v>1000</v>
      </c>
      <c r="J46" s="65">
        <f t="shared" si="0"/>
        <v>1.0928961748633878E-3</v>
      </c>
      <c r="K46" s="66">
        <f t="shared" si="1"/>
        <v>6.7748633879781403E-2</v>
      </c>
      <c r="L46" s="67" t="s">
        <v>114</v>
      </c>
      <c r="M46" s="11" t="s">
        <v>30</v>
      </c>
      <c r="N46" s="11" t="s">
        <v>31</v>
      </c>
      <c r="O46" s="11" t="s">
        <v>94</v>
      </c>
    </row>
    <row r="47" spans="1:15" ht="11.65" customHeight="1" x14ac:dyDescent="0.2">
      <c r="A47" s="57">
        <v>54788844</v>
      </c>
      <c r="B47" s="58" t="s">
        <v>117</v>
      </c>
      <c r="C47" s="59" t="s">
        <v>118</v>
      </c>
      <c r="D47" s="60">
        <v>1</v>
      </c>
      <c r="E47" s="60" t="s">
        <v>27</v>
      </c>
      <c r="F47" s="61">
        <v>59.06</v>
      </c>
      <c r="G47" s="62">
        <v>0.876</v>
      </c>
      <c r="H47" s="63" t="s">
        <v>28</v>
      </c>
      <c r="I47" s="64">
        <v>1000</v>
      </c>
      <c r="J47" s="65">
        <f t="shared" si="0"/>
        <v>1.1415525114155253E-3</v>
      </c>
      <c r="K47" s="66">
        <f t="shared" si="1"/>
        <v>6.7420091324200931E-2</v>
      </c>
      <c r="L47" s="67" t="s">
        <v>114</v>
      </c>
      <c r="M47" s="11" t="s">
        <v>30</v>
      </c>
      <c r="N47" s="11" t="s">
        <v>105</v>
      </c>
      <c r="O47" s="11" t="s">
        <v>94</v>
      </c>
    </row>
    <row r="48" spans="1:15" ht="11.65" customHeight="1" x14ac:dyDescent="0.2">
      <c r="A48" s="57">
        <v>53231916</v>
      </c>
      <c r="B48" s="58" t="s">
        <v>119</v>
      </c>
      <c r="C48" s="59" t="s">
        <v>120</v>
      </c>
      <c r="D48" s="60">
        <v>1</v>
      </c>
      <c r="E48" s="60" t="s">
        <v>27</v>
      </c>
      <c r="F48" s="61">
        <v>78.319999999999993</v>
      </c>
      <c r="G48" s="62">
        <v>0.98299999999999998</v>
      </c>
      <c r="H48" s="63" t="s">
        <v>28</v>
      </c>
      <c r="I48" s="64">
        <v>1000</v>
      </c>
      <c r="J48" s="65">
        <f t="shared" si="0"/>
        <v>1.0172939979654122E-3</v>
      </c>
      <c r="K48" s="66">
        <f t="shared" si="1"/>
        <v>7.9674465920651069E-2</v>
      </c>
      <c r="L48" s="67" t="s">
        <v>114</v>
      </c>
      <c r="M48" s="11" t="s">
        <v>30</v>
      </c>
      <c r="N48" s="11" t="s">
        <v>31</v>
      </c>
      <c r="O48" s="11" t="s">
        <v>94</v>
      </c>
    </row>
    <row r="49" spans="1:15" ht="11.65" customHeight="1" x14ac:dyDescent="0.2">
      <c r="A49" s="57">
        <v>53757623</v>
      </c>
      <c r="B49" s="58" t="s">
        <v>121</v>
      </c>
      <c r="C49" s="59" t="s">
        <v>122</v>
      </c>
      <c r="D49" s="60">
        <v>0.8</v>
      </c>
      <c r="E49" s="60" t="s">
        <v>27</v>
      </c>
      <c r="F49" s="61">
        <v>42.04</v>
      </c>
      <c r="G49" s="62">
        <v>1.256</v>
      </c>
      <c r="H49" s="63" t="s">
        <v>28</v>
      </c>
      <c r="I49" s="64">
        <v>1000</v>
      </c>
      <c r="J49" s="65">
        <f t="shared" si="0"/>
        <v>9.9522292993630573E-4</v>
      </c>
      <c r="K49" s="66">
        <f t="shared" si="1"/>
        <v>4.1839171974522291E-2</v>
      </c>
      <c r="L49" s="67" t="s">
        <v>114</v>
      </c>
      <c r="M49" s="11" t="s">
        <v>30</v>
      </c>
      <c r="N49" s="11" t="s">
        <v>31</v>
      </c>
      <c r="O49" s="11" t="s">
        <v>94</v>
      </c>
    </row>
    <row r="50" spans="1:15" ht="11.65" customHeight="1" x14ac:dyDescent="0.2">
      <c r="A50" s="57">
        <v>50223190</v>
      </c>
      <c r="B50" s="58" t="s">
        <v>123</v>
      </c>
      <c r="C50" s="59" t="s">
        <v>124</v>
      </c>
      <c r="D50" s="60">
        <v>0.05</v>
      </c>
      <c r="E50" s="60" t="s">
        <v>125</v>
      </c>
      <c r="F50" s="61">
        <v>11.7</v>
      </c>
      <c r="G50" s="62">
        <v>1.1599999999999999</v>
      </c>
      <c r="H50" s="63" t="s">
        <v>28</v>
      </c>
      <c r="I50" s="64">
        <v>1000</v>
      </c>
      <c r="J50" s="65">
        <f t="shared" si="0"/>
        <v>1.7241379310344831E-2</v>
      </c>
      <c r="K50" s="66">
        <f t="shared" si="1"/>
        <v>0.2017241379310345</v>
      </c>
      <c r="L50" s="67" t="s">
        <v>114</v>
      </c>
      <c r="M50" s="11" t="s">
        <v>30</v>
      </c>
      <c r="N50" s="11" t="s">
        <v>31</v>
      </c>
      <c r="O50" s="11" t="s">
        <v>94</v>
      </c>
    </row>
    <row r="51" spans="1:15" ht="11.65" customHeight="1" x14ac:dyDescent="0.2">
      <c r="A51" s="57">
        <v>54683639</v>
      </c>
      <c r="B51" s="58" t="s">
        <v>126</v>
      </c>
      <c r="C51" s="59" t="s">
        <v>127</v>
      </c>
      <c r="D51" s="60">
        <v>1.5</v>
      </c>
      <c r="E51" s="60" t="s">
        <v>125</v>
      </c>
      <c r="F51" s="61">
        <v>47.22</v>
      </c>
      <c r="G51" s="62">
        <v>1.7629999999999999</v>
      </c>
      <c r="H51" s="63" t="s">
        <v>28</v>
      </c>
      <c r="I51" s="64">
        <v>1000</v>
      </c>
      <c r="J51" s="65">
        <f t="shared" si="0"/>
        <v>3.7814331631688409E-4</v>
      </c>
      <c r="K51" s="66">
        <f t="shared" si="1"/>
        <v>1.7855927396483267E-2</v>
      </c>
      <c r="L51" s="67" t="s">
        <v>114</v>
      </c>
      <c r="M51" s="11" t="s">
        <v>30</v>
      </c>
      <c r="N51" s="11" t="s">
        <v>31</v>
      </c>
      <c r="O51" s="11" t="s">
        <v>94</v>
      </c>
    </row>
    <row r="52" spans="1:15" ht="11.65" customHeight="1" x14ac:dyDescent="0.2">
      <c r="A52" s="57">
        <v>54686554</v>
      </c>
      <c r="B52" s="58" t="s">
        <v>128</v>
      </c>
      <c r="C52" s="59" t="s">
        <v>129</v>
      </c>
      <c r="D52" s="60">
        <v>1.5</v>
      </c>
      <c r="E52" s="60" t="s">
        <v>125</v>
      </c>
      <c r="F52" s="61">
        <v>23.93</v>
      </c>
      <c r="G52" s="62">
        <v>1.78</v>
      </c>
      <c r="H52" s="63" t="s">
        <v>130</v>
      </c>
      <c r="I52" s="68">
        <f>1/Tabla2[[#This Row],[Densidad gr/lt]]/Tabla2[[#This Row],[Presentación]]</f>
        <v>0.37453183520599254</v>
      </c>
      <c r="J52" s="65">
        <f t="shared" si="0"/>
        <v>0.99999999999999989</v>
      </c>
      <c r="K52" s="66">
        <f t="shared" si="1"/>
        <v>23.929999999999996</v>
      </c>
      <c r="L52" s="67" t="s">
        <v>114</v>
      </c>
      <c r="M52" s="11" t="s">
        <v>30</v>
      </c>
      <c r="N52" s="11" t="s">
        <v>105</v>
      </c>
      <c r="O52" s="11" t="s">
        <v>94</v>
      </c>
    </row>
    <row r="53" spans="1:15" ht="11.65" customHeight="1" x14ac:dyDescent="0.2">
      <c r="A53" s="57">
        <v>50226908</v>
      </c>
      <c r="B53" s="58" t="s">
        <v>131</v>
      </c>
      <c r="C53" s="59" t="s">
        <v>132</v>
      </c>
      <c r="D53" s="60">
        <v>0.05</v>
      </c>
      <c r="E53" s="60" t="s">
        <v>125</v>
      </c>
      <c r="F53" s="61">
        <v>7.27</v>
      </c>
      <c r="G53" s="62">
        <v>1.1599999999999999</v>
      </c>
      <c r="H53" s="63" t="s">
        <v>130</v>
      </c>
      <c r="I53" s="68">
        <f>1/Tabla2[[#This Row],[Densidad gr/lt]]/Tabla2[[#This Row],[Presentación]]</f>
        <v>17.241379310344829</v>
      </c>
      <c r="J53" s="65">
        <f t="shared" si="0"/>
        <v>1</v>
      </c>
      <c r="K53" s="66">
        <f t="shared" si="1"/>
        <v>7.27</v>
      </c>
      <c r="L53" s="67" t="s">
        <v>114</v>
      </c>
      <c r="M53" s="11" t="s">
        <v>30</v>
      </c>
      <c r="N53" s="11" t="s">
        <v>105</v>
      </c>
      <c r="O53" s="11" t="s">
        <v>94</v>
      </c>
    </row>
    <row r="54" spans="1:15" ht="11.65" customHeight="1" x14ac:dyDescent="0.2">
      <c r="A54" s="57">
        <v>54677012</v>
      </c>
      <c r="B54" s="58" t="s">
        <v>133</v>
      </c>
      <c r="C54" s="59" t="s">
        <v>134</v>
      </c>
      <c r="D54" s="60">
        <v>125</v>
      </c>
      <c r="E54" s="60" t="s">
        <v>130</v>
      </c>
      <c r="F54" s="61">
        <v>151.78</v>
      </c>
      <c r="G54" s="62">
        <v>1</v>
      </c>
      <c r="H54" s="63" t="s">
        <v>130</v>
      </c>
      <c r="I54" s="64">
        <v>1</v>
      </c>
      <c r="J54" s="65">
        <f t="shared" si="0"/>
        <v>8.0000000000000002E-3</v>
      </c>
      <c r="K54" s="66">
        <f t="shared" si="1"/>
        <v>1.21424</v>
      </c>
      <c r="L54" s="67" t="s">
        <v>114</v>
      </c>
      <c r="M54" s="11" t="s">
        <v>30</v>
      </c>
      <c r="N54" s="11" t="s">
        <v>31</v>
      </c>
      <c r="O54" s="11" t="s">
        <v>94</v>
      </c>
    </row>
    <row r="55" spans="1:15" ht="11.65" customHeight="1" x14ac:dyDescent="0.2">
      <c r="A55" s="57">
        <v>45153552</v>
      </c>
      <c r="B55" s="58" t="s">
        <v>135</v>
      </c>
      <c r="C55" s="59" t="s">
        <v>136</v>
      </c>
      <c r="D55" s="60">
        <v>200</v>
      </c>
      <c r="E55" s="60" t="s">
        <v>130</v>
      </c>
      <c r="F55" s="61">
        <v>243.21</v>
      </c>
      <c r="G55" s="62">
        <v>1</v>
      </c>
      <c r="H55" s="63" t="s">
        <v>130</v>
      </c>
      <c r="I55" s="64">
        <v>1</v>
      </c>
      <c r="J55" s="65">
        <f t="shared" si="0"/>
        <v>5.0000000000000001E-3</v>
      </c>
      <c r="K55" s="66">
        <f t="shared" si="1"/>
        <v>1.2160500000000001</v>
      </c>
      <c r="L55" s="67" t="s">
        <v>114</v>
      </c>
      <c r="M55" s="11" t="s">
        <v>30</v>
      </c>
      <c r="N55" s="11" t="s">
        <v>31</v>
      </c>
      <c r="O55" s="11" t="s">
        <v>94</v>
      </c>
    </row>
    <row r="56" spans="1:15" ht="11.65" customHeight="1" x14ac:dyDescent="0.2">
      <c r="A56" s="57">
        <v>50380667</v>
      </c>
      <c r="B56" s="58" t="s">
        <v>137</v>
      </c>
      <c r="C56" s="59" t="s">
        <v>138</v>
      </c>
      <c r="D56" s="60">
        <v>35</v>
      </c>
      <c r="E56" s="60" t="s">
        <v>130</v>
      </c>
      <c r="F56" s="61">
        <v>124.71</v>
      </c>
      <c r="G56" s="62">
        <v>1</v>
      </c>
      <c r="H56" s="63" t="s">
        <v>130</v>
      </c>
      <c r="I56" s="64">
        <v>1</v>
      </c>
      <c r="J56" s="65">
        <f t="shared" si="0"/>
        <v>2.8571428571428571E-2</v>
      </c>
      <c r="K56" s="66">
        <f t="shared" si="1"/>
        <v>3.5631428571428567</v>
      </c>
      <c r="L56" s="67" t="s">
        <v>114</v>
      </c>
      <c r="M56" s="11" t="s">
        <v>30</v>
      </c>
      <c r="N56" s="11" t="s">
        <v>31</v>
      </c>
      <c r="O56" s="11" t="s">
        <v>94</v>
      </c>
    </row>
    <row r="57" spans="1:15" ht="11.65" customHeight="1" x14ac:dyDescent="0.2">
      <c r="A57" s="69">
        <v>53115740</v>
      </c>
      <c r="B57" s="70" t="s">
        <v>139</v>
      </c>
      <c r="C57" s="71" t="s">
        <v>140</v>
      </c>
      <c r="D57" s="72">
        <v>3.5</v>
      </c>
      <c r="E57" s="72" t="s">
        <v>27</v>
      </c>
      <c r="F57" s="73">
        <v>451.06894244407891</v>
      </c>
      <c r="G57" s="74">
        <v>0.92300000000000004</v>
      </c>
      <c r="H57" s="75" t="s">
        <v>28</v>
      </c>
      <c r="I57" s="76">
        <v>1000</v>
      </c>
      <c r="J57" s="77">
        <f t="shared" si="0"/>
        <v>3.0954960532425318E-4</v>
      </c>
      <c r="K57" s="78">
        <f t="shared" si="1"/>
        <v>0.13962821310759291</v>
      </c>
      <c r="L57" s="79" t="s">
        <v>141</v>
      </c>
      <c r="M57" s="11" t="s">
        <v>30</v>
      </c>
      <c r="N57" s="11" t="s">
        <v>31</v>
      </c>
      <c r="O57" s="11" t="s">
        <v>32</v>
      </c>
    </row>
    <row r="58" spans="1:15" ht="11.65" customHeight="1" x14ac:dyDescent="0.2">
      <c r="A58" s="69">
        <v>53116482</v>
      </c>
      <c r="B58" s="70" t="s">
        <v>142</v>
      </c>
      <c r="C58" s="71" t="s">
        <v>143</v>
      </c>
      <c r="D58" s="72">
        <v>1</v>
      </c>
      <c r="E58" s="72" t="s">
        <v>27</v>
      </c>
      <c r="F58" s="73">
        <v>129.00719902302632</v>
      </c>
      <c r="G58" s="74">
        <v>0.95799999999999996</v>
      </c>
      <c r="H58" s="75" t="s">
        <v>28</v>
      </c>
      <c r="I58" s="76">
        <v>1000</v>
      </c>
      <c r="J58" s="77">
        <f t="shared" si="0"/>
        <v>1.0438413361169103E-3</v>
      </c>
      <c r="K58" s="78">
        <f t="shared" si="1"/>
        <v>0.13466304699689596</v>
      </c>
      <c r="L58" s="79" t="s">
        <v>141</v>
      </c>
      <c r="M58" s="11" t="s">
        <v>30</v>
      </c>
      <c r="N58" s="11" t="s">
        <v>31</v>
      </c>
      <c r="O58" s="11" t="s">
        <v>32</v>
      </c>
    </row>
    <row r="59" spans="1:15" ht="11.65" customHeight="1" x14ac:dyDescent="0.2">
      <c r="A59" s="69">
        <v>53162275</v>
      </c>
      <c r="B59" s="70" t="s">
        <v>144</v>
      </c>
      <c r="C59" s="71" t="s">
        <v>145</v>
      </c>
      <c r="D59" s="72">
        <v>0.5</v>
      </c>
      <c r="E59" s="72" t="s">
        <v>27</v>
      </c>
      <c r="F59" s="73">
        <v>64.821829440789458</v>
      </c>
      <c r="G59" s="74">
        <v>0.91700000000000004</v>
      </c>
      <c r="H59" s="75" t="s">
        <v>28</v>
      </c>
      <c r="I59" s="76">
        <v>1000</v>
      </c>
      <c r="J59" s="77">
        <f t="shared" si="0"/>
        <v>2.1810250817884407E-3</v>
      </c>
      <c r="K59" s="78">
        <f t="shared" si="1"/>
        <v>0.14137803585777417</v>
      </c>
      <c r="L59" s="79" t="s">
        <v>141</v>
      </c>
      <c r="M59" s="11" t="s">
        <v>30</v>
      </c>
      <c r="N59" s="11" t="s">
        <v>31</v>
      </c>
      <c r="O59" s="11" t="s">
        <v>32</v>
      </c>
    </row>
    <row r="60" spans="1:15" ht="11.65" customHeight="1" x14ac:dyDescent="0.2">
      <c r="A60" s="69">
        <v>54355676</v>
      </c>
      <c r="B60" s="70" t="s">
        <v>146</v>
      </c>
      <c r="C60" s="71" t="s">
        <v>147</v>
      </c>
      <c r="D60" s="72">
        <v>0.5</v>
      </c>
      <c r="E60" s="72" t="s">
        <v>27</v>
      </c>
      <c r="F60" s="73">
        <v>64.821829440789458</v>
      </c>
      <c r="G60" s="74">
        <v>1.01</v>
      </c>
      <c r="H60" s="75" t="s">
        <v>28</v>
      </c>
      <c r="I60" s="76">
        <v>1000</v>
      </c>
      <c r="J60" s="77">
        <f t="shared" si="0"/>
        <v>1.9801980198019802E-3</v>
      </c>
      <c r="K60" s="78">
        <f t="shared" si="1"/>
        <v>0.12836005829859298</v>
      </c>
      <c r="L60" s="79" t="s">
        <v>141</v>
      </c>
      <c r="M60" s="11" t="s">
        <v>30</v>
      </c>
      <c r="N60" s="11" t="s">
        <v>31</v>
      </c>
      <c r="O60" s="11" t="s">
        <v>32</v>
      </c>
    </row>
    <row r="61" spans="1:15" ht="11.65" customHeight="1" x14ac:dyDescent="0.2">
      <c r="A61" s="69">
        <v>53117330</v>
      </c>
      <c r="B61" s="70" t="s">
        <v>148</v>
      </c>
      <c r="C61" s="71" t="s">
        <v>149</v>
      </c>
      <c r="D61" s="72">
        <v>0.5</v>
      </c>
      <c r="E61" s="72" t="s">
        <v>27</v>
      </c>
      <c r="F61" s="73">
        <v>64.821829440789458</v>
      </c>
      <c r="G61" s="74">
        <v>0.92300000000000004</v>
      </c>
      <c r="H61" s="75" t="s">
        <v>28</v>
      </c>
      <c r="I61" s="76">
        <v>1000</v>
      </c>
      <c r="J61" s="77">
        <f t="shared" si="0"/>
        <v>2.1668472372697724E-3</v>
      </c>
      <c r="K61" s="78">
        <f t="shared" si="1"/>
        <v>0.14045900203854703</v>
      </c>
      <c r="L61" s="79" t="s">
        <v>141</v>
      </c>
      <c r="M61" s="11" t="s">
        <v>30</v>
      </c>
      <c r="N61" s="11" t="s">
        <v>31</v>
      </c>
      <c r="O61" s="11" t="s">
        <v>32</v>
      </c>
    </row>
    <row r="62" spans="1:15" ht="11.65" customHeight="1" x14ac:dyDescent="0.2">
      <c r="A62" s="69">
        <v>54355517</v>
      </c>
      <c r="B62" s="70" t="s">
        <v>150</v>
      </c>
      <c r="C62" s="71" t="s">
        <v>151</v>
      </c>
      <c r="D62" s="72">
        <v>0.5</v>
      </c>
      <c r="E62" s="72" t="s">
        <v>27</v>
      </c>
      <c r="F62" s="73">
        <v>64.819078947368411</v>
      </c>
      <c r="G62" s="74">
        <v>0.92200000000000004</v>
      </c>
      <c r="H62" s="75" t="s">
        <v>28</v>
      </c>
      <c r="I62" s="76">
        <v>1000</v>
      </c>
      <c r="J62" s="77">
        <f t="shared" si="0"/>
        <v>2.1691973969631237E-3</v>
      </c>
      <c r="K62" s="78">
        <f t="shared" si="1"/>
        <v>0.14060537732617878</v>
      </c>
      <c r="L62" s="79" t="s">
        <v>141</v>
      </c>
      <c r="M62" s="11" t="s">
        <v>30</v>
      </c>
      <c r="N62" s="11" t="s">
        <v>31</v>
      </c>
      <c r="O62" s="11" t="s">
        <v>32</v>
      </c>
    </row>
    <row r="63" spans="1:15" ht="11.65" customHeight="1" x14ac:dyDescent="0.2">
      <c r="A63" s="69">
        <v>53162540</v>
      </c>
      <c r="B63" s="70" t="s">
        <v>152</v>
      </c>
      <c r="C63" s="71" t="s">
        <v>153</v>
      </c>
      <c r="D63" s="72">
        <v>0.5</v>
      </c>
      <c r="E63" s="72" t="s">
        <v>27</v>
      </c>
      <c r="F63" s="73">
        <v>64.821829440789458</v>
      </c>
      <c r="G63" s="74">
        <v>0.91600000000000004</v>
      </c>
      <c r="H63" s="75" t="s">
        <v>28</v>
      </c>
      <c r="I63" s="76">
        <v>1000</v>
      </c>
      <c r="J63" s="77">
        <f t="shared" si="0"/>
        <v>2.1834061135371178E-3</v>
      </c>
      <c r="K63" s="78">
        <f t="shared" si="1"/>
        <v>0.14153237869168003</v>
      </c>
      <c r="L63" s="79" t="s">
        <v>141</v>
      </c>
      <c r="M63" s="11" t="s">
        <v>30</v>
      </c>
      <c r="N63" s="11" t="s">
        <v>31</v>
      </c>
      <c r="O63" s="11" t="s">
        <v>32</v>
      </c>
    </row>
    <row r="64" spans="1:15" ht="11.65" customHeight="1" x14ac:dyDescent="0.2">
      <c r="A64" s="69">
        <v>53118019</v>
      </c>
      <c r="B64" s="70" t="s">
        <v>154</v>
      </c>
      <c r="C64" s="71" t="s">
        <v>155</v>
      </c>
      <c r="D64" s="72">
        <v>1</v>
      </c>
      <c r="E64" s="72" t="s">
        <v>27</v>
      </c>
      <c r="F64" s="73">
        <v>280.90888004605262</v>
      </c>
      <c r="G64" s="74">
        <v>0.95099999999999996</v>
      </c>
      <c r="H64" s="75" t="s">
        <v>28</v>
      </c>
      <c r="I64" s="76">
        <v>1000</v>
      </c>
      <c r="J64" s="77">
        <f t="shared" si="0"/>
        <v>1.0515247108307047E-3</v>
      </c>
      <c r="K64" s="78">
        <f t="shared" si="1"/>
        <v>0.29538262886020261</v>
      </c>
      <c r="L64" s="79" t="s">
        <v>141</v>
      </c>
      <c r="M64" s="11" t="s">
        <v>30</v>
      </c>
      <c r="N64" s="11" t="s">
        <v>31</v>
      </c>
      <c r="O64" s="11" t="s">
        <v>32</v>
      </c>
    </row>
    <row r="65" spans="1:15" ht="11.65" customHeight="1" x14ac:dyDescent="0.2">
      <c r="A65" s="69">
        <v>53120934</v>
      </c>
      <c r="B65" s="70" t="s">
        <v>156</v>
      </c>
      <c r="C65" s="71" t="s">
        <v>157</v>
      </c>
      <c r="D65" s="72">
        <v>1</v>
      </c>
      <c r="E65" s="72" t="s">
        <v>27</v>
      </c>
      <c r="F65" s="73">
        <v>128.75436766776315</v>
      </c>
      <c r="G65" s="74">
        <v>0.95599999999999996</v>
      </c>
      <c r="H65" s="75" t="s">
        <v>28</v>
      </c>
      <c r="I65" s="76">
        <v>1000</v>
      </c>
      <c r="J65" s="77">
        <f t="shared" si="0"/>
        <v>1.0460251046025104E-3</v>
      </c>
      <c r="K65" s="78">
        <f t="shared" si="1"/>
        <v>0.13468030090770203</v>
      </c>
      <c r="L65" s="79" t="s">
        <v>141</v>
      </c>
      <c r="M65" s="11" t="s">
        <v>30</v>
      </c>
      <c r="N65" s="11" t="s">
        <v>31</v>
      </c>
      <c r="O65" s="11" t="s">
        <v>32</v>
      </c>
    </row>
    <row r="66" spans="1:15" ht="11.65" customHeight="1" x14ac:dyDescent="0.2">
      <c r="A66" s="69">
        <v>53118231</v>
      </c>
      <c r="B66" s="70" t="s">
        <v>158</v>
      </c>
      <c r="C66" s="71" t="s">
        <v>159</v>
      </c>
      <c r="D66" s="72">
        <v>1</v>
      </c>
      <c r="E66" s="72" t="s">
        <v>27</v>
      </c>
      <c r="F66" s="73">
        <v>128.75436766776315</v>
      </c>
      <c r="G66" s="74">
        <v>0.92</v>
      </c>
      <c r="H66" s="75" t="s">
        <v>28</v>
      </c>
      <c r="I66" s="76">
        <v>1000</v>
      </c>
      <c r="J66" s="77">
        <f t="shared" si="0"/>
        <v>1.0869565217391304E-3</v>
      </c>
      <c r="K66" s="78">
        <f t="shared" si="1"/>
        <v>0.13995039963887299</v>
      </c>
      <c r="L66" s="79" t="s">
        <v>141</v>
      </c>
      <c r="M66" s="11" t="s">
        <v>30</v>
      </c>
      <c r="N66" s="11" t="s">
        <v>31</v>
      </c>
      <c r="O66" s="11" t="s">
        <v>32</v>
      </c>
    </row>
    <row r="67" spans="1:15" ht="11.65" customHeight="1" x14ac:dyDescent="0.2">
      <c r="A67" s="69">
        <v>53162593</v>
      </c>
      <c r="B67" s="70" t="s">
        <v>160</v>
      </c>
      <c r="C67" s="71" t="s">
        <v>161</v>
      </c>
      <c r="D67" s="72">
        <v>0.5</v>
      </c>
      <c r="E67" s="72" t="s">
        <v>27</v>
      </c>
      <c r="F67" s="73">
        <v>64.819078947368411</v>
      </c>
      <c r="G67" s="74">
        <v>0.93300000000000005</v>
      </c>
      <c r="H67" s="75" t="s">
        <v>28</v>
      </c>
      <c r="I67" s="76">
        <v>1000</v>
      </c>
      <c r="J67" s="77">
        <f t="shared" si="0"/>
        <v>2.1436227224008574E-3</v>
      </c>
      <c r="K67" s="78">
        <f t="shared" si="1"/>
        <v>0.13894765047667398</v>
      </c>
      <c r="L67" s="79" t="s">
        <v>141</v>
      </c>
      <c r="M67" s="11" t="s">
        <v>30</v>
      </c>
      <c r="N67" s="11" t="s">
        <v>31</v>
      </c>
      <c r="O67" s="11" t="s">
        <v>32</v>
      </c>
    </row>
    <row r="68" spans="1:15" ht="11.65" customHeight="1" x14ac:dyDescent="0.2">
      <c r="A68" s="69">
        <v>53117860</v>
      </c>
      <c r="B68" s="70" t="s">
        <v>162</v>
      </c>
      <c r="C68" s="71" t="s">
        <v>163</v>
      </c>
      <c r="D68" s="72">
        <v>1</v>
      </c>
      <c r="E68" s="72" t="s">
        <v>27</v>
      </c>
      <c r="F68" s="73">
        <v>128.75436766776315</v>
      </c>
      <c r="G68" s="74">
        <v>0.90100000000000002</v>
      </c>
      <c r="H68" s="75" t="s">
        <v>28</v>
      </c>
      <c r="I68" s="76">
        <v>1000</v>
      </c>
      <c r="J68" s="77">
        <f t="shared" ref="J68:J131" si="2">1/D68/G68/I68</f>
        <v>1.1098779134295228E-3</v>
      </c>
      <c r="K68" s="78">
        <f t="shared" ref="K68:K131" si="3">F68*J68</f>
        <v>0.14290162893203456</v>
      </c>
      <c r="L68" s="79" t="s">
        <v>141</v>
      </c>
      <c r="M68" s="11" t="s">
        <v>30</v>
      </c>
      <c r="N68" s="11" t="s">
        <v>31</v>
      </c>
      <c r="O68" s="11" t="s">
        <v>32</v>
      </c>
    </row>
    <row r="69" spans="1:15" ht="11.65" customHeight="1" x14ac:dyDescent="0.2">
      <c r="A69" s="69">
        <v>53119344</v>
      </c>
      <c r="B69" s="70" t="s">
        <v>164</v>
      </c>
      <c r="C69" s="71" t="s">
        <v>165</v>
      </c>
      <c r="D69" s="72">
        <v>1</v>
      </c>
      <c r="E69" s="72" t="s">
        <v>27</v>
      </c>
      <c r="F69" s="73">
        <v>128.75436766776315</v>
      </c>
      <c r="G69" s="74">
        <v>0.89700000000000002</v>
      </c>
      <c r="H69" s="75" t="s">
        <v>28</v>
      </c>
      <c r="I69" s="76">
        <v>1000</v>
      </c>
      <c r="J69" s="77">
        <f t="shared" si="2"/>
        <v>1.1148272017837235E-3</v>
      </c>
      <c r="K69" s="78">
        <f t="shared" si="3"/>
        <v>0.14353887142448513</v>
      </c>
      <c r="L69" s="79" t="s">
        <v>141</v>
      </c>
      <c r="M69" s="11" t="s">
        <v>30</v>
      </c>
      <c r="N69" s="11" t="s">
        <v>31</v>
      </c>
      <c r="O69" s="11" t="s">
        <v>32</v>
      </c>
    </row>
    <row r="70" spans="1:15" ht="11.65" customHeight="1" x14ac:dyDescent="0.2">
      <c r="A70" s="69">
        <v>53162434</v>
      </c>
      <c r="B70" s="70" t="s">
        <v>166</v>
      </c>
      <c r="C70" s="71" t="s">
        <v>167</v>
      </c>
      <c r="D70" s="72">
        <v>0.5</v>
      </c>
      <c r="E70" s="72" t="s">
        <v>27</v>
      </c>
      <c r="F70" s="73">
        <v>64.819078947368411</v>
      </c>
      <c r="G70" s="74">
        <v>0.93700000000000006</v>
      </c>
      <c r="H70" s="75" t="s">
        <v>28</v>
      </c>
      <c r="I70" s="76">
        <v>1000</v>
      </c>
      <c r="J70" s="77">
        <f t="shared" si="2"/>
        <v>2.1344717182497329E-3</v>
      </c>
      <c r="K70" s="78">
        <f t="shared" si="3"/>
        <v>0.13835449081615453</v>
      </c>
      <c r="L70" s="79" t="s">
        <v>141</v>
      </c>
      <c r="M70" s="11" t="s">
        <v>30</v>
      </c>
      <c r="N70" s="11" t="s">
        <v>31</v>
      </c>
      <c r="O70" s="11" t="s">
        <v>32</v>
      </c>
    </row>
    <row r="71" spans="1:15" ht="11.65" customHeight="1" x14ac:dyDescent="0.2">
      <c r="A71" s="69">
        <v>50319076</v>
      </c>
      <c r="B71" s="70" t="s">
        <v>168</v>
      </c>
      <c r="C71" s="71" t="s">
        <v>169</v>
      </c>
      <c r="D71" s="72">
        <v>1</v>
      </c>
      <c r="E71" s="72" t="s">
        <v>27</v>
      </c>
      <c r="F71" s="73">
        <v>128.75</v>
      </c>
      <c r="G71" s="74">
        <v>1.1103000000000001</v>
      </c>
      <c r="H71" s="75" t="s">
        <v>28</v>
      </c>
      <c r="I71" s="76">
        <v>1000</v>
      </c>
      <c r="J71" s="77">
        <f t="shared" si="2"/>
        <v>9.0065747996037105E-4</v>
      </c>
      <c r="K71" s="78">
        <f t="shared" si="3"/>
        <v>0.11595965054489778</v>
      </c>
      <c r="L71" s="79" t="s">
        <v>141</v>
      </c>
      <c r="M71" s="11" t="s">
        <v>30</v>
      </c>
      <c r="N71" s="11" t="s">
        <v>31</v>
      </c>
      <c r="O71" s="11" t="s">
        <v>32</v>
      </c>
    </row>
    <row r="72" spans="1:15" ht="11.65" customHeight="1" x14ac:dyDescent="0.2">
      <c r="A72" s="69">
        <v>53119556</v>
      </c>
      <c r="B72" s="70" t="s">
        <v>170</v>
      </c>
      <c r="C72" s="71" t="s">
        <v>171</v>
      </c>
      <c r="D72" s="72">
        <v>1</v>
      </c>
      <c r="E72" s="72" t="s">
        <v>27</v>
      </c>
      <c r="F72" s="73">
        <v>128.75436766776315</v>
      </c>
      <c r="G72" s="74">
        <v>0.93400000000000005</v>
      </c>
      <c r="H72" s="75" t="s">
        <v>28</v>
      </c>
      <c r="I72" s="76">
        <v>1000</v>
      </c>
      <c r="J72" s="77">
        <f t="shared" si="2"/>
        <v>1.070663811563169E-3</v>
      </c>
      <c r="K72" s="78">
        <f t="shared" si="3"/>
        <v>0.13785264204257294</v>
      </c>
      <c r="L72" s="79" t="s">
        <v>141</v>
      </c>
      <c r="M72" s="11" t="s">
        <v>30</v>
      </c>
      <c r="N72" s="11" t="s">
        <v>31</v>
      </c>
      <c r="O72" s="11" t="s">
        <v>32</v>
      </c>
    </row>
    <row r="73" spans="1:15" ht="11.65" customHeight="1" x14ac:dyDescent="0.2">
      <c r="A73" s="69">
        <v>53120245</v>
      </c>
      <c r="B73" s="70" t="s">
        <v>172</v>
      </c>
      <c r="C73" s="71" t="s">
        <v>173</v>
      </c>
      <c r="D73" s="72">
        <v>3.5</v>
      </c>
      <c r="E73" s="72" t="s">
        <v>27</v>
      </c>
      <c r="F73" s="73">
        <v>450.18492687828945</v>
      </c>
      <c r="G73" s="74">
        <v>0.92200000000000004</v>
      </c>
      <c r="H73" s="75" t="s">
        <v>28</v>
      </c>
      <c r="I73" s="76">
        <v>1000</v>
      </c>
      <c r="J73" s="77">
        <f t="shared" si="2"/>
        <v>3.0988534242330334E-4</v>
      </c>
      <c r="K73" s="78">
        <f t="shared" si="3"/>
        <v>0.13950571021948849</v>
      </c>
      <c r="L73" s="79" t="s">
        <v>141</v>
      </c>
      <c r="M73" s="11" t="s">
        <v>30</v>
      </c>
      <c r="N73" s="11" t="s">
        <v>31</v>
      </c>
      <c r="O73" s="11" t="s">
        <v>32</v>
      </c>
    </row>
    <row r="74" spans="1:15" ht="11.65" customHeight="1" x14ac:dyDescent="0.2">
      <c r="A74" s="69">
        <v>50435238</v>
      </c>
      <c r="B74" s="70" t="s">
        <v>174</v>
      </c>
      <c r="C74" s="71" t="s">
        <v>175</v>
      </c>
      <c r="D74" s="72">
        <v>3.5</v>
      </c>
      <c r="E74" s="72" t="s">
        <v>27</v>
      </c>
      <c r="F74" s="73">
        <v>450.18</v>
      </c>
      <c r="G74" s="74">
        <v>0.92400000000000004</v>
      </c>
      <c r="H74" s="75" t="s">
        <v>28</v>
      </c>
      <c r="I74" s="76">
        <v>1000</v>
      </c>
      <c r="J74" s="77">
        <f t="shared" si="2"/>
        <v>3.0921459492888061E-4</v>
      </c>
      <c r="K74" s="78">
        <f t="shared" si="3"/>
        <v>0.13920222634508347</v>
      </c>
      <c r="L74" s="79" t="s">
        <v>141</v>
      </c>
      <c r="M74" s="11" t="s">
        <v>30</v>
      </c>
      <c r="N74" s="11" t="s">
        <v>31</v>
      </c>
      <c r="O74" s="11" t="s">
        <v>32</v>
      </c>
    </row>
    <row r="75" spans="1:15" ht="11.65" customHeight="1" x14ac:dyDescent="0.2">
      <c r="A75" s="69">
        <v>53120086</v>
      </c>
      <c r="B75" s="70" t="s">
        <v>176</v>
      </c>
      <c r="C75" s="71" t="s">
        <v>177</v>
      </c>
      <c r="D75" s="72">
        <v>1</v>
      </c>
      <c r="E75" s="72" t="s">
        <v>27</v>
      </c>
      <c r="F75" s="73">
        <v>128.75436766776315</v>
      </c>
      <c r="G75" s="74">
        <v>0.92100000000000004</v>
      </c>
      <c r="H75" s="75" t="s">
        <v>28</v>
      </c>
      <c r="I75" s="76">
        <v>1000</v>
      </c>
      <c r="J75" s="77">
        <f t="shared" si="2"/>
        <v>1.0857763300760044E-3</v>
      </c>
      <c r="K75" s="78">
        <f t="shared" si="3"/>
        <v>0.13979844480756043</v>
      </c>
      <c r="L75" s="79" t="s">
        <v>141</v>
      </c>
      <c r="M75" s="11" t="s">
        <v>30</v>
      </c>
      <c r="N75" s="11" t="s">
        <v>31</v>
      </c>
      <c r="O75" s="11" t="s">
        <v>32</v>
      </c>
    </row>
    <row r="76" spans="1:15" ht="11.65" customHeight="1" x14ac:dyDescent="0.2">
      <c r="A76" s="69">
        <v>53979800</v>
      </c>
      <c r="B76" s="70" t="s">
        <v>178</v>
      </c>
      <c r="C76" s="71" t="s">
        <v>179</v>
      </c>
      <c r="D76" s="72">
        <v>1</v>
      </c>
      <c r="E76" s="72" t="s">
        <v>27</v>
      </c>
      <c r="F76" s="73">
        <v>128.75436766776315</v>
      </c>
      <c r="G76" s="74">
        <v>0.92300000000000004</v>
      </c>
      <c r="H76" s="75" t="s">
        <v>28</v>
      </c>
      <c r="I76" s="76">
        <v>1000</v>
      </c>
      <c r="J76" s="77">
        <f t="shared" si="2"/>
        <v>1.0834236186348862E-3</v>
      </c>
      <c r="K76" s="78">
        <f t="shared" si="3"/>
        <v>0.13949552293365455</v>
      </c>
      <c r="L76" s="79" t="s">
        <v>141</v>
      </c>
      <c r="M76" s="11" t="s">
        <v>30</v>
      </c>
      <c r="N76" s="11" t="s">
        <v>31</v>
      </c>
      <c r="O76" s="11" t="s">
        <v>32</v>
      </c>
    </row>
    <row r="77" spans="1:15" ht="11.65" customHeight="1" x14ac:dyDescent="0.2">
      <c r="A77" s="69">
        <v>54037040</v>
      </c>
      <c r="B77" s="70" t="s">
        <v>180</v>
      </c>
      <c r="C77" s="71" t="s">
        <v>181</v>
      </c>
      <c r="D77" s="72">
        <v>0.5</v>
      </c>
      <c r="E77" s="72" t="s">
        <v>27</v>
      </c>
      <c r="F77" s="73">
        <v>64.821829440789458</v>
      </c>
      <c r="G77" s="74">
        <v>0.91700000000000004</v>
      </c>
      <c r="H77" s="75" t="s">
        <v>28</v>
      </c>
      <c r="I77" s="76">
        <v>1000</v>
      </c>
      <c r="J77" s="77">
        <f t="shared" si="2"/>
        <v>2.1810250817884407E-3</v>
      </c>
      <c r="K77" s="78">
        <f t="shared" si="3"/>
        <v>0.14137803585777417</v>
      </c>
      <c r="L77" s="79" t="s">
        <v>141</v>
      </c>
      <c r="M77" s="11" t="s">
        <v>30</v>
      </c>
      <c r="N77" s="11" t="s">
        <v>31</v>
      </c>
      <c r="O77" s="11" t="s">
        <v>32</v>
      </c>
    </row>
    <row r="78" spans="1:15" ht="11.65" customHeight="1" x14ac:dyDescent="0.2">
      <c r="A78" s="69">
        <v>50339288</v>
      </c>
      <c r="B78" s="70" t="s">
        <v>182</v>
      </c>
      <c r="C78" s="71" t="s">
        <v>183</v>
      </c>
      <c r="D78" s="72">
        <v>1</v>
      </c>
      <c r="E78" s="72" t="s">
        <v>27</v>
      </c>
      <c r="F78" s="73">
        <v>128.75436766776315</v>
      </c>
      <c r="G78" s="74">
        <v>1.8240000000000001</v>
      </c>
      <c r="H78" s="75" t="s">
        <v>28</v>
      </c>
      <c r="I78" s="76">
        <v>1000</v>
      </c>
      <c r="J78" s="77">
        <f t="shared" si="2"/>
        <v>5.4824561403508769E-4</v>
      </c>
      <c r="K78" s="78">
        <f t="shared" si="3"/>
        <v>7.0589017361712247E-2</v>
      </c>
      <c r="L78" s="79" t="s">
        <v>141</v>
      </c>
      <c r="M78" s="11" t="s">
        <v>30</v>
      </c>
      <c r="N78" s="11" t="s">
        <v>31</v>
      </c>
      <c r="O78" s="11" t="s">
        <v>32</v>
      </c>
    </row>
    <row r="79" spans="1:15" ht="11.65" customHeight="1" x14ac:dyDescent="0.2">
      <c r="A79" s="69">
        <v>53120669</v>
      </c>
      <c r="B79" s="70" t="s">
        <v>184</v>
      </c>
      <c r="C79" s="71" t="s">
        <v>185</v>
      </c>
      <c r="D79" s="72">
        <v>1</v>
      </c>
      <c r="E79" s="72" t="s">
        <v>27</v>
      </c>
      <c r="F79" s="73">
        <v>128.75436766776315</v>
      </c>
      <c r="G79" s="74">
        <v>0.93600000000000005</v>
      </c>
      <c r="H79" s="75" t="s">
        <v>28</v>
      </c>
      <c r="I79" s="76">
        <v>1000</v>
      </c>
      <c r="J79" s="77">
        <f t="shared" si="2"/>
        <v>1.0683760683760683E-3</v>
      </c>
      <c r="K79" s="78">
        <f t="shared" si="3"/>
        <v>0.13755808511513157</v>
      </c>
      <c r="L79" s="79" t="s">
        <v>141</v>
      </c>
      <c r="M79" s="11" t="s">
        <v>30</v>
      </c>
      <c r="N79" s="11" t="s">
        <v>31</v>
      </c>
      <c r="O79" s="11" t="s">
        <v>32</v>
      </c>
    </row>
    <row r="80" spans="1:15" ht="11.65" customHeight="1" x14ac:dyDescent="0.2">
      <c r="A80" s="69">
        <v>53120828</v>
      </c>
      <c r="B80" s="70" t="s">
        <v>186</v>
      </c>
      <c r="C80" s="71" t="s">
        <v>187</v>
      </c>
      <c r="D80" s="72">
        <v>1</v>
      </c>
      <c r="E80" s="72" t="s">
        <v>27</v>
      </c>
      <c r="F80" s="73">
        <v>128.75436766776315</v>
      </c>
      <c r="G80" s="74">
        <v>0.95</v>
      </c>
      <c r="H80" s="75" t="s">
        <v>28</v>
      </c>
      <c r="I80" s="76">
        <v>1000</v>
      </c>
      <c r="J80" s="77">
        <f t="shared" si="2"/>
        <v>1.0526315789473684E-3</v>
      </c>
      <c r="K80" s="78">
        <f t="shared" si="3"/>
        <v>0.13553091333448752</v>
      </c>
      <c r="L80" s="79" t="s">
        <v>141</v>
      </c>
      <c r="M80" s="11" t="s">
        <v>30</v>
      </c>
      <c r="N80" s="11" t="s">
        <v>31</v>
      </c>
      <c r="O80" s="11" t="s">
        <v>32</v>
      </c>
    </row>
    <row r="81" spans="1:15" ht="11.65" customHeight="1" x14ac:dyDescent="0.2">
      <c r="A81" s="69">
        <v>50352767</v>
      </c>
      <c r="B81" s="70" t="s">
        <v>188</v>
      </c>
      <c r="C81" s="71" t="s">
        <v>189</v>
      </c>
      <c r="D81" s="72">
        <v>1</v>
      </c>
      <c r="E81" s="72" t="s">
        <v>27</v>
      </c>
      <c r="F81" s="73">
        <v>128.75</v>
      </c>
      <c r="G81" s="74">
        <v>0.94899999999999995</v>
      </c>
      <c r="H81" s="75" t="s">
        <v>28</v>
      </c>
      <c r="I81" s="76">
        <v>1000</v>
      </c>
      <c r="J81" s="77">
        <f t="shared" si="2"/>
        <v>1.053740779768177E-3</v>
      </c>
      <c r="K81" s="78">
        <f t="shared" si="3"/>
        <v>0.13566912539515277</v>
      </c>
      <c r="L81" s="79" t="s">
        <v>141</v>
      </c>
      <c r="M81" s="11" t="s">
        <v>30</v>
      </c>
      <c r="N81" s="11" t="s">
        <v>31</v>
      </c>
      <c r="O81" s="11" t="s">
        <v>32</v>
      </c>
    </row>
    <row r="82" spans="1:15" ht="11.65" customHeight="1" x14ac:dyDescent="0.2">
      <c r="A82" s="69">
        <v>53162964</v>
      </c>
      <c r="B82" s="70" t="s">
        <v>190</v>
      </c>
      <c r="C82" s="71" t="s">
        <v>191</v>
      </c>
      <c r="D82" s="72">
        <v>0.5</v>
      </c>
      <c r="E82" s="72" t="s">
        <v>27</v>
      </c>
      <c r="F82" s="73">
        <v>64.821829440789458</v>
      </c>
      <c r="G82" s="74">
        <v>0.91400000000000003</v>
      </c>
      <c r="H82" s="75" t="s">
        <v>28</v>
      </c>
      <c r="I82" s="76">
        <v>1000</v>
      </c>
      <c r="J82" s="77">
        <f t="shared" si="2"/>
        <v>2.1881838074398249E-3</v>
      </c>
      <c r="K82" s="78">
        <f t="shared" si="3"/>
        <v>0.14184207755096162</v>
      </c>
      <c r="L82" s="79" t="s">
        <v>141</v>
      </c>
      <c r="M82" s="11" t="s">
        <v>30</v>
      </c>
      <c r="N82" s="11" t="s">
        <v>31</v>
      </c>
      <c r="O82" s="11" t="s">
        <v>32</v>
      </c>
    </row>
    <row r="83" spans="1:15" ht="11.65" customHeight="1" x14ac:dyDescent="0.2">
      <c r="A83" s="69">
        <v>53121358</v>
      </c>
      <c r="B83" s="70" t="s">
        <v>192</v>
      </c>
      <c r="C83" s="71" t="s">
        <v>193</v>
      </c>
      <c r="D83" s="72">
        <v>3.5</v>
      </c>
      <c r="E83" s="72" t="s">
        <v>27</v>
      </c>
      <c r="F83" s="73">
        <v>450.18492687828945</v>
      </c>
      <c r="G83" s="74">
        <v>0.92900000000000005</v>
      </c>
      <c r="H83" s="75" t="s">
        <v>28</v>
      </c>
      <c r="I83" s="76">
        <v>1000</v>
      </c>
      <c r="J83" s="77">
        <f t="shared" si="2"/>
        <v>3.0755036137167458E-4</v>
      </c>
      <c r="K83" s="78">
        <f t="shared" si="3"/>
        <v>0.13845453694549881</v>
      </c>
      <c r="L83" s="79" t="s">
        <v>141</v>
      </c>
      <c r="M83" s="11" t="s">
        <v>30</v>
      </c>
      <c r="N83" s="11" t="s">
        <v>31</v>
      </c>
      <c r="O83" s="11" t="s">
        <v>32</v>
      </c>
    </row>
    <row r="84" spans="1:15" ht="11.65" customHeight="1" x14ac:dyDescent="0.2">
      <c r="A84" s="69">
        <v>53121782</v>
      </c>
      <c r="B84" s="70" t="s">
        <v>194</v>
      </c>
      <c r="C84" s="71" t="s">
        <v>195</v>
      </c>
      <c r="D84" s="72">
        <v>1</v>
      </c>
      <c r="E84" s="72" t="s">
        <v>27</v>
      </c>
      <c r="F84" s="73">
        <v>128.75436766776315</v>
      </c>
      <c r="G84" s="74">
        <v>0.93100000000000005</v>
      </c>
      <c r="H84" s="75" t="s">
        <v>28</v>
      </c>
      <c r="I84" s="76">
        <v>1000</v>
      </c>
      <c r="J84" s="77">
        <f t="shared" si="2"/>
        <v>1.0741138560687433E-3</v>
      </c>
      <c r="K84" s="78">
        <f t="shared" si="3"/>
        <v>0.13829685034131381</v>
      </c>
      <c r="L84" s="79" t="s">
        <v>141</v>
      </c>
      <c r="M84" s="11" t="s">
        <v>30</v>
      </c>
      <c r="N84" s="11" t="s">
        <v>31</v>
      </c>
      <c r="O84" s="11" t="s">
        <v>32</v>
      </c>
    </row>
    <row r="85" spans="1:15" ht="11.65" customHeight="1" x14ac:dyDescent="0.2">
      <c r="A85" s="69">
        <v>53162116</v>
      </c>
      <c r="B85" s="70" t="s">
        <v>196</v>
      </c>
      <c r="C85" s="71" t="s">
        <v>197</v>
      </c>
      <c r="D85" s="72">
        <v>0.5</v>
      </c>
      <c r="E85" s="72" t="s">
        <v>27</v>
      </c>
      <c r="F85" s="73">
        <v>64.821829440789458</v>
      </c>
      <c r="G85" s="74">
        <v>0.99299999999999999</v>
      </c>
      <c r="H85" s="75" t="s">
        <v>28</v>
      </c>
      <c r="I85" s="76">
        <v>1000</v>
      </c>
      <c r="J85" s="77">
        <f t="shared" si="2"/>
        <v>2.014098690835851E-3</v>
      </c>
      <c r="K85" s="78">
        <f t="shared" si="3"/>
        <v>0.13055756181427886</v>
      </c>
      <c r="L85" s="79" t="s">
        <v>141</v>
      </c>
      <c r="M85" s="11" t="s">
        <v>30</v>
      </c>
      <c r="N85" s="11" t="s">
        <v>31</v>
      </c>
      <c r="O85" s="11" t="s">
        <v>32</v>
      </c>
    </row>
    <row r="86" spans="1:15" ht="11.65" customHeight="1" x14ac:dyDescent="0.2">
      <c r="A86" s="69">
        <v>53115157</v>
      </c>
      <c r="B86" s="70" t="s">
        <v>198</v>
      </c>
      <c r="C86" s="71" t="s">
        <v>199</v>
      </c>
      <c r="D86" s="72">
        <v>1</v>
      </c>
      <c r="E86" s="72" t="s">
        <v>27</v>
      </c>
      <c r="F86" s="73">
        <v>61.221807177631582</v>
      </c>
      <c r="G86" s="74">
        <v>0.90500000000000003</v>
      </c>
      <c r="H86" s="75" t="s">
        <v>28</v>
      </c>
      <c r="I86" s="76">
        <v>1000</v>
      </c>
      <c r="J86" s="77">
        <f t="shared" si="2"/>
        <v>1.1049723756906078E-3</v>
      </c>
      <c r="K86" s="78">
        <f t="shared" si="3"/>
        <v>6.7648405721139879E-2</v>
      </c>
      <c r="L86" s="79" t="s">
        <v>141</v>
      </c>
      <c r="M86" s="11" t="s">
        <v>30</v>
      </c>
      <c r="N86" s="11" t="s">
        <v>31</v>
      </c>
      <c r="O86" s="11" t="s">
        <v>32</v>
      </c>
    </row>
    <row r="87" spans="1:15" ht="11.65" customHeight="1" x14ac:dyDescent="0.2">
      <c r="A87" s="69">
        <v>53115369</v>
      </c>
      <c r="B87" s="70" t="s">
        <v>200</v>
      </c>
      <c r="C87" s="71" t="s">
        <v>201</v>
      </c>
      <c r="D87" s="72">
        <v>1</v>
      </c>
      <c r="E87" s="72" t="s">
        <v>27</v>
      </c>
      <c r="F87" s="73">
        <v>128.75436766776315</v>
      </c>
      <c r="G87" s="74">
        <v>0.95</v>
      </c>
      <c r="H87" s="75" t="s">
        <v>28</v>
      </c>
      <c r="I87" s="76">
        <v>1000</v>
      </c>
      <c r="J87" s="77">
        <f t="shared" si="2"/>
        <v>1.0526315789473684E-3</v>
      </c>
      <c r="K87" s="78">
        <f t="shared" si="3"/>
        <v>0.13553091333448752</v>
      </c>
      <c r="L87" s="79" t="s">
        <v>141</v>
      </c>
      <c r="M87" s="11" t="s">
        <v>30</v>
      </c>
      <c r="N87" s="11" t="s">
        <v>31</v>
      </c>
      <c r="O87" s="11" t="s">
        <v>32</v>
      </c>
    </row>
    <row r="88" spans="1:15" ht="11.65" customHeight="1" x14ac:dyDescent="0.2">
      <c r="A88" s="69">
        <v>53135456</v>
      </c>
      <c r="B88" s="70" t="s">
        <v>202</v>
      </c>
      <c r="C88" s="71" t="s">
        <v>203</v>
      </c>
      <c r="D88" s="72">
        <v>1</v>
      </c>
      <c r="E88" s="72" t="s">
        <v>27</v>
      </c>
      <c r="F88" s="73">
        <v>128.75436766776315</v>
      </c>
      <c r="G88" s="74">
        <v>1.1599999999999999</v>
      </c>
      <c r="H88" s="75" t="s">
        <v>28</v>
      </c>
      <c r="I88" s="76">
        <v>1000</v>
      </c>
      <c r="J88" s="77">
        <f t="shared" si="2"/>
        <v>8.6206896551724148E-4</v>
      </c>
      <c r="K88" s="78">
        <f t="shared" si="3"/>
        <v>0.11099514454117514</v>
      </c>
      <c r="L88" s="79" t="s">
        <v>141</v>
      </c>
      <c r="M88" s="11" t="s">
        <v>30</v>
      </c>
      <c r="N88" s="11" t="s">
        <v>31</v>
      </c>
      <c r="O88" s="11" t="s">
        <v>32</v>
      </c>
    </row>
    <row r="89" spans="1:15" ht="11.65" customHeight="1" x14ac:dyDescent="0.2">
      <c r="A89" s="69">
        <v>53116376</v>
      </c>
      <c r="B89" s="70" t="s">
        <v>204</v>
      </c>
      <c r="C89" s="71" t="s">
        <v>205</v>
      </c>
      <c r="D89" s="72">
        <v>1</v>
      </c>
      <c r="E89" s="72" t="s">
        <v>27</v>
      </c>
      <c r="F89" s="73">
        <v>128.75436766776315</v>
      </c>
      <c r="G89" s="74">
        <v>0.97799999999999998</v>
      </c>
      <c r="H89" s="75" t="s">
        <v>28</v>
      </c>
      <c r="I89" s="76">
        <v>1000</v>
      </c>
      <c r="J89" s="77">
        <f t="shared" si="2"/>
        <v>1.0224948875255625E-3</v>
      </c>
      <c r="K89" s="78">
        <f t="shared" si="3"/>
        <v>0.13165068268687441</v>
      </c>
      <c r="L89" s="79" t="s">
        <v>141</v>
      </c>
      <c r="M89" s="11" t="s">
        <v>30</v>
      </c>
      <c r="N89" s="11" t="s">
        <v>31</v>
      </c>
      <c r="O89" s="11" t="s">
        <v>32</v>
      </c>
    </row>
    <row r="90" spans="1:15" ht="11.65" customHeight="1" x14ac:dyDescent="0.2">
      <c r="A90" s="69">
        <v>53121623</v>
      </c>
      <c r="B90" s="70" t="s">
        <v>206</v>
      </c>
      <c r="C90" s="71" t="s">
        <v>207</v>
      </c>
      <c r="D90" s="72">
        <v>1</v>
      </c>
      <c r="E90" s="72" t="s">
        <v>27</v>
      </c>
      <c r="F90" s="73">
        <v>128.75436766776315</v>
      </c>
      <c r="G90" s="74">
        <v>0.91900000000000004</v>
      </c>
      <c r="H90" s="75" t="s">
        <v>28</v>
      </c>
      <c r="I90" s="76">
        <v>1000</v>
      </c>
      <c r="J90" s="77">
        <f t="shared" si="2"/>
        <v>1.088139281828074E-3</v>
      </c>
      <c r="K90" s="78">
        <f t="shared" si="3"/>
        <v>0.14010268516622759</v>
      </c>
      <c r="L90" s="79" t="s">
        <v>141</v>
      </c>
      <c r="M90" s="11" t="s">
        <v>30</v>
      </c>
      <c r="N90" s="11" t="s">
        <v>31</v>
      </c>
      <c r="O90" s="11" t="s">
        <v>32</v>
      </c>
    </row>
    <row r="91" spans="1:15" ht="11.65" customHeight="1" x14ac:dyDescent="0.2">
      <c r="A91" s="69">
        <v>53162169</v>
      </c>
      <c r="B91" s="70" t="s">
        <v>208</v>
      </c>
      <c r="C91" s="71" t="s">
        <v>209</v>
      </c>
      <c r="D91" s="72">
        <v>0.5</v>
      </c>
      <c r="E91" s="72" t="s">
        <v>27</v>
      </c>
      <c r="F91" s="73">
        <v>64.821829440789458</v>
      </c>
      <c r="G91" s="74">
        <v>0.97499999999999998</v>
      </c>
      <c r="H91" s="75" t="s">
        <v>28</v>
      </c>
      <c r="I91" s="76">
        <v>1000</v>
      </c>
      <c r="J91" s="77">
        <f t="shared" si="2"/>
        <v>2.0512820512820517E-3</v>
      </c>
      <c r="K91" s="78">
        <f t="shared" si="3"/>
        <v>0.13296785526315788</v>
      </c>
      <c r="L91" s="79" t="s">
        <v>141</v>
      </c>
      <c r="M91" s="11" t="s">
        <v>30</v>
      </c>
      <c r="N91" s="11" t="s">
        <v>31</v>
      </c>
      <c r="O91" s="11" t="s">
        <v>32</v>
      </c>
    </row>
    <row r="92" spans="1:15" ht="11.65" customHeight="1" x14ac:dyDescent="0.2">
      <c r="A92" s="69">
        <v>54178811</v>
      </c>
      <c r="B92" s="70" t="s">
        <v>210</v>
      </c>
      <c r="C92" s="71" t="s">
        <v>211</v>
      </c>
      <c r="D92" s="72">
        <v>1</v>
      </c>
      <c r="E92" s="72" t="s">
        <v>27</v>
      </c>
      <c r="F92" s="73">
        <v>280.90888004605262</v>
      </c>
      <c r="G92" s="74">
        <v>1.256</v>
      </c>
      <c r="H92" s="75" t="s">
        <v>28</v>
      </c>
      <c r="I92" s="76">
        <v>1000</v>
      </c>
      <c r="J92" s="77">
        <f t="shared" si="2"/>
        <v>7.9617834394904463E-4</v>
      </c>
      <c r="K92" s="78">
        <f t="shared" si="3"/>
        <v>0.223653566915647</v>
      </c>
      <c r="L92" s="79" t="s">
        <v>141</v>
      </c>
      <c r="M92" s="11" t="s">
        <v>30</v>
      </c>
      <c r="N92" s="11" t="s">
        <v>31</v>
      </c>
      <c r="O92" s="11" t="s">
        <v>32</v>
      </c>
    </row>
    <row r="93" spans="1:15" ht="11.65" customHeight="1" x14ac:dyDescent="0.2">
      <c r="A93" s="69">
        <v>53171391</v>
      </c>
      <c r="B93" s="70" t="s">
        <v>212</v>
      </c>
      <c r="C93" s="71" t="s">
        <v>213</v>
      </c>
      <c r="D93" s="72">
        <v>0.5</v>
      </c>
      <c r="E93" s="72" t="s">
        <v>27</v>
      </c>
      <c r="F93" s="73">
        <v>140.45444002302631</v>
      </c>
      <c r="G93" s="74">
        <v>0.90100000000000002</v>
      </c>
      <c r="H93" s="75" t="s">
        <v>28</v>
      </c>
      <c r="I93" s="76">
        <v>1000</v>
      </c>
      <c r="J93" s="77">
        <f t="shared" si="2"/>
        <v>2.2197558268590455E-3</v>
      </c>
      <c r="K93" s="78">
        <f t="shared" si="3"/>
        <v>0.31177456164933698</v>
      </c>
      <c r="L93" s="79" t="s">
        <v>141</v>
      </c>
      <c r="M93" s="11" t="s">
        <v>30</v>
      </c>
      <c r="N93" s="11" t="s">
        <v>31</v>
      </c>
      <c r="O93" s="11" t="s">
        <v>32</v>
      </c>
    </row>
    <row r="94" spans="1:15" ht="11.65" customHeight="1" x14ac:dyDescent="0.2">
      <c r="A94" s="69">
        <v>53135933</v>
      </c>
      <c r="B94" s="70" t="s">
        <v>214</v>
      </c>
      <c r="C94" s="71" t="s">
        <v>215</v>
      </c>
      <c r="D94" s="72">
        <v>1</v>
      </c>
      <c r="E94" s="72" t="s">
        <v>27</v>
      </c>
      <c r="F94" s="73">
        <v>128.75436766776315</v>
      </c>
      <c r="G94" s="74">
        <v>0.96899999999999997</v>
      </c>
      <c r="H94" s="75" t="s">
        <v>28</v>
      </c>
      <c r="I94" s="76">
        <v>1000</v>
      </c>
      <c r="J94" s="77">
        <f t="shared" si="2"/>
        <v>1.0319917440660476E-3</v>
      </c>
      <c r="K94" s="78">
        <f t="shared" si="3"/>
        <v>0.13287344444557603</v>
      </c>
      <c r="L94" s="79" t="s">
        <v>141</v>
      </c>
      <c r="M94" s="11" t="s">
        <v>30</v>
      </c>
      <c r="N94" s="11" t="s">
        <v>31</v>
      </c>
      <c r="O94" s="11" t="s">
        <v>32</v>
      </c>
    </row>
    <row r="95" spans="1:15" ht="11.65" customHeight="1" x14ac:dyDescent="0.2">
      <c r="A95" s="69">
        <v>53117648</v>
      </c>
      <c r="B95" s="70" t="s">
        <v>216</v>
      </c>
      <c r="C95" s="71" t="s">
        <v>217</v>
      </c>
      <c r="D95" s="72">
        <v>0.5</v>
      </c>
      <c r="E95" s="72" t="s">
        <v>27</v>
      </c>
      <c r="F95" s="73">
        <v>64.819078947368411</v>
      </c>
      <c r="G95" s="74">
        <v>0.97699999999999998</v>
      </c>
      <c r="H95" s="75" t="s">
        <v>28</v>
      </c>
      <c r="I95" s="76">
        <v>1000</v>
      </c>
      <c r="J95" s="77">
        <f t="shared" si="2"/>
        <v>2.0470829068577278E-3</v>
      </c>
      <c r="K95" s="78">
        <f t="shared" si="3"/>
        <v>0.13269002855141948</v>
      </c>
      <c r="L95" s="79" t="s">
        <v>141</v>
      </c>
      <c r="M95" s="11" t="s">
        <v>30</v>
      </c>
      <c r="N95" s="11" t="s">
        <v>31</v>
      </c>
      <c r="O95" s="11" t="s">
        <v>32</v>
      </c>
    </row>
    <row r="96" spans="1:15" ht="11.65" customHeight="1" x14ac:dyDescent="0.2">
      <c r="A96" s="69">
        <v>53116005</v>
      </c>
      <c r="B96" s="70" t="s">
        <v>218</v>
      </c>
      <c r="C96" s="71" t="s">
        <v>219</v>
      </c>
      <c r="D96" s="72">
        <v>3.5</v>
      </c>
      <c r="E96" s="72" t="s">
        <v>27</v>
      </c>
      <c r="F96" s="73">
        <v>450.18492687828945</v>
      </c>
      <c r="G96" s="74">
        <v>1.161</v>
      </c>
      <c r="H96" s="75" t="s">
        <v>28</v>
      </c>
      <c r="I96" s="76">
        <v>1000</v>
      </c>
      <c r="J96" s="77">
        <f t="shared" si="2"/>
        <v>2.4609326934908331E-4</v>
      </c>
      <c r="K96" s="78">
        <f t="shared" si="3"/>
        <v>0.11078748046715627</v>
      </c>
      <c r="L96" s="79" t="s">
        <v>141</v>
      </c>
      <c r="M96" s="11" t="s">
        <v>30</v>
      </c>
      <c r="N96" s="11" t="s">
        <v>31</v>
      </c>
      <c r="O96" s="11" t="s">
        <v>32</v>
      </c>
    </row>
    <row r="97" spans="1:15" ht="11.65" customHeight="1" x14ac:dyDescent="0.2">
      <c r="A97" s="69">
        <v>53118125</v>
      </c>
      <c r="B97" s="70" t="s">
        <v>220</v>
      </c>
      <c r="C97" s="71" t="s">
        <v>221</v>
      </c>
      <c r="D97" s="72">
        <v>1</v>
      </c>
      <c r="E97" s="72" t="s">
        <v>27</v>
      </c>
      <c r="F97" s="73">
        <v>128.75436766776315</v>
      </c>
      <c r="G97" s="74">
        <v>0.94699999999999995</v>
      </c>
      <c r="H97" s="75" t="s">
        <v>28</v>
      </c>
      <c r="I97" s="76">
        <v>1000</v>
      </c>
      <c r="J97" s="77">
        <f t="shared" si="2"/>
        <v>1.0559662090813095E-3</v>
      </c>
      <c r="K97" s="78">
        <f t="shared" si="3"/>
        <v>0.13596026152878898</v>
      </c>
      <c r="L97" s="79" t="s">
        <v>141</v>
      </c>
      <c r="M97" s="11" t="s">
        <v>30</v>
      </c>
      <c r="N97" s="11" t="s">
        <v>31</v>
      </c>
      <c r="O97" s="11" t="s">
        <v>32</v>
      </c>
    </row>
    <row r="98" spans="1:15" ht="11.65" customHeight="1" x14ac:dyDescent="0.2">
      <c r="A98" s="69">
        <v>53144732</v>
      </c>
      <c r="B98" s="70" t="s">
        <v>222</v>
      </c>
      <c r="C98" s="71" t="s">
        <v>223</v>
      </c>
      <c r="D98" s="72">
        <v>0.5</v>
      </c>
      <c r="E98" s="72" t="s">
        <v>27</v>
      </c>
      <c r="F98" s="73">
        <v>148.50186513157894</v>
      </c>
      <c r="G98" s="74">
        <v>0.999</v>
      </c>
      <c r="H98" s="75" t="s">
        <v>28</v>
      </c>
      <c r="I98" s="76">
        <v>1000</v>
      </c>
      <c r="J98" s="77">
        <f t="shared" si="2"/>
        <v>2.002002002002002E-3</v>
      </c>
      <c r="K98" s="78">
        <f t="shared" si="3"/>
        <v>0.29730103129445234</v>
      </c>
      <c r="L98" s="79" t="s">
        <v>141</v>
      </c>
      <c r="M98" s="11" t="s">
        <v>30</v>
      </c>
      <c r="N98" s="11" t="s">
        <v>31</v>
      </c>
      <c r="O98" s="11" t="s">
        <v>32</v>
      </c>
    </row>
    <row r="99" spans="1:15" ht="11.65" customHeight="1" x14ac:dyDescent="0.2">
      <c r="A99" s="69">
        <v>53137152</v>
      </c>
      <c r="B99" s="70" t="s">
        <v>224</v>
      </c>
      <c r="C99" s="71" t="s">
        <v>225</v>
      </c>
      <c r="D99" s="72">
        <v>1</v>
      </c>
      <c r="E99" s="72" t="s">
        <v>27</v>
      </c>
      <c r="F99" s="73">
        <v>128.75436766776315</v>
      </c>
      <c r="G99" s="74">
        <v>0.97599999999999998</v>
      </c>
      <c r="H99" s="75" t="s">
        <v>28</v>
      </c>
      <c r="I99" s="76">
        <v>1000</v>
      </c>
      <c r="J99" s="77">
        <f t="shared" si="2"/>
        <v>1.0245901639344261E-3</v>
      </c>
      <c r="K99" s="78">
        <f t="shared" si="3"/>
        <v>0.13192045867598681</v>
      </c>
      <c r="L99" s="79" t="s">
        <v>141</v>
      </c>
      <c r="M99" s="11" t="s">
        <v>30</v>
      </c>
      <c r="N99" s="11" t="s">
        <v>31</v>
      </c>
      <c r="O99" s="11" t="s">
        <v>32</v>
      </c>
    </row>
    <row r="100" spans="1:15" ht="11.65" customHeight="1" x14ac:dyDescent="0.2">
      <c r="A100" s="69">
        <v>53137046</v>
      </c>
      <c r="B100" s="70" t="s">
        <v>226</v>
      </c>
      <c r="C100" s="71" t="s">
        <v>227</v>
      </c>
      <c r="D100" s="72">
        <v>1</v>
      </c>
      <c r="E100" s="72" t="s">
        <v>27</v>
      </c>
      <c r="F100" s="73">
        <v>128.75436766776315</v>
      </c>
      <c r="G100" s="74">
        <v>1.1599999999999999</v>
      </c>
      <c r="H100" s="75" t="s">
        <v>28</v>
      </c>
      <c r="I100" s="76">
        <v>1000</v>
      </c>
      <c r="J100" s="77">
        <f t="shared" si="2"/>
        <v>8.6206896551724148E-4</v>
      </c>
      <c r="K100" s="78">
        <f t="shared" si="3"/>
        <v>0.11099514454117514</v>
      </c>
      <c r="L100" s="79" t="s">
        <v>141</v>
      </c>
      <c r="M100" s="11" t="s">
        <v>30</v>
      </c>
      <c r="N100" s="11" t="s">
        <v>31</v>
      </c>
      <c r="O100" s="11" t="s">
        <v>32</v>
      </c>
    </row>
    <row r="101" spans="1:15" ht="11.65" customHeight="1" x14ac:dyDescent="0.2">
      <c r="A101" s="69">
        <v>53138901</v>
      </c>
      <c r="B101" s="70" t="s">
        <v>228</v>
      </c>
      <c r="C101" s="71" t="s">
        <v>229</v>
      </c>
      <c r="D101" s="72">
        <v>1</v>
      </c>
      <c r="E101" s="72" t="s">
        <v>27</v>
      </c>
      <c r="F101" s="73">
        <v>128.75436766776315</v>
      </c>
      <c r="G101" s="74">
        <v>1.1599999999999999</v>
      </c>
      <c r="H101" s="75" t="s">
        <v>28</v>
      </c>
      <c r="I101" s="76">
        <v>1000</v>
      </c>
      <c r="J101" s="77">
        <f t="shared" si="2"/>
        <v>8.6206896551724148E-4</v>
      </c>
      <c r="K101" s="78">
        <f t="shared" si="3"/>
        <v>0.11099514454117514</v>
      </c>
      <c r="L101" s="79" t="s">
        <v>141</v>
      </c>
      <c r="M101" s="11" t="s">
        <v>30</v>
      </c>
      <c r="N101" s="11" t="s">
        <v>31</v>
      </c>
      <c r="O101" s="11" t="s">
        <v>32</v>
      </c>
    </row>
    <row r="102" spans="1:15" ht="11.65" customHeight="1" x14ac:dyDescent="0.2">
      <c r="A102" s="69">
        <v>53136304</v>
      </c>
      <c r="B102" s="70" t="s">
        <v>230</v>
      </c>
      <c r="C102" s="71" t="s">
        <v>231</v>
      </c>
      <c r="D102" s="72">
        <v>1</v>
      </c>
      <c r="E102" s="72" t="s">
        <v>27</v>
      </c>
      <c r="F102" s="73">
        <v>128.75436766776315</v>
      </c>
      <c r="G102" s="74">
        <v>1.01</v>
      </c>
      <c r="H102" s="75" t="s">
        <v>28</v>
      </c>
      <c r="I102" s="76">
        <v>1000</v>
      </c>
      <c r="J102" s="77">
        <f t="shared" si="2"/>
        <v>9.9009900990099011E-4</v>
      </c>
      <c r="K102" s="78">
        <f t="shared" si="3"/>
        <v>0.12747957194828036</v>
      </c>
      <c r="L102" s="79" t="s">
        <v>141</v>
      </c>
      <c r="M102" s="11" t="s">
        <v>30</v>
      </c>
      <c r="N102" s="11" t="s">
        <v>31</v>
      </c>
      <c r="O102" s="11" t="s">
        <v>32</v>
      </c>
    </row>
    <row r="103" spans="1:15" ht="11.65" customHeight="1" x14ac:dyDescent="0.2">
      <c r="A103" s="69">
        <v>53163123</v>
      </c>
      <c r="B103" s="70" t="s">
        <v>232</v>
      </c>
      <c r="C103" s="71" t="s">
        <v>233</v>
      </c>
      <c r="D103" s="72">
        <v>0.5</v>
      </c>
      <c r="E103" s="72" t="s">
        <v>27</v>
      </c>
      <c r="F103" s="73">
        <v>148.50186513157894</v>
      </c>
      <c r="G103" s="74">
        <v>1.004</v>
      </c>
      <c r="H103" s="75" t="s">
        <v>28</v>
      </c>
      <c r="I103" s="76">
        <v>1000</v>
      </c>
      <c r="J103" s="77">
        <f t="shared" si="2"/>
        <v>1.9920318725099601E-3</v>
      </c>
      <c r="K103" s="78">
        <f t="shared" si="3"/>
        <v>0.29582044846928074</v>
      </c>
      <c r="L103" s="79" t="s">
        <v>141</v>
      </c>
      <c r="M103" s="11" t="s">
        <v>30</v>
      </c>
      <c r="N103" s="11" t="s">
        <v>31</v>
      </c>
      <c r="O103" s="11" t="s">
        <v>32</v>
      </c>
    </row>
    <row r="104" spans="1:15" ht="11.65" customHeight="1" x14ac:dyDescent="0.2">
      <c r="A104" s="69">
        <v>53163176</v>
      </c>
      <c r="B104" s="70" t="s">
        <v>234</v>
      </c>
      <c r="C104" s="71" t="s">
        <v>235</v>
      </c>
      <c r="D104" s="72">
        <v>0.5</v>
      </c>
      <c r="E104" s="72" t="s">
        <v>27</v>
      </c>
      <c r="F104" s="73">
        <v>64.821829440789458</v>
      </c>
      <c r="G104" s="74">
        <v>0.94199999999999995</v>
      </c>
      <c r="H104" s="75" t="s">
        <v>28</v>
      </c>
      <c r="I104" s="76">
        <v>1000</v>
      </c>
      <c r="J104" s="77">
        <f t="shared" si="2"/>
        <v>2.1231422505307855E-3</v>
      </c>
      <c r="K104" s="78">
        <f t="shared" si="3"/>
        <v>0.13762596484244047</v>
      </c>
      <c r="L104" s="79" t="s">
        <v>141</v>
      </c>
      <c r="M104" s="11" t="s">
        <v>30</v>
      </c>
      <c r="N104" s="11" t="s">
        <v>31</v>
      </c>
      <c r="O104" s="11" t="s">
        <v>32</v>
      </c>
    </row>
    <row r="105" spans="1:15" ht="11.65" customHeight="1" x14ac:dyDescent="0.2">
      <c r="A105" s="69">
        <v>53145156</v>
      </c>
      <c r="B105" s="70" t="s">
        <v>236</v>
      </c>
      <c r="C105" s="71" t="s">
        <v>237</v>
      </c>
      <c r="D105" s="72">
        <v>0.5</v>
      </c>
      <c r="E105" s="72" t="s">
        <v>27</v>
      </c>
      <c r="F105" s="73">
        <v>64.821829440789458</v>
      </c>
      <c r="G105" s="74">
        <v>0.91700000000000004</v>
      </c>
      <c r="H105" s="75" t="s">
        <v>28</v>
      </c>
      <c r="I105" s="76">
        <v>1000</v>
      </c>
      <c r="J105" s="77">
        <f t="shared" si="2"/>
        <v>2.1810250817884407E-3</v>
      </c>
      <c r="K105" s="78">
        <f t="shared" si="3"/>
        <v>0.14137803585777417</v>
      </c>
      <c r="L105" s="79" t="s">
        <v>141</v>
      </c>
      <c r="M105" s="11" t="s">
        <v>30</v>
      </c>
      <c r="N105" s="11" t="s">
        <v>31</v>
      </c>
      <c r="O105" s="11" t="s">
        <v>32</v>
      </c>
    </row>
    <row r="106" spans="1:15" ht="11.65" customHeight="1" x14ac:dyDescent="0.2">
      <c r="A106" s="69">
        <v>53139961</v>
      </c>
      <c r="B106" s="70" t="s">
        <v>238</v>
      </c>
      <c r="C106" s="71" t="s">
        <v>239</v>
      </c>
      <c r="D106" s="72">
        <v>3.5</v>
      </c>
      <c r="E106" s="72" t="s">
        <v>27</v>
      </c>
      <c r="F106" s="73">
        <v>450.18492687828945</v>
      </c>
      <c r="G106" s="74">
        <v>0.92500000000000004</v>
      </c>
      <c r="H106" s="75" t="s">
        <v>28</v>
      </c>
      <c r="I106" s="76">
        <v>1000</v>
      </c>
      <c r="J106" s="77">
        <f t="shared" si="2"/>
        <v>3.088803088803089E-4</v>
      </c>
      <c r="K106" s="78">
        <f t="shared" si="3"/>
        <v>0.13905325926742532</v>
      </c>
      <c r="L106" s="79" t="s">
        <v>141</v>
      </c>
      <c r="M106" s="11" t="s">
        <v>30</v>
      </c>
      <c r="N106" s="11" t="s">
        <v>31</v>
      </c>
      <c r="O106" s="11" t="s">
        <v>32</v>
      </c>
    </row>
    <row r="107" spans="1:15" ht="11.65" customHeight="1" x14ac:dyDescent="0.2">
      <c r="A107" s="69">
        <v>53140226</v>
      </c>
      <c r="B107" s="70" t="s">
        <v>240</v>
      </c>
      <c r="C107" s="71" t="s">
        <v>241</v>
      </c>
      <c r="D107" s="72">
        <v>3.5</v>
      </c>
      <c r="E107" s="72" t="s">
        <v>27</v>
      </c>
      <c r="F107" s="73">
        <v>450.18492687828945</v>
      </c>
      <c r="G107" s="74">
        <v>0.92700000000000005</v>
      </c>
      <c r="H107" s="75" t="s">
        <v>28</v>
      </c>
      <c r="I107" s="76">
        <v>1000</v>
      </c>
      <c r="J107" s="77">
        <f t="shared" si="2"/>
        <v>3.0821390044691012E-4</v>
      </c>
      <c r="K107" s="78">
        <f t="shared" si="3"/>
        <v>0.13875325223556462</v>
      </c>
      <c r="L107" s="79" t="s">
        <v>141</v>
      </c>
      <c r="M107" s="11" t="s">
        <v>30</v>
      </c>
      <c r="N107" s="11" t="s">
        <v>31</v>
      </c>
      <c r="O107" s="11" t="s">
        <v>32</v>
      </c>
    </row>
    <row r="108" spans="1:15" ht="11.65" customHeight="1" x14ac:dyDescent="0.2">
      <c r="A108" s="69">
        <v>54068893</v>
      </c>
      <c r="B108" s="70" t="s">
        <v>242</v>
      </c>
      <c r="C108" s="71" t="s">
        <v>243</v>
      </c>
      <c r="D108" s="72">
        <v>1</v>
      </c>
      <c r="E108" s="72" t="s">
        <v>27</v>
      </c>
      <c r="F108" s="73">
        <v>128.75</v>
      </c>
      <c r="G108" s="74">
        <v>0.92400000000000004</v>
      </c>
      <c r="H108" s="75" t="s">
        <v>28</v>
      </c>
      <c r="I108" s="76">
        <v>1000</v>
      </c>
      <c r="J108" s="77">
        <f t="shared" si="2"/>
        <v>1.0822510822510823E-3</v>
      </c>
      <c r="K108" s="78">
        <f t="shared" si="3"/>
        <v>0.13933982683982685</v>
      </c>
      <c r="L108" s="79" t="s">
        <v>141</v>
      </c>
      <c r="M108" s="11" t="s">
        <v>30</v>
      </c>
      <c r="N108" s="11" t="s">
        <v>31</v>
      </c>
      <c r="O108" s="11" t="s">
        <v>32</v>
      </c>
    </row>
    <row r="109" spans="1:15" ht="11.65" customHeight="1" x14ac:dyDescent="0.2">
      <c r="A109" s="69">
        <v>53139325</v>
      </c>
      <c r="B109" s="70" t="s">
        <v>244</v>
      </c>
      <c r="C109" s="71" t="s">
        <v>245</v>
      </c>
      <c r="D109" s="72">
        <v>3.5</v>
      </c>
      <c r="E109" s="72" t="s">
        <v>27</v>
      </c>
      <c r="F109" s="73">
        <v>450.18492687828945</v>
      </c>
      <c r="G109" s="74">
        <v>0.93799999999999994</v>
      </c>
      <c r="H109" s="75" t="s">
        <v>28</v>
      </c>
      <c r="I109" s="76">
        <v>1000</v>
      </c>
      <c r="J109" s="77">
        <f t="shared" si="2"/>
        <v>3.0459945172098691E-4</v>
      </c>
      <c r="K109" s="78">
        <f t="shared" si="3"/>
        <v>0.13712608190017955</v>
      </c>
      <c r="L109" s="79" t="s">
        <v>141</v>
      </c>
      <c r="M109" s="11" t="s">
        <v>30</v>
      </c>
      <c r="N109" s="11" t="s">
        <v>31</v>
      </c>
      <c r="O109" s="11" t="s">
        <v>32</v>
      </c>
    </row>
    <row r="110" spans="1:15" ht="11.65" customHeight="1" x14ac:dyDescent="0.2">
      <c r="A110" s="69">
        <v>53140438</v>
      </c>
      <c r="B110" s="70" t="s">
        <v>246</v>
      </c>
      <c r="C110" s="71" t="s">
        <v>247</v>
      </c>
      <c r="D110" s="72">
        <v>1</v>
      </c>
      <c r="E110" s="72" t="s">
        <v>27</v>
      </c>
      <c r="F110" s="73">
        <v>128.75436766776315</v>
      </c>
      <c r="G110" s="74">
        <v>0.93600000000000005</v>
      </c>
      <c r="H110" s="75" t="s">
        <v>28</v>
      </c>
      <c r="I110" s="76">
        <v>1000</v>
      </c>
      <c r="J110" s="77">
        <f t="shared" si="2"/>
        <v>1.0683760683760683E-3</v>
      </c>
      <c r="K110" s="78">
        <f t="shared" si="3"/>
        <v>0.13755808511513157</v>
      </c>
      <c r="L110" s="79" t="s">
        <v>141</v>
      </c>
      <c r="M110" s="11" t="s">
        <v>30</v>
      </c>
      <c r="N110" s="11" t="s">
        <v>31</v>
      </c>
      <c r="O110" s="11" t="s">
        <v>32</v>
      </c>
    </row>
    <row r="111" spans="1:15" ht="11.65" customHeight="1" x14ac:dyDescent="0.2">
      <c r="A111" s="69">
        <v>53163017</v>
      </c>
      <c r="B111" s="70" t="s">
        <v>248</v>
      </c>
      <c r="C111" s="71" t="s">
        <v>249</v>
      </c>
      <c r="D111" s="72">
        <v>0.5</v>
      </c>
      <c r="E111" s="72" t="s">
        <v>27</v>
      </c>
      <c r="F111" s="73">
        <v>64.821829440789458</v>
      </c>
      <c r="G111" s="74">
        <v>0.94899999999999995</v>
      </c>
      <c r="H111" s="75" t="s">
        <v>28</v>
      </c>
      <c r="I111" s="76">
        <v>1000</v>
      </c>
      <c r="J111" s="77">
        <f t="shared" si="2"/>
        <v>2.1074815595363539E-3</v>
      </c>
      <c r="K111" s="78">
        <f t="shared" si="3"/>
        <v>0.13661081020187452</v>
      </c>
      <c r="L111" s="79" t="s">
        <v>141</v>
      </c>
      <c r="M111" s="11" t="s">
        <v>30</v>
      </c>
      <c r="N111" s="11" t="s">
        <v>31</v>
      </c>
      <c r="O111" s="11" t="s">
        <v>32</v>
      </c>
    </row>
    <row r="112" spans="1:15" ht="11.65" customHeight="1" x14ac:dyDescent="0.2">
      <c r="A112" s="69">
        <v>53139643</v>
      </c>
      <c r="B112" s="70" t="s">
        <v>250</v>
      </c>
      <c r="C112" s="71" t="s">
        <v>251</v>
      </c>
      <c r="D112" s="72">
        <v>1</v>
      </c>
      <c r="E112" s="72" t="s">
        <v>27</v>
      </c>
      <c r="F112" s="73">
        <v>128.75436766776315</v>
      </c>
      <c r="G112" s="74">
        <v>0.94899999999999995</v>
      </c>
      <c r="H112" s="75" t="s">
        <v>28</v>
      </c>
      <c r="I112" s="76">
        <v>1000</v>
      </c>
      <c r="J112" s="77">
        <f t="shared" si="2"/>
        <v>1.053740779768177E-3</v>
      </c>
      <c r="K112" s="78">
        <f t="shared" si="3"/>
        <v>0.13567372778478728</v>
      </c>
      <c r="L112" s="79" t="s">
        <v>141</v>
      </c>
      <c r="M112" s="11" t="s">
        <v>30</v>
      </c>
      <c r="N112" s="11" t="s">
        <v>31</v>
      </c>
      <c r="O112" s="11" t="s">
        <v>32</v>
      </c>
    </row>
    <row r="113" spans="1:15" ht="11.65" customHeight="1" x14ac:dyDescent="0.2">
      <c r="A113" s="80">
        <v>50184112</v>
      </c>
      <c r="B113" s="81" t="s">
        <v>252</v>
      </c>
      <c r="C113" s="82" t="s">
        <v>253</v>
      </c>
      <c r="D113" s="83">
        <v>0.125</v>
      </c>
      <c r="E113" s="83" t="s">
        <v>27</v>
      </c>
      <c r="F113" s="84">
        <v>132.02000000000001</v>
      </c>
      <c r="G113" s="85">
        <v>1.24</v>
      </c>
      <c r="H113" s="86" t="s">
        <v>28</v>
      </c>
      <c r="I113" s="87">
        <v>1000</v>
      </c>
      <c r="J113" s="88">
        <f t="shared" si="2"/>
        <v>6.4516129032258073E-3</v>
      </c>
      <c r="K113" s="89">
        <f t="shared" si="3"/>
        <v>0.85174193548387112</v>
      </c>
      <c r="L113" s="90" t="s">
        <v>254</v>
      </c>
      <c r="M113" s="11" t="s">
        <v>30</v>
      </c>
      <c r="N113" s="11" t="s">
        <v>31</v>
      </c>
      <c r="O113" s="11" t="s">
        <v>32</v>
      </c>
    </row>
    <row r="114" spans="1:15" ht="11.65" customHeight="1" x14ac:dyDescent="0.2">
      <c r="A114" s="80">
        <v>50214863</v>
      </c>
      <c r="B114" s="81" t="s">
        <v>255</v>
      </c>
      <c r="C114" s="82" t="s">
        <v>256</v>
      </c>
      <c r="D114" s="83">
        <v>0.125</v>
      </c>
      <c r="E114" s="83" t="s">
        <v>27</v>
      </c>
      <c r="F114" s="84">
        <v>132.02000000000001</v>
      </c>
      <c r="G114" s="85">
        <v>1.1000000000000001</v>
      </c>
      <c r="H114" s="86" t="s">
        <v>28</v>
      </c>
      <c r="I114" s="87">
        <v>1000</v>
      </c>
      <c r="J114" s="88">
        <f t="shared" si="2"/>
        <v>7.2727272727272727E-3</v>
      </c>
      <c r="K114" s="89">
        <f t="shared" si="3"/>
        <v>0.96014545454545464</v>
      </c>
      <c r="L114" s="90" t="s">
        <v>254</v>
      </c>
      <c r="M114" s="11" t="s">
        <v>30</v>
      </c>
      <c r="N114" s="11" t="s">
        <v>31</v>
      </c>
      <c r="O114" s="11" t="s">
        <v>32</v>
      </c>
    </row>
    <row r="115" spans="1:15" ht="11.65" customHeight="1" x14ac:dyDescent="0.2">
      <c r="A115" s="80">
        <v>50214864</v>
      </c>
      <c r="B115" s="81" t="s">
        <v>257</v>
      </c>
      <c r="C115" s="82" t="s">
        <v>258</v>
      </c>
      <c r="D115" s="83">
        <v>0.125</v>
      </c>
      <c r="E115" s="83" t="s">
        <v>27</v>
      </c>
      <c r="F115" s="84">
        <v>132.02000000000001</v>
      </c>
      <c r="G115" s="85">
        <v>1.25</v>
      </c>
      <c r="H115" s="86" t="s">
        <v>28</v>
      </c>
      <c r="I115" s="87">
        <v>1000</v>
      </c>
      <c r="J115" s="88">
        <f t="shared" si="2"/>
        <v>6.4000000000000003E-3</v>
      </c>
      <c r="K115" s="89">
        <f t="shared" si="3"/>
        <v>0.84492800000000012</v>
      </c>
      <c r="L115" s="90" t="s">
        <v>254</v>
      </c>
      <c r="M115" s="11" t="s">
        <v>30</v>
      </c>
      <c r="N115" s="11" t="s">
        <v>31</v>
      </c>
      <c r="O115" s="11" t="s">
        <v>32</v>
      </c>
    </row>
    <row r="116" spans="1:15" ht="11.65" customHeight="1" x14ac:dyDescent="0.2">
      <c r="A116" s="80">
        <v>50214865</v>
      </c>
      <c r="B116" s="81" t="s">
        <v>259</v>
      </c>
      <c r="C116" s="82" t="s">
        <v>260</v>
      </c>
      <c r="D116" s="83">
        <v>0.125</v>
      </c>
      <c r="E116" s="83" t="s">
        <v>27</v>
      </c>
      <c r="F116" s="84">
        <v>132.02000000000001</v>
      </c>
      <c r="G116" s="85">
        <v>1</v>
      </c>
      <c r="H116" s="86" t="s">
        <v>28</v>
      </c>
      <c r="I116" s="87">
        <v>1000</v>
      </c>
      <c r="J116" s="88">
        <f t="shared" si="2"/>
        <v>8.0000000000000002E-3</v>
      </c>
      <c r="K116" s="89">
        <f t="shared" si="3"/>
        <v>1.0561600000000002</v>
      </c>
      <c r="L116" s="90" t="s">
        <v>254</v>
      </c>
      <c r="M116" s="11" t="s">
        <v>30</v>
      </c>
      <c r="N116" s="11" t="s">
        <v>31</v>
      </c>
      <c r="O116" s="11" t="s">
        <v>32</v>
      </c>
    </row>
    <row r="117" spans="1:15" ht="11.65" customHeight="1" x14ac:dyDescent="0.2">
      <c r="A117" s="80">
        <v>50214866</v>
      </c>
      <c r="B117" s="81" t="s">
        <v>261</v>
      </c>
      <c r="C117" s="82" t="s">
        <v>262</v>
      </c>
      <c r="D117" s="83">
        <v>0.125</v>
      </c>
      <c r="E117" s="83" t="s">
        <v>27</v>
      </c>
      <c r="F117" s="84">
        <v>132.02000000000001</v>
      </c>
      <c r="G117" s="85">
        <v>1.25</v>
      </c>
      <c r="H117" s="86" t="s">
        <v>28</v>
      </c>
      <c r="I117" s="87">
        <v>1000</v>
      </c>
      <c r="J117" s="88">
        <f t="shared" si="2"/>
        <v>6.4000000000000003E-3</v>
      </c>
      <c r="K117" s="89">
        <f t="shared" si="3"/>
        <v>0.84492800000000012</v>
      </c>
      <c r="L117" s="90" t="s">
        <v>254</v>
      </c>
      <c r="M117" s="11" t="s">
        <v>30</v>
      </c>
      <c r="N117" s="11" t="s">
        <v>31</v>
      </c>
      <c r="O117" s="11" t="s">
        <v>32</v>
      </c>
    </row>
    <row r="118" spans="1:15" ht="11.65" customHeight="1" x14ac:dyDescent="0.2">
      <c r="A118" s="80">
        <v>50214867</v>
      </c>
      <c r="B118" s="81" t="s">
        <v>263</v>
      </c>
      <c r="C118" s="82" t="s">
        <v>264</v>
      </c>
      <c r="D118" s="83">
        <v>0.125</v>
      </c>
      <c r="E118" s="83" t="s">
        <v>27</v>
      </c>
      <c r="F118" s="84">
        <v>132.02000000000001</v>
      </c>
      <c r="G118" s="85">
        <v>1.2</v>
      </c>
      <c r="H118" s="86" t="s">
        <v>28</v>
      </c>
      <c r="I118" s="87">
        <v>1000</v>
      </c>
      <c r="J118" s="88">
        <f t="shared" si="2"/>
        <v>6.6666666666666671E-3</v>
      </c>
      <c r="K118" s="89">
        <f t="shared" si="3"/>
        <v>0.88013333333333343</v>
      </c>
      <c r="L118" s="90" t="s">
        <v>254</v>
      </c>
      <c r="M118" s="11" t="s">
        <v>30</v>
      </c>
      <c r="N118" s="11" t="s">
        <v>31</v>
      </c>
      <c r="O118" s="11" t="s">
        <v>32</v>
      </c>
    </row>
    <row r="119" spans="1:15" ht="11.65" customHeight="1" x14ac:dyDescent="0.2">
      <c r="A119" s="80">
        <v>53162115</v>
      </c>
      <c r="B119" s="81" t="s">
        <v>265</v>
      </c>
      <c r="C119" s="82" t="s">
        <v>266</v>
      </c>
      <c r="D119" s="83">
        <v>0.125</v>
      </c>
      <c r="E119" s="83" t="s">
        <v>27</v>
      </c>
      <c r="F119" s="84">
        <v>132.02000000000001</v>
      </c>
      <c r="G119" s="85">
        <v>1.2589999999999999</v>
      </c>
      <c r="H119" s="86" t="s">
        <v>28</v>
      </c>
      <c r="I119" s="87">
        <v>1000</v>
      </c>
      <c r="J119" s="88">
        <f t="shared" si="2"/>
        <v>6.3542494042891189E-3</v>
      </c>
      <c r="K119" s="89">
        <f t="shared" si="3"/>
        <v>0.83888800635424954</v>
      </c>
      <c r="L119" s="90" t="s">
        <v>254</v>
      </c>
      <c r="M119" s="11" t="s">
        <v>30</v>
      </c>
      <c r="N119" s="11" t="s">
        <v>31</v>
      </c>
      <c r="O119" s="11" t="s">
        <v>32</v>
      </c>
    </row>
    <row r="120" spans="1:15" ht="11.65" customHeight="1" x14ac:dyDescent="0.2">
      <c r="A120" s="80">
        <v>50218063</v>
      </c>
      <c r="B120" s="81" t="s">
        <v>267</v>
      </c>
      <c r="C120" s="82" t="s">
        <v>268</v>
      </c>
      <c r="D120" s="83">
        <v>0.125</v>
      </c>
      <c r="E120" s="83" t="s">
        <v>27</v>
      </c>
      <c r="F120" s="84">
        <v>132.02000000000001</v>
      </c>
      <c r="G120" s="85">
        <v>1.1839999999999999</v>
      </c>
      <c r="H120" s="86" t="s">
        <v>28</v>
      </c>
      <c r="I120" s="87">
        <v>1000</v>
      </c>
      <c r="J120" s="88">
        <f t="shared" si="2"/>
        <v>6.7567567567567571E-3</v>
      </c>
      <c r="K120" s="89">
        <f t="shared" si="3"/>
        <v>0.89202702702702719</v>
      </c>
      <c r="L120" s="90" t="s">
        <v>254</v>
      </c>
      <c r="M120" s="11" t="s">
        <v>30</v>
      </c>
      <c r="N120" s="11" t="s">
        <v>31</v>
      </c>
      <c r="O120" s="11" t="s">
        <v>32</v>
      </c>
    </row>
    <row r="121" spans="1:15" ht="11.65" customHeight="1" x14ac:dyDescent="0.2">
      <c r="A121" s="80">
        <v>50214868</v>
      </c>
      <c r="B121" s="81" t="s">
        <v>269</v>
      </c>
      <c r="C121" s="82" t="s">
        <v>270</v>
      </c>
      <c r="D121" s="83">
        <v>0.125</v>
      </c>
      <c r="E121" s="83" t="s">
        <v>27</v>
      </c>
      <c r="F121" s="84">
        <v>132.02000000000001</v>
      </c>
      <c r="G121" s="85">
        <v>1.25</v>
      </c>
      <c r="H121" s="86" t="s">
        <v>28</v>
      </c>
      <c r="I121" s="87">
        <v>1000</v>
      </c>
      <c r="J121" s="88">
        <f t="shared" si="2"/>
        <v>6.4000000000000003E-3</v>
      </c>
      <c r="K121" s="89">
        <f t="shared" si="3"/>
        <v>0.84492800000000012</v>
      </c>
      <c r="L121" s="90" t="s">
        <v>254</v>
      </c>
      <c r="M121" s="11" t="s">
        <v>30</v>
      </c>
      <c r="N121" s="11" t="s">
        <v>31</v>
      </c>
      <c r="O121" s="11" t="s">
        <v>32</v>
      </c>
    </row>
    <row r="122" spans="1:15" ht="11.65" customHeight="1" x14ac:dyDescent="0.2">
      <c r="A122" s="80"/>
      <c r="B122" s="81" t="s">
        <v>271</v>
      </c>
      <c r="C122" s="82" t="s">
        <v>270</v>
      </c>
      <c r="D122" s="83">
        <v>0.125</v>
      </c>
      <c r="E122" s="83" t="s">
        <v>27</v>
      </c>
      <c r="F122" s="84">
        <v>132.02000000000001</v>
      </c>
      <c r="G122" s="85">
        <v>1.25</v>
      </c>
      <c r="H122" s="86" t="s">
        <v>28</v>
      </c>
      <c r="I122" s="87">
        <v>1000</v>
      </c>
      <c r="J122" s="88">
        <f t="shared" si="2"/>
        <v>6.4000000000000003E-3</v>
      </c>
      <c r="K122" s="89">
        <f t="shared" si="3"/>
        <v>0.84492800000000012</v>
      </c>
      <c r="L122" s="90" t="s">
        <v>254</v>
      </c>
      <c r="M122" s="11" t="s">
        <v>30</v>
      </c>
      <c r="N122" s="11" t="s">
        <v>31</v>
      </c>
      <c r="O122" s="11" t="s">
        <v>32</v>
      </c>
    </row>
    <row r="123" spans="1:15" ht="11.65" customHeight="1" x14ac:dyDescent="0.2">
      <c r="A123" s="80">
        <v>50214869</v>
      </c>
      <c r="B123" s="81" t="s">
        <v>272</v>
      </c>
      <c r="C123" s="82" t="s">
        <v>273</v>
      </c>
      <c r="D123" s="83">
        <v>0.125</v>
      </c>
      <c r="E123" s="83" t="s">
        <v>27</v>
      </c>
      <c r="F123" s="84">
        <v>132.02000000000001</v>
      </c>
      <c r="G123" s="85">
        <v>1.288</v>
      </c>
      <c r="H123" s="86" t="s">
        <v>28</v>
      </c>
      <c r="I123" s="87">
        <v>1000</v>
      </c>
      <c r="J123" s="88">
        <f t="shared" si="2"/>
        <v>6.2111801242236029E-3</v>
      </c>
      <c r="K123" s="89">
        <f t="shared" si="3"/>
        <v>0.82000000000000017</v>
      </c>
      <c r="L123" s="90" t="s">
        <v>254</v>
      </c>
      <c r="M123" s="11" t="s">
        <v>30</v>
      </c>
      <c r="N123" s="11" t="s">
        <v>31</v>
      </c>
      <c r="O123" s="11" t="s">
        <v>32</v>
      </c>
    </row>
    <row r="124" spans="1:15" ht="11.65" customHeight="1" x14ac:dyDescent="0.2">
      <c r="A124" s="80">
        <v>50214894</v>
      </c>
      <c r="B124" s="81" t="s">
        <v>274</v>
      </c>
      <c r="C124" s="82" t="s">
        <v>275</v>
      </c>
      <c r="D124" s="83">
        <v>0.125</v>
      </c>
      <c r="E124" s="83" t="s">
        <v>27</v>
      </c>
      <c r="F124" s="84">
        <v>132.02000000000001</v>
      </c>
      <c r="G124" s="85">
        <v>1.288</v>
      </c>
      <c r="H124" s="86" t="s">
        <v>28</v>
      </c>
      <c r="I124" s="87">
        <v>1000</v>
      </c>
      <c r="J124" s="88">
        <f t="shared" si="2"/>
        <v>6.2111801242236029E-3</v>
      </c>
      <c r="K124" s="89">
        <f t="shared" si="3"/>
        <v>0.82000000000000017</v>
      </c>
      <c r="L124" s="90" t="s">
        <v>254</v>
      </c>
      <c r="M124" s="11" t="s">
        <v>30</v>
      </c>
      <c r="N124" s="11" t="s">
        <v>31</v>
      </c>
      <c r="O124" s="11" t="s">
        <v>32</v>
      </c>
    </row>
    <row r="125" spans="1:15" ht="11.65" customHeight="1" x14ac:dyDescent="0.2">
      <c r="A125" s="80">
        <v>50230032</v>
      </c>
      <c r="B125" s="81" t="s">
        <v>276</v>
      </c>
      <c r="C125" s="82" t="s">
        <v>277</v>
      </c>
      <c r="D125" s="83">
        <v>0.125</v>
      </c>
      <c r="E125" s="83" t="s">
        <v>27</v>
      </c>
      <c r="F125" s="84">
        <v>132.02000000000001</v>
      </c>
      <c r="G125" s="85">
        <v>1.302</v>
      </c>
      <c r="H125" s="86" t="s">
        <v>28</v>
      </c>
      <c r="I125" s="87">
        <v>1000</v>
      </c>
      <c r="J125" s="88">
        <f t="shared" si="2"/>
        <v>6.1443932411674347E-3</v>
      </c>
      <c r="K125" s="89">
        <f t="shared" si="3"/>
        <v>0.81118279569892482</v>
      </c>
      <c r="L125" s="90" t="s">
        <v>254</v>
      </c>
      <c r="M125" s="11" t="s">
        <v>30</v>
      </c>
      <c r="N125" s="11" t="s">
        <v>31</v>
      </c>
      <c r="O125" s="11" t="s">
        <v>32</v>
      </c>
    </row>
    <row r="126" spans="1:15" ht="11.65" customHeight="1" x14ac:dyDescent="0.2">
      <c r="A126" s="80">
        <v>50214895</v>
      </c>
      <c r="B126" s="81" t="s">
        <v>278</v>
      </c>
      <c r="C126" s="82" t="s">
        <v>279</v>
      </c>
      <c r="D126" s="83">
        <v>0.125</v>
      </c>
      <c r="E126" s="83" t="s">
        <v>27</v>
      </c>
      <c r="F126" s="84">
        <v>132.02000000000001</v>
      </c>
      <c r="G126" s="85">
        <v>1.2629999999999999</v>
      </c>
      <c r="H126" s="86" t="s">
        <v>28</v>
      </c>
      <c r="I126" s="87">
        <v>1000</v>
      </c>
      <c r="J126" s="88">
        <f t="shared" si="2"/>
        <v>6.3341250989707044E-3</v>
      </c>
      <c r="K126" s="89">
        <f t="shared" si="3"/>
        <v>0.83623119556611247</v>
      </c>
      <c r="L126" s="90" t="s">
        <v>254</v>
      </c>
      <c r="M126" s="11" t="s">
        <v>30</v>
      </c>
      <c r="N126" s="11" t="s">
        <v>31</v>
      </c>
      <c r="O126" s="11" t="s">
        <v>32</v>
      </c>
    </row>
    <row r="127" spans="1:15" ht="11.65" customHeight="1" x14ac:dyDescent="0.2">
      <c r="A127" s="80">
        <v>50214893</v>
      </c>
      <c r="B127" s="81" t="s">
        <v>280</v>
      </c>
      <c r="C127" s="82" t="s">
        <v>281</v>
      </c>
      <c r="D127" s="83">
        <v>0.125</v>
      </c>
      <c r="E127" s="83" t="s">
        <v>27</v>
      </c>
      <c r="F127" s="84">
        <v>132.02000000000001</v>
      </c>
      <c r="G127" s="85">
        <v>1.3</v>
      </c>
      <c r="H127" s="86" t="s">
        <v>28</v>
      </c>
      <c r="I127" s="87">
        <v>1000</v>
      </c>
      <c r="J127" s="88">
        <f t="shared" si="2"/>
        <v>6.153846153846153E-3</v>
      </c>
      <c r="K127" s="89">
        <f t="shared" si="3"/>
        <v>0.81243076923076918</v>
      </c>
      <c r="L127" s="90" t="s">
        <v>254</v>
      </c>
      <c r="M127" s="11" t="s">
        <v>30</v>
      </c>
      <c r="N127" s="11" t="s">
        <v>31</v>
      </c>
      <c r="O127" s="11" t="s">
        <v>32</v>
      </c>
    </row>
    <row r="128" spans="1:15" ht="11.65" customHeight="1" x14ac:dyDescent="0.2">
      <c r="A128" s="80">
        <v>50231442</v>
      </c>
      <c r="B128" s="81" t="s">
        <v>282</v>
      </c>
      <c r="C128" s="82" t="s">
        <v>283</v>
      </c>
      <c r="D128" s="83">
        <v>0.125</v>
      </c>
      <c r="E128" s="83" t="s">
        <v>27</v>
      </c>
      <c r="F128" s="84">
        <v>132.02000000000001</v>
      </c>
      <c r="G128" s="85">
        <v>1.26</v>
      </c>
      <c r="H128" s="86" t="s">
        <v>28</v>
      </c>
      <c r="I128" s="87">
        <v>1000</v>
      </c>
      <c r="J128" s="88">
        <f t="shared" si="2"/>
        <v>6.3492063492063492E-3</v>
      </c>
      <c r="K128" s="89">
        <f t="shared" si="3"/>
        <v>0.83822222222222231</v>
      </c>
      <c r="L128" s="90" t="s">
        <v>254</v>
      </c>
      <c r="M128" s="11" t="s">
        <v>30</v>
      </c>
      <c r="N128" s="11" t="s">
        <v>31</v>
      </c>
      <c r="O128" s="11" t="s">
        <v>32</v>
      </c>
    </row>
    <row r="129" spans="1:15" ht="11.65" customHeight="1" x14ac:dyDescent="0.2">
      <c r="A129" s="80">
        <v>50214896</v>
      </c>
      <c r="B129" s="81" t="s">
        <v>284</v>
      </c>
      <c r="C129" s="82" t="s">
        <v>285</v>
      </c>
      <c r="D129" s="83">
        <v>0.125</v>
      </c>
      <c r="E129" s="83" t="s">
        <v>27</v>
      </c>
      <c r="F129" s="84">
        <v>132.02000000000001</v>
      </c>
      <c r="G129" s="85">
        <v>1.1599999999999999</v>
      </c>
      <c r="H129" s="86" t="s">
        <v>28</v>
      </c>
      <c r="I129" s="87">
        <v>1000</v>
      </c>
      <c r="J129" s="88">
        <f t="shared" si="2"/>
        <v>6.8965517241379318E-3</v>
      </c>
      <c r="K129" s="89">
        <f t="shared" si="3"/>
        <v>0.91048275862068984</v>
      </c>
      <c r="L129" s="90" t="s">
        <v>254</v>
      </c>
      <c r="M129" s="11" t="s">
        <v>30</v>
      </c>
      <c r="N129" s="11" t="s">
        <v>31</v>
      </c>
      <c r="O129" s="11" t="s">
        <v>32</v>
      </c>
    </row>
    <row r="130" spans="1:15" ht="11.65" customHeight="1" x14ac:dyDescent="0.2">
      <c r="A130" s="80">
        <v>50214897</v>
      </c>
      <c r="B130" s="81" t="s">
        <v>286</v>
      </c>
      <c r="C130" s="82" t="s">
        <v>287</v>
      </c>
      <c r="D130" s="83">
        <v>0.125</v>
      </c>
      <c r="E130" s="83" t="s">
        <v>27</v>
      </c>
      <c r="F130" s="84">
        <v>132.02000000000001</v>
      </c>
      <c r="G130" s="85">
        <v>1.28</v>
      </c>
      <c r="H130" s="86" t="s">
        <v>28</v>
      </c>
      <c r="I130" s="87">
        <v>1000</v>
      </c>
      <c r="J130" s="88">
        <f t="shared" si="2"/>
        <v>6.2500000000000003E-3</v>
      </c>
      <c r="K130" s="89">
        <f t="shared" si="3"/>
        <v>0.82512500000000011</v>
      </c>
      <c r="L130" s="90" t="s">
        <v>254</v>
      </c>
      <c r="M130" s="11" t="s">
        <v>30</v>
      </c>
      <c r="N130" s="11" t="s">
        <v>31</v>
      </c>
      <c r="O130" s="11" t="s">
        <v>32</v>
      </c>
    </row>
    <row r="131" spans="1:15" ht="11.65" customHeight="1" x14ac:dyDescent="0.2">
      <c r="A131" s="80">
        <v>50214898</v>
      </c>
      <c r="B131" s="81" t="s">
        <v>288</v>
      </c>
      <c r="C131" s="82" t="s">
        <v>289</v>
      </c>
      <c r="D131" s="83">
        <v>0.125</v>
      </c>
      <c r="E131" s="83" t="s">
        <v>27</v>
      </c>
      <c r="F131" s="84">
        <v>132.02000000000001</v>
      </c>
      <c r="G131" s="85">
        <v>1.2589999999999999</v>
      </c>
      <c r="H131" s="86" t="s">
        <v>28</v>
      </c>
      <c r="I131" s="87">
        <v>1000</v>
      </c>
      <c r="J131" s="88">
        <f t="shared" si="2"/>
        <v>6.3542494042891189E-3</v>
      </c>
      <c r="K131" s="89">
        <f t="shared" si="3"/>
        <v>0.83888800635424954</v>
      </c>
      <c r="L131" s="90" t="s">
        <v>254</v>
      </c>
      <c r="M131" s="11" t="s">
        <v>30</v>
      </c>
      <c r="N131" s="11" t="s">
        <v>31</v>
      </c>
      <c r="O131" s="11" t="s">
        <v>32</v>
      </c>
    </row>
    <row r="132" spans="1:15" ht="11.65" customHeight="1" x14ac:dyDescent="0.2">
      <c r="A132" s="80">
        <v>50368892</v>
      </c>
      <c r="B132" s="81" t="s">
        <v>290</v>
      </c>
      <c r="C132" s="82" t="s">
        <v>247</v>
      </c>
      <c r="D132" s="83">
        <v>0.125</v>
      </c>
      <c r="E132" s="83" t="s">
        <v>27</v>
      </c>
      <c r="F132" s="84">
        <v>132.02000000000001</v>
      </c>
      <c r="G132" s="85">
        <v>1</v>
      </c>
      <c r="H132" s="86" t="s">
        <v>28</v>
      </c>
      <c r="I132" s="87">
        <v>1000</v>
      </c>
      <c r="J132" s="88">
        <f t="shared" ref="J132:J195" si="4">1/D132/G132/I132</f>
        <v>8.0000000000000002E-3</v>
      </c>
      <c r="K132" s="89">
        <f t="shared" ref="K132:K195" si="5">F132*J132</f>
        <v>1.0561600000000002</v>
      </c>
      <c r="L132" s="90" t="s">
        <v>254</v>
      </c>
      <c r="M132" s="11" t="s">
        <v>30</v>
      </c>
      <c r="N132" s="11" t="s">
        <v>31</v>
      </c>
      <c r="O132" s="11" t="s">
        <v>32</v>
      </c>
    </row>
    <row r="133" spans="1:15" ht="11.65" customHeight="1" x14ac:dyDescent="0.2">
      <c r="A133" s="91">
        <v>50400894</v>
      </c>
      <c r="B133" s="92" t="s">
        <v>291</v>
      </c>
      <c r="C133" s="93" t="s">
        <v>292</v>
      </c>
      <c r="D133" s="94">
        <v>0.5</v>
      </c>
      <c r="E133" s="94" t="s">
        <v>27</v>
      </c>
      <c r="F133" s="95">
        <v>491.94</v>
      </c>
      <c r="G133" s="96">
        <v>1.119</v>
      </c>
      <c r="H133" s="97" t="s">
        <v>28</v>
      </c>
      <c r="I133" s="98">
        <v>1000</v>
      </c>
      <c r="J133" s="99">
        <f t="shared" si="4"/>
        <v>1.7873100983020554E-3</v>
      </c>
      <c r="K133" s="100">
        <f t="shared" si="5"/>
        <v>0.87924932975871306</v>
      </c>
      <c r="L133" s="101" t="s">
        <v>293</v>
      </c>
      <c r="M133" s="11" t="s">
        <v>30</v>
      </c>
      <c r="N133" s="11" t="s">
        <v>31</v>
      </c>
      <c r="O133" s="11" t="s">
        <v>32</v>
      </c>
    </row>
    <row r="134" spans="1:15" ht="11.65" customHeight="1" x14ac:dyDescent="0.2">
      <c r="A134" s="91">
        <v>50391617</v>
      </c>
      <c r="B134" s="92" t="s">
        <v>294</v>
      </c>
      <c r="C134" s="93" t="s">
        <v>295</v>
      </c>
      <c r="D134" s="94">
        <v>0.5</v>
      </c>
      <c r="E134" s="94" t="s">
        <v>27</v>
      </c>
      <c r="F134" s="95">
        <v>491.94</v>
      </c>
      <c r="G134" s="96">
        <v>1.1279999999999999</v>
      </c>
      <c r="H134" s="97" t="s">
        <v>28</v>
      </c>
      <c r="I134" s="98">
        <v>1000</v>
      </c>
      <c r="J134" s="99">
        <f t="shared" si="4"/>
        <v>1.7730496453900711E-3</v>
      </c>
      <c r="K134" s="100">
        <f t="shared" si="5"/>
        <v>0.87223404255319159</v>
      </c>
      <c r="L134" s="101" t="s">
        <v>293</v>
      </c>
      <c r="M134" s="11" t="s">
        <v>30</v>
      </c>
      <c r="N134" s="11" t="s">
        <v>31</v>
      </c>
      <c r="O134" s="11" t="s">
        <v>32</v>
      </c>
    </row>
    <row r="135" spans="1:15" ht="11.65" customHeight="1" x14ac:dyDescent="0.2">
      <c r="A135" s="91">
        <v>50455411</v>
      </c>
      <c r="B135" s="92" t="s">
        <v>294</v>
      </c>
      <c r="C135" s="93" t="s">
        <v>296</v>
      </c>
      <c r="D135" s="94">
        <v>0.5</v>
      </c>
      <c r="E135" s="94" t="s">
        <v>27</v>
      </c>
      <c r="F135" s="95">
        <v>491.94</v>
      </c>
      <c r="G135" s="96">
        <v>1.0900000000000001</v>
      </c>
      <c r="H135" s="97" t="s">
        <v>28</v>
      </c>
      <c r="I135" s="98">
        <v>1000</v>
      </c>
      <c r="J135" s="99">
        <f t="shared" si="4"/>
        <v>1.8348623853211008E-3</v>
      </c>
      <c r="K135" s="100">
        <f t="shared" si="5"/>
        <v>0.90264220183486232</v>
      </c>
      <c r="L135" s="101" t="s">
        <v>293</v>
      </c>
      <c r="M135" s="11" t="s">
        <v>30</v>
      </c>
      <c r="N135" s="11" t="s">
        <v>31</v>
      </c>
      <c r="O135" s="11" t="s">
        <v>32</v>
      </c>
    </row>
    <row r="136" spans="1:15" ht="11.65" customHeight="1" x14ac:dyDescent="0.2">
      <c r="A136" s="91">
        <v>50382545</v>
      </c>
      <c r="B136" s="92" t="s">
        <v>297</v>
      </c>
      <c r="C136" s="93" t="s">
        <v>298</v>
      </c>
      <c r="D136" s="94">
        <v>0.5</v>
      </c>
      <c r="E136" s="94" t="s">
        <v>27</v>
      </c>
      <c r="F136" s="95">
        <v>491.94</v>
      </c>
      <c r="G136" s="96">
        <v>1.0880000000000001</v>
      </c>
      <c r="H136" s="97" t="s">
        <v>28</v>
      </c>
      <c r="I136" s="98">
        <v>1000</v>
      </c>
      <c r="J136" s="99">
        <f t="shared" si="4"/>
        <v>1.838235294117647E-3</v>
      </c>
      <c r="K136" s="100">
        <f t="shared" si="5"/>
        <v>0.90430147058823529</v>
      </c>
      <c r="L136" s="101" t="s">
        <v>293</v>
      </c>
      <c r="M136" s="11" t="s">
        <v>30</v>
      </c>
      <c r="N136" s="11" t="s">
        <v>31</v>
      </c>
      <c r="O136" s="11" t="s">
        <v>32</v>
      </c>
    </row>
    <row r="137" spans="1:15" ht="11.65" customHeight="1" x14ac:dyDescent="0.2">
      <c r="A137" s="91">
        <v>50382546</v>
      </c>
      <c r="B137" s="92" t="s">
        <v>299</v>
      </c>
      <c r="C137" s="93" t="s">
        <v>300</v>
      </c>
      <c r="D137" s="94">
        <v>0.5</v>
      </c>
      <c r="E137" s="94" t="s">
        <v>27</v>
      </c>
      <c r="F137" s="95">
        <v>491.94</v>
      </c>
      <c r="G137" s="96">
        <v>1.0620000000000001</v>
      </c>
      <c r="H137" s="97" t="s">
        <v>28</v>
      </c>
      <c r="I137" s="98">
        <v>1000</v>
      </c>
      <c r="J137" s="99">
        <f t="shared" si="4"/>
        <v>1.8832391713747645E-3</v>
      </c>
      <c r="K137" s="100">
        <f t="shared" si="5"/>
        <v>0.92644067796610163</v>
      </c>
      <c r="L137" s="101" t="s">
        <v>293</v>
      </c>
      <c r="M137" s="11" t="s">
        <v>30</v>
      </c>
      <c r="N137" s="11" t="s">
        <v>31</v>
      </c>
      <c r="O137" s="11" t="s">
        <v>32</v>
      </c>
    </row>
    <row r="138" spans="1:15" ht="11.65" customHeight="1" x14ac:dyDescent="0.2">
      <c r="A138" s="91">
        <v>50382991</v>
      </c>
      <c r="B138" s="92" t="s">
        <v>301</v>
      </c>
      <c r="C138" s="93" t="s">
        <v>302</v>
      </c>
      <c r="D138" s="94">
        <v>0.5</v>
      </c>
      <c r="E138" s="94" t="s">
        <v>27</v>
      </c>
      <c r="F138" s="95">
        <v>491.94</v>
      </c>
      <c r="G138" s="96">
        <v>1.085</v>
      </c>
      <c r="H138" s="97" t="s">
        <v>28</v>
      </c>
      <c r="I138" s="98">
        <v>1000</v>
      </c>
      <c r="J138" s="99">
        <f t="shared" si="4"/>
        <v>1.8433179723502304E-3</v>
      </c>
      <c r="K138" s="100">
        <f t="shared" si="5"/>
        <v>0.90680184331797231</v>
      </c>
      <c r="L138" s="101" t="s">
        <v>293</v>
      </c>
      <c r="M138" s="11" t="s">
        <v>30</v>
      </c>
      <c r="N138" s="11" t="s">
        <v>31</v>
      </c>
      <c r="O138" s="11" t="s">
        <v>32</v>
      </c>
    </row>
    <row r="139" spans="1:15" ht="11.65" customHeight="1" x14ac:dyDescent="0.2">
      <c r="A139" s="91">
        <v>50382547</v>
      </c>
      <c r="B139" s="92" t="s">
        <v>303</v>
      </c>
      <c r="C139" s="93" t="s">
        <v>304</v>
      </c>
      <c r="D139" s="94">
        <v>0.5</v>
      </c>
      <c r="E139" s="94" t="s">
        <v>27</v>
      </c>
      <c r="F139" s="95">
        <v>491.94</v>
      </c>
      <c r="G139" s="96">
        <v>1.1599999999999999</v>
      </c>
      <c r="H139" s="97" t="s">
        <v>28</v>
      </c>
      <c r="I139" s="98">
        <v>1000</v>
      </c>
      <c r="J139" s="99">
        <f t="shared" si="4"/>
        <v>1.724137931034483E-3</v>
      </c>
      <c r="K139" s="100">
        <f t="shared" si="5"/>
        <v>0.84817241379310349</v>
      </c>
      <c r="L139" s="101" t="s">
        <v>293</v>
      </c>
      <c r="M139" s="11" t="s">
        <v>30</v>
      </c>
      <c r="N139" s="11" t="s">
        <v>31</v>
      </c>
      <c r="O139" s="11" t="s">
        <v>32</v>
      </c>
    </row>
    <row r="140" spans="1:15" ht="11.65" customHeight="1" x14ac:dyDescent="0.2">
      <c r="A140" s="91">
        <v>50383022</v>
      </c>
      <c r="B140" s="92" t="s">
        <v>305</v>
      </c>
      <c r="C140" s="93" t="s">
        <v>306</v>
      </c>
      <c r="D140" s="94">
        <v>0.5</v>
      </c>
      <c r="E140" s="94" t="s">
        <v>27</v>
      </c>
      <c r="F140" s="95">
        <v>491.94</v>
      </c>
      <c r="G140" s="96">
        <v>1.2050000000000001</v>
      </c>
      <c r="H140" s="97" t="s">
        <v>28</v>
      </c>
      <c r="I140" s="98">
        <v>1000</v>
      </c>
      <c r="J140" s="99">
        <f t="shared" si="4"/>
        <v>1.6597510373443983E-3</v>
      </c>
      <c r="K140" s="100">
        <f t="shared" si="5"/>
        <v>0.81649792531120324</v>
      </c>
      <c r="L140" s="101" t="s">
        <v>293</v>
      </c>
      <c r="M140" s="11" t="s">
        <v>30</v>
      </c>
      <c r="N140" s="11" t="s">
        <v>31</v>
      </c>
      <c r="O140" s="11" t="s">
        <v>32</v>
      </c>
    </row>
    <row r="141" spans="1:15" ht="11.65" customHeight="1" x14ac:dyDescent="0.2">
      <c r="A141" s="91">
        <v>53237110</v>
      </c>
      <c r="B141" s="92" t="s">
        <v>307</v>
      </c>
      <c r="C141" s="93" t="s">
        <v>308</v>
      </c>
      <c r="D141" s="94">
        <v>1</v>
      </c>
      <c r="E141" s="94" t="s">
        <v>27</v>
      </c>
      <c r="F141" s="95">
        <v>189.48</v>
      </c>
      <c r="G141" s="96">
        <v>0.92800000000000005</v>
      </c>
      <c r="H141" s="97" t="s">
        <v>28</v>
      </c>
      <c r="I141" s="98">
        <v>1000</v>
      </c>
      <c r="J141" s="99">
        <f t="shared" si="4"/>
        <v>1.0775862068965517E-3</v>
      </c>
      <c r="K141" s="100">
        <f t="shared" si="5"/>
        <v>0.20418103448275859</v>
      </c>
      <c r="L141" s="101" t="s">
        <v>293</v>
      </c>
      <c r="M141" s="11" t="s">
        <v>30</v>
      </c>
      <c r="N141" s="11" t="s">
        <v>31</v>
      </c>
      <c r="O141" s="11" t="s">
        <v>32</v>
      </c>
    </row>
    <row r="142" spans="1:15" ht="11.65" customHeight="1" x14ac:dyDescent="0.2">
      <c r="A142" s="91">
        <v>53165878</v>
      </c>
      <c r="B142" s="92" t="s">
        <v>309</v>
      </c>
      <c r="C142" s="93" t="s">
        <v>310</v>
      </c>
      <c r="D142" s="94">
        <v>0.5</v>
      </c>
      <c r="E142" s="94" t="s">
        <v>27</v>
      </c>
      <c r="F142" s="95">
        <v>156</v>
      </c>
      <c r="G142" s="96">
        <v>1.022</v>
      </c>
      <c r="H142" s="97" t="s">
        <v>28</v>
      </c>
      <c r="I142" s="98">
        <v>1000</v>
      </c>
      <c r="J142" s="99">
        <f t="shared" si="4"/>
        <v>1.9569471624266144E-3</v>
      </c>
      <c r="K142" s="100">
        <f t="shared" si="5"/>
        <v>0.30528375733855184</v>
      </c>
      <c r="L142" s="101" t="s">
        <v>293</v>
      </c>
      <c r="M142" s="11" t="s">
        <v>30</v>
      </c>
      <c r="N142" s="11" t="s">
        <v>31</v>
      </c>
      <c r="O142" s="11" t="s">
        <v>32</v>
      </c>
    </row>
    <row r="143" spans="1:15" ht="11.65" customHeight="1" x14ac:dyDescent="0.2">
      <c r="A143" s="91">
        <v>50148840</v>
      </c>
      <c r="B143" s="92" t="s">
        <v>311</v>
      </c>
      <c r="C143" s="93" t="s">
        <v>312</v>
      </c>
      <c r="D143" s="94">
        <v>1</v>
      </c>
      <c r="E143" s="94" t="s">
        <v>27</v>
      </c>
      <c r="F143" s="95">
        <v>189.48</v>
      </c>
      <c r="G143" s="96">
        <v>1.083</v>
      </c>
      <c r="H143" s="97" t="s">
        <v>28</v>
      </c>
      <c r="I143" s="98">
        <v>1000</v>
      </c>
      <c r="J143" s="99">
        <f t="shared" si="4"/>
        <v>9.2336103416435834E-4</v>
      </c>
      <c r="K143" s="100">
        <f t="shared" si="5"/>
        <v>0.17495844875346261</v>
      </c>
      <c r="L143" s="101" t="s">
        <v>293</v>
      </c>
      <c r="M143" s="11" t="s">
        <v>30</v>
      </c>
      <c r="N143" s="11" t="s">
        <v>31</v>
      </c>
      <c r="O143" s="11" t="s">
        <v>32</v>
      </c>
    </row>
    <row r="144" spans="1:15" ht="11.65" customHeight="1" x14ac:dyDescent="0.2">
      <c r="A144" s="91">
        <v>54606843</v>
      </c>
      <c r="B144" s="92" t="s">
        <v>313</v>
      </c>
      <c r="C144" s="93" t="s">
        <v>314</v>
      </c>
      <c r="D144" s="94">
        <v>1</v>
      </c>
      <c r="E144" s="94" t="s">
        <v>27</v>
      </c>
      <c r="F144" s="95">
        <v>356.56</v>
      </c>
      <c r="G144" s="96">
        <v>1.0549999999999999</v>
      </c>
      <c r="H144" s="97" t="s">
        <v>28</v>
      </c>
      <c r="I144" s="98">
        <v>1000</v>
      </c>
      <c r="J144" s="99">
        <f t="shared" si="4"/>
        <v>9.4786729857819908E-4</v>
      </c>
      <c r="K144" s="100">
        <f t="shared" si="5"/>
        <v>0.33797156398104267</v>
      </c>
      <c r="L144" s="101" t="s">
        <v>293</v>
      </c>
      <c r="M144" s="11" t="s">
        <v>30</v>
      </c>
      <c r="N144" s="11" t="s">
        <v>31</v>
      </c>
      <c r="O144" s="11" t="s">
        <v>32</v>
      </c>
    </row>
    <row r="145" spans="1:15" ht="11.65" customHeight="1" x14ac:dyDescent="0.2">
      <c r="A145" s="91">
        <v>53164606</v>
      </c>
      <c r="B145" s="92" t="s">
        <v>315</v>
      </c>
      <c r="C145" s="93" t="s">
        <v>316</v>
      </c>
      <c r="D145" s="94">
        <v>0.5</v>
      </c>
      <c r="E145" s="94" t="s">
        <v>27</v>
      </c>
      <c r="F145" s="95">
        <v>156</v>
      </c>
      <c r="G145" s="96">
        <v>1.0549999999999999</v>
      </c>
      <c r="H145" s="97" t="s">
        <v>28</v>
      </c>
      <c r="I145" s="98">
        <v>1000</v>
      </c>
      <c r="J145" s="99">
        <f t="shared" si="4"/>
        <v>1.8957345971563982E-3</v>
      </c>
      <c r="K145" s="100">
        <f t="shared" si="5"/>
        <v>0.2957345971563981</v>
      </c>
      <c r="L145" s="101" t="s">
        <v>293</v>
      </c>
      <c r="M145" s="11" t="s">
        <v>30</v>
      </c>
      <c r="N145" s="11" t="s">
        <v>31</v>
      </c>
      <c r="O145" s="11" t="s">
        <v>32</v>
      </c>
    </row>
    <row r="146" spans="1:15" ht="11.65" customHeight="1" x14ac:dyDescent="0.2">
      <c r="A146" s="91">
        <v>53165719</v>
      </c>
      <c r="B146" s="92" t="s">
        <v>317</v>
      </c>
      <c r="C146" s="93" t="s">
        <v>318</v>
      </c>
      <c r="D146" s="94">
        <v>0.5</v>
      </c>
      <c r="E146" s="94" t="s">
        <v>27</v>
      </c>
      <c r="F146" s="95">
        <v>248.28</v>
      </c>
      <c r="G146" s="96">
        <v>1.1060000000000001</v>
      </c>
      <c r="H146" s="97" t="s">
        <v>28</v>
      </c>
      <c r="I146" s="98">
        <v>1000</v>
      </c>
      <c r="J146" s="99">
        <f t="shared" si="4"/>
        <v>1.8083182640144665E-3</v>
      </c>
      <c r="K146" s="100">
        <f t="shared" si="5"/>
        <v>0.44896925858951175</v>
      </c>
      <c r="L146" s="101" t="s">
        <v>293</v>
      </c>
      <c r="M146" s="11" t="s">
        <v>30</v>
      </c>
      <c r="N146" s="11" t="s">
        <v>31</v>
      </c>
      <c r="O146" s="11" t="s">
        <v>32</v>
      </c>
    </row>
    <row r="147" spans="1:15" ht="11.65" customHeight="1" x14ac:dyDescent="0.2">
      <c r="A147" s="91">
        <v>53374537</v>
      </c>
      <c r="B147" s="92" t="s">
        <v>319</v>
      </c>
      <c r="C147" s="93" t="s">
        <v>320</v>
      </c>
      <c r="D147" s="94">
        <v>0.5</v>
      </c>
      <c r="E147" s="94" t="s">
        <v>27</v>
      </c>
      <c r="F147" s="95">
        <v>156</v>
      </c>
      <c r="G147" s="96">
        <v>1.085</v>
      </c>
      <c r="H147" s="97" t="s">
        <v>28</v>
      </c>
      <c r="I147" s="98">
        <v>1000</v>
      </c>
      <c r="J147" s="99">
        <f t="shared" si="4"/>
        <v>1.8433179723502304E-3</v>
      </c>
      <c r="K147" s="100">
        <f t="shared" si="5"/>
        <v>0.28755760368663597</v>
      </c>
      <c r="L147" s="101" t="s">
        <v>293</v>
      </c>
      <c r="M147" s="11" t="s">
        <v>30</v>
      </c>
      <c r="N147" s="11" t="s">
        <v>31</v>
      </c>
      <c r="O147" s="11" t="s">
        <v>32</v>
      </c>
    </row>
    <row r="148" spans="1:15" ht="11.65" customHeight="1" x14ac:dyDescent="0.2">
      <c r="A148" s="91">
        <v>53164871</v>
      </c>
      <c r="B148" s="92" t="s">
        <v>321</v>
      </c>
      <c r="C148" s="93" t="s">
        <v>322</v>
      </c>
      <c r="D148" s="94">
        <v>1</v>
      </c>
      <c r="E148" s="94" t="s">
        <v>27</v>
      </c>
      <c r="F148" s="95">
        <v>356.56</v>
      </c>
      <c r="G148" s="96">
        <v>1.0429999999999999</v>
      </c>
      <c r="H148" s="97" t="s">
        <v>28</v>
      </c>
      <c r="I148" s="98">
        <v>1000</v>
      </c>
      <c r="J148" s="99">
        <f t="shared" si="4"/>
        <v>9.5877277085330782E-4</v>
      </c>
      <c r="K148" s="100">
        <f t="shared" si="5"/>
        <v>0.34186001917545544</v>
      </c>
      <c r="L148" s="101" t="s">
        <v>293</v>
      </c>
      <c r="M148" s="11" t="s">
        <v>30</v>
      </c>
      <c r="N148" s="11" t="s">
        <v>31</v>
      </c>
      <c r="O148" s="11" t="s">
        <v>32</v>
      </c>
    </row>
    <row r="149" spans="1:15" ht="11.65" customHeight="1" x14ac:dyDescent="0.2">
      <c r="A149" s="91">
        <v>57501567</v>
      </c>
      <c r="B149" s="92" t="s">
        <v>323</v>
      </c>
      <c r="C149" s="93" t="s">
        <v>324</v>
      </c>
      <c r="D149" s="94">
        <v>0.5</v>
      </c>
      <c r="E149" s="94" t="s">
        <v>27</v>
      </c>
      <c r="F149" s="95">
        <v>189.48</v>
      </c>
      <c r="G149" s="96">
        <v>1.165</v>
      </c>
      <c r="H149" s="97" t="s">
        <v>28</v>
      </c>
      <c r="I149" s="98">
        <v>1000</v>
      </c>
      <c r="J149" s="99">
        <f t="shared" si="4"/>
        <v>1.7167381974248928E-3</v>
      </c>
      <c r="K149" s="100">
        <f t="shared" si="5"/>
        <v>0.32528755364806866</v>
      </c>
      <c r="L149" s="101" t="s">
        <v>293</v>
      </c>
      <c r="M149" s="11" t="s">
        <v>30</v>
      </c>
      <c r="N149" s="11" t="s">
        <v>31</v>
      </c>
      <c r="O149" s="11" t="s">
        <v>32</v>
      </c>
    </row>
    <row r="150" spans="1:15" ht="11.65" customHeight="1" x14ac:dyDescent="0.2">
      <c r="A150" s="91">
        <v>53165295</v>
      </c>
      <c r="B150" s="92" t="s">
        <v>325</v>
      </c>
      <c r="C150" s="93" t="s">
        <v>326</v>
      </c>
      <c r="D150" s="94">
        <v>0.5</v>
      </c>
      <c r="E150" s="94" t="s">
        <v>27</v>
      </c>
      <c r="F150" s="95">
        <v>248.28</v>
      </c>
      <c r="G150" s="96">
        <v>1.153</v>
      </c>
      <c r="H150" s="97" t="s">
        <v>28</v>
      </c>
      <c r="I150" s="98">
        <v>1000</v>
      </c>
      <c r="J150" s="99">
        <f t="shared" si="4"/>
        <v>1.7346053772766695E-3</v>
      </c>
      <c r="K150" s="100">
        <f t="shared" si="5"/>
        <v>0.43066782307025153</v>
      </c>
      <c r="L150" s="101" t="s">
        <v>293</v>
      </c>
      <c r="M150" s="11" t="s">
        <v>30</v>
      </c>
      <c r="N150" s="11" t="s">
        <v>31</v>
      </c>
      <c r="O150" s="11" t="s">
        <v>32</v>
      </c>
    </row>
    <row r="151" spans="1:15" ht="11.65" customHeight="1" x14ac:dyDescent="0.2">
      <c r="A151" s="91">
        <v>50173787</v>
      </c>
      <c r="B151" s="92" t="s">
        <v>327</v>
      </c>
      <c r="C151" s="93" t="s">
        <v>328</v>
      </c>
      <c r="D151" s="94">
        <v>1</v>
      </c>
      <c r="E151" s="94" t="s">
        <v>27</v>
      </c>
      <c r="F151" s="95">
        <v>156</v>
      </c>
      <c r="G151" s="96">
        <v>0.97499999999999998</v>
      </c>
      <c r="H151" s="97" t="s">
        <v>28</v>
      </c>
      <c r="I151" s="98">
        <v>1000</v>
      </c>
      <c r="J151" s="99">
        <f t="shared" si="4"/>
        <v>1.0256410256410259E-3</v>
      </c>
      <c r="K151" s="100">
        <f t="shared" si="5"/>
        <v>0.16000000000000003</v>
      </c>
      <c r="L151" s="101" t="s">
        <v>293</v>
      </c>
      <c r="M151" s="11" t="s">
        <v>30</v>
      </c>
      <c r="N151" s="11" t="s">
        <v>31</v>
      </c>
      <c r="O151" s="11" t="s">
        <v>32</v>
      </c>
    </row>
    <row r="152" spans="1:15" ht="11.65" customHeight="1" x14ac:dyDescent="0.2">
      <c r="A152" s="91">
        <v>50251571</v>
      </c>
      <c r="B152" s="92" t="s">
        <v>329</v>
      </c>
      <c r="C152" s="93" t="s">
        <v>330</v>
      </c>
      <c r="D152" s="94">
        <v>0.125</v>
      </c>
      <c r="E152" s="94" t="s">
        <v>27</v>
      </c>
      <c r="F152" s="95">
        <v>356.56</v>
      </c>
      <c r="G152" s="96">
        <v>0.9</v>
      </c>
      <c r="H152" s="97" t="s">
        <v>28</v>
      </c>
      <c r="I152" s="98">
        <v>1000</v>
      </c>
      <c r="J152" s="99">
        <f t="shared" si="4"/>
        <v>8.8888888888888889E-3</v>
      </c>
      <c r="K152" s="100">
        <f t="shared" si="5"/>
        <v>3.1694222222222224</v>
      </c>
      <c r="L152" s="101" t="s">
        <v>293</v>
      </c>
      <c r="M152" s="11" t="s">
        <v>30</v>
      </c>
      <c r="N152" s="11" t="s">
        <v>31</v>
      </c>
      <c r="O152" s="11" t="s">
        <v>32</v>
      </c>
    </row>
    <row r="153" spans="1:15" ht="11.65" customHeight="1" x14ac:dyDescent="0.2">
      <c r="A153" s="91">
        <v>50286110</v>
      </c>
      <c r="B153" s="92" t="s">
        <v>331</v>
      </c>
      <c r="C153" s="93" t="s">
        <v>332</v>
      </c>
      <c r="D153" s="94">
        <v>1</v>
      </c>
      <c r="E153" s="94" t="s">
        <v>27</v>
      </c>
      <c r="F153" s="95">
        <v>189.48</v>
      </c>
      <c r="G153" s="96">
        <v>1.5840000000000001</v>
      </c>
      <c r="H153" s="97" t="s">
        <v>28</v>
      </c>
      <c r="I153" s="98">
        <v>1000</v>
      </c>
      <c r="J153" s="99">
        <f t="shared" si="4"/>
        <v>6.3131313131313126E-4</v>
      </c>
      <c r="K153" s="100">
        <f t="shared" si="5"/>
        <v>0.1196212121212121</v>
      </c>
      <c r="L153" s="101" t="s">
        <v>293</v>
      </c>
      <c r="M153" s="11" t="s">
        <v>30</v>
      </c>
      <c r="N153" s="11" t="s">
        <v>31</v>
      </c>
      <c r="O153" s="11" t="s">
        <v>32</v>
      </c>
    </row>
    <row r="154" spans="1:15" ht="11.65" customHeight="1" x14ac:dyDescent="0.2">
      <c r="A154" s="91">
        <v>53150031</v>
      </c>
      <c r="B154" s="92" t="s">
        <v>333</v>
      </c>
      <c r="C154" s="93" t="s">
        <v>334</v>
      </c>
      <c r="D154" s="94">
        <v>0.5</v>
      </c>
      <c r="E154" s="94" t="s">
        <v>27</v>
      </c>
      <c r="F154" s="95">
        <v>91.37</v>
      </c>
      <c r="G154" s="96">
        <v>1.0640000000000001</v>
      </c>
      <c r="H154" s="97" t="s">
        <v>28</v>
      </c>
      <c r="I154" s="98">
        <v>1000</v>
      </c>
      <c r="J154" s="99">
        <f t="shared" si="4"/>
        <v>1.8796992481203009E-3</v>
      </c>
      <c r="K154" s="100">
        <f t="shared" si="5"/>
        <v>0.1717481203007519</v>
      </c>
      <c r="L154" s="101" t="s">
        <v>293</v>
      </c>
      <c r="M154" s="11" t="s">
        <v>30</v>
      </c>
      <c r="N154" s="11" t="s">
        <v>31</v>
      </c>
      <c r="O154" s="11" t="s">
        <v>32</v>
      </c>
    </row>
    <row r="155" spans="1:15" ht="11.65" customHeight="1" x14ac:dyDescent="0.2">
      <c r="A155" s="91">
        <v>50356594</v>
      </c>
      <c r="B155" s="92" t="s">
        <v>335</v>
      </c>
      <c r="C155" s="93" t="s">
        <v>336</v>
      </c>
      <c r="D155" s="94">
        <v>1</v>
      </c>
      <c r="E155" s="94" t="s">
        <v>27</v>
      </c>
      <c r="F155" s="95">
        <v>133.33000000000001</v>
      </c>
      <c r="G155" s="96">
        <v>1.5880000000000001</v>
      </c>
      <c r="H155" s="97" t="s">
        <v>28</v>
      </c>
      <c r="I155" s="98">
        <v>1000</v>
      </c>
      <c r="J155" s="99">
        <f t="shared" si="4"/>
        <v>6.2972292191435767E-4</v>
      </c>
      <c r="K155" s="100">
        <f t="shared" si="5"/>
        <v>8.3960957178841319E-2</v>
      </c>
      <c r="L155" s="101" t="s">
        <v>293</v>
      </c>
      <c r="M155" s="11" t="s">
        <v>30</v>
      </c>
      <c r="N155" s="11" t="s">
        <v>31</v>
      </c>
      <c r="O155" s="11" t="s">
        <v>32</v>
      </c>
    </row>
    <row r="156" spans="1:15" ht="11.65" customHeight="1" x14ac:dyDescent="0.2">
      <c r="A156" s="91">
        <v>53371887</v>
      </c>
      <c r="B156" s="92" t="s">
        <v>337</v>
      </c>
      <c r="C156" s="93" t="s">
        <v>338</v>
      </c>
      <c r="D156" s="94">
        <v>0.5</v>
      </c>
      <c r="E156" s="94" t="s">
        <v>27</v>
      </c>
      <c r="F156" s="95">
        <v>91.37</v>
      </c>
      <c r="G156" s="96">
        <v>1.196</v>
      </c>
      <c r="H156" s="97" t="s">
        <v>28</v>
      </c>
      <c r="I156" s="98">
        <v>1000</v>
      </c>
      <c r="J156" s="99">
        <f t="shared" si="4"/>
        <v>1.6722408026755853E-3</v>
      </c>
      <c r="K156" s="100">
        <f t="shared" si="5"/>
        <v>0.15279264214046823</v>
      </c>
      <c r="L156" s="101" t="s">
        <v>293</v>
      </c>
      <c r="M156" s="11" t="s">
        <v>30</v>
      </c>
      <c r="N156" s="11" t="s">
        <v>31</v>
      </c>
      <c r="O156" s="11" t="s">
        <v>32</v>
      </c>
    </row>
    <row r="157" spans="1:15" ht="11.65" customHeight="1" x14ac:dyDescent="0.2">
      <c r="A157" s="91">
        <v>53374219</v>
      </c>
      <c r="B157" s="92" t="s">
        <v>339</v>
      </c>
      <c r="C157" s="93" t="s">
        <v>340</v>
      </c>
      <c r="D157" s="94">
        <v>0.5</v>
      </c>
      <c r="E157" s="94" t="s">
        <v>27</v>
      </c>
      <c r="F157" s="95">
        <v>156</v>
      </c>
      <c r="G157" s="96">
        <v>1.012</v>
      </c>
      <c r="H157" s="97" t="s">
        <v>28</v>
      </c>
      <c r="I157" s="98">
        <v>1000</v>
      </c>
      <c r="J157" s="99">
        <f t="shared" si="4"/>
        <v>1.976284584980237E-3</v>
      </c>
      <c r="K157" s="100">
        <f t="shared" si="5"/>
        <v>0.30830039525691699</v>
      </c>
      <c r="L157" s="101" t="s">
        <v>293</v>
      </c>
      <c r="M157" s="11" t="s">
        <v>30</v>
      </c>
      <c r="N157" s="11" t="s">
        <v>31</v>
      </c>
      <c r="O157" s="11" t="s">
        <v>32</v>
      </c>
    </row>
    <row r="158" spans="1:15" ht="11.65" customHeight="1" x14ac:dyDescent="0.2">
      <c r="A158" s="91">
        <v>53371940</v>
      </c>
      <c r="B158" s="92" t="s">
        <v>341</v>
      </c>
      <c r="C158" s="93" t="s">
        <v>342</v>
      </c>
      <c r="D158" s="94">
        <v>0.5</v>
      </c>
      <c r="E158" s="94" t="s">
        <v>27</v>
      </c>
      <c r="F158" s="95">
        <v>102.8</v>
      </c>
      <c r="G158" s="96">
        <v>1.1060000000000001</v>
      </c>
      <c r="H158" s="97" t="s">
        <v>28</v>
      </c>
      <c r="I158" s="98">
        <v>1000</v>
      </c>
      <c r="J158" s="99">
        <f t="shared" si="4"/>
        <v>1.8083182640144665E-3</v>
      </c>
      <c r="K158" s="100">
        <f t="shared" si="5"/>
        <v>0.18589511754068716</v>
      </c>
      <c r="L158" s="101" t="s">
        <v>293</v>
      </c>
      <c r="M158" s="11" t="s">
        <v>30</v>
      </c>
      <c r="N158" s="11" t="s">
        <v>31</v>
      </c>
      <c r="O158" s="11" t="s">
        <v>32</v>
      </c>
    </row>
    <row r="159" spans="1:15" ht="11.65" customHeight="1" x14ac:dyDescent="0.2">
      <c r="A159" s="91">
        <v>53371993</v>
      </c>
      <c r="B159" s="92" t="s">
        <v>343</v>
      </c>
      <c r="C159" s="93" t="s">
        <v>344</v>
      </c>
      <c r="D159" s="94">
        <v>0.5</v>
      </c>
      <c r="E159" s="94" t="s">
        <v>27</v>
      </c>
      <c r="F159" s="95">
        <v>156</v>
      </c>
      <c r="G159" s="96">
        <v>1.0409999999999999</v>
      </c>
      <c r="H159" s="97" t="s">
        <v>28</v>
      </c>
      <c r="I159" s="98">
        <v>1000</v>
      </c>
      <c r="J159" s="99">
        <f t="shared" si="4"/>
        <v>1.921229586935639E-3</v>
      </c>
      <c r="K159" s="100">
        <f t="shared" si="5"/>
        <v>0.29971181556195969</v>
      </c>
      <c r="L159" s="101" t="s">
        <v>293</v>
      </c>
      <c r="M159" s="11" t="s">
        <v>30</v>
      </c>
      <c r="N159" s="11" t="s">
        <v>31</v>
      </c>
      <c r="O159" s="11" t="s">
        <v>32</v>
      </c>
    </row>
    <row r="160" spans="1:15" ht="11.65" customHeight="1" x14ac:dyDescent="0.2">
      <c r="A160" s="91">
        <v>53372046</v>
      </c>
      <c r="B160" s="92" t="s">
        <v>345</v>
      </c>
      <c r="C160" s="93" t="s">
        <v>346</v>
      </c>
      <c r="D160" s="94">
        <v>0.5</v>
      </c>
      <c r="E160" s="94" t="s">
        <v>27</v>
      </c>
      <c r="F160" s="95">
        <v>356.56</v>
      </c>
      <c r="G160" s="96">
        <v>1.5089999999999999</v>
      </c>
      <c r="H160" s="97" t="s">
        <v>28</v>
      </c>
      <c r="I160" s="98">
        <v>1000</v>
      </c>
      <c r="J160" s="99">
        <f t="shared" si="4"/>
        <v>1.3253810470510272E-3</v>
      </c>
      <c r="K160" s="100">
        <f t="shared" si="5"/>
        <v>0.47257786613651426</v>
      </c>
      <c r="L160" s="101" t="s">
        <v>293</v>
      </c>
      <c r="M160" s="11" t="s">
        <v>30</v>
      </c>
      <c r="N160" s="11" t="s">
        <v>31</v>
      </c>
      <c r="O160" s="11" t="s">
        <v>32</v>
      </c>
    </row>
    <row r="161" spans="1:15" ht="11.65" customHeight="1" x14ac:dyDescent="0.2">
      <c r="A161" s="91">
        <v>57679329</v>
      </c>
      <c r="B161" s="92" t="s">
        <v>347</v>
      </c>
      <c r="C161" s="93" t="s">
        <v>348</v>
      </c>
      <c r="D161" s="94">
        <v>0.5</v>
      </c>
      <c r="E161" s="94" t="s">
        <v>27</v>
      </c>
      <c r="F161" s="95">
        <v>91.37</v>
      </c>
      <c r="G161" s="96">
        <v>0.995</v>
      </c>
      <c r="H161" s="97" t="s">
        <v>28</v>
      </c>
      <c r="I161" s="98">
        <v>1000</v>
      </c>
      <c r="J161" s="99">
        <f t="shared" si="4"/>
        <v>2.0100502512562812E-3</v>
      </c>
      <c r="K161" s="100">
        <f t="shared" si="5"/>
        <v>0.18365829145728643</v>
      </c>
      <c r="L161" s="101" t="s">
        <v>293</v>
      </c>
      <c r="M161" s="11" t="s">
        <v>30</v>
      </c>
      <c r="N161" s="11" t="s">
        <v>31</v>
      </c>
      <c r="O161" s="11" t="s">
        <v>32</v>
      </c>
    </row>
    <row r="162" spans="1:15" ht="11.65" customHeight="1" x14ac:dyDescent="0.2">
      <c r="A162" s="91">
        <v>50330955</v>
      </c>
      <c r="B162" s="92" t="s">
        <v>349</v>
      </c>
      <c r="C162" s="93" t="s">
        <v>350</v>
      </c>
      <c r="D162" s="94">
        <v>0.5</v>
      </c>
      <c r="E162" s="94" t="s">
        <v>27</v>
      </c>
      <c r="F162" s="95">
        <v>189.48</v>
      </c>
      <c r="G162" s="96">
        <v>1.002</v>
      </c>
      <c r="H162" s="97" t="s">
        <v>28</v>
      </c>
      <c r="I162" s="98">
        <v>1000</v>
      </c>
      <c r="J162" s="99">
        <f t="shared" si="4"/>
        <v>1.996007984031936E-3</v>
      </c>
      <c r="K162" s="100">
        <f t="shared" si="5"/>
        <v>0.37820359281437121</v>
      </c>
      <c r="L162" s="101" t="s">
        <v>293</v>
      </c>
      <c r="M162" s="11" t="s">
        <v>30</v>
      </c>
      <c r="N162" s="11" t="s">
        <v>31</v>
      </c>
      <c r="O162" s="11" t="s">
        <v>32</v>
      </c>
    </row>
    <row r="163" spans="1:15" ht="11.65" customHeight="1" x14ac:dyDescent="0.2">
      <c r="A163" s="91">
        <v>53573923</v>
      </c>
      <c r="B163" s="92" t="s">
        <v>351</v>
      </c>
      <c r="C163" s="93" t="s">
        <v>352</v>
      </c>
      <c r="D163" s="94">
        <v>0.5</v>
      </c>
      <c r="E163" s="94" t="s">
        <v>27</v>
      </c>
      <c r="F163" s="95">
        <v>156</v>
      </c>
      <c r="G163" s="96">
        <v>1.022</v>
      </c>
      <c r="H163" s="97" t="s">
        <v>28</v>
      </c>
      <c r="I163" s="98">
        <v>1000</v>
      </c>
      <c r="J163" s="99">
        <f t="shared" si="4"/>
        <v>1.9569471624266144E-3</v>
      </c>
      <c r="K163" s="100">
        <f t="shared" si="5"/>
        <v>0.30528375733855184</v>
      </c>
      <c r="L163" s="101" t="s">
        <v>293</v>
      </c>
      <c r="M163" s="11" t="s">
        <v>30</v>
      </c>
      <c r="N163" s="11" t="s">
        <v>31</v>
      </c>
      <c r="O163" s="11" t="s">
        <v>32</v>
      </c>
    </row>
    <row r="164" spans="1:15" ht="11.65" customHeight="1" x14ac:dyDescent="0.2">
      <c r="A164" s="91">
        <v>53374325</v>
      </c>
      <c r="B164" s="92" t="s">
        <v>353</v>
      </c>
      <c r="C164" s="93" t="s">
        <v>354</v>
      </c>
      <c r="D164" s="94">
        <v>0.5</v>
      </c>
      <c r="E164" s="94" t="s">
        <v>27</v>
      </c>
      <c r="F164" s="95">
        <v>156</v>
      </c>
      <c r="G164" s="96">
        <v>1.0589999999999999</v>
      </c>
      <c r="H164" s="97" t="s">
        <v>28</v>
      </c>
      <c r="I164" s="98">
        <v>1000</v>
      </c>
      <c r="J164" s="99">
        <f t="shared" si="4"/>
        <v>1.8885741265344666E-3</v>
      </c>
      <c r="K164" s="100">
        <f t="shared" si="5"/>
        <v>0.29461756373937681</v>
      </c>
      <c r="L164" s="101" t="s">
        <v>293</v>
      </c>
      <c r="M164" s="11" t="s">
        <v>30</v>
      </c>
      <c r="N164" s="11" t="s">
        <v>31</v>
      </c>
      <c r="O164" s="11" t="s">
        <v>32</v>
      </c>
    </row>
    <row r="165" spans="1:15" ht="11.65" customHeight="1" x14ac:dyDescent="0.2">
      <c r="A165" s="91">
        <v>53152840</v>
      </c>
      <c r="B165" s="92" t="s">
        <v>355</v>
      </c>
      <c r="C165" s="93" t="s">
        <v>356</v>
      </c>
      <c r="D165" s="94">
        <v>0.5</v>
      </c>
      <c r="E165" s="94" t="s">
        <v>27</v>
      </c>
      <c r="F165" s="95">
        <v>91.37</v>
      </c>
      <c r="G165" s="96">
        <v>1.1140000000000001</v>
      </c>
      <c r="H165" s="97" t="s">
        <v>28</v>
      </c>
      <c r="I165" s="98">
        <v>1000</v>
      </c>
      <c r="J165" s="99">
        <f t="shared" si="4"/>
        <v>1.7953321364452422E-3</v>
      </c>
      <c r="K165" s="100">
        <f t="shared" si="5"/>
        <v>0.16403949730700179</v>
      </c>
      <c r="L165" s="101" t="s">
        <v>293</v>
      </c>
      <c r="M165" s="11" t="s">
        <v>30</v>
      </c>
      <c r="N165" s="11" t="s">
        <v>31</v>
      </c>
      <c r="O165" s="11" t="s">
        <v>32</v>
      </c>
    </row>
    <row r="166" spans="1:15" ht="11.65" customHeight="1" x14ac:dyDescent="0.2">
      <c r="A166" s="91">
        <v>57679382</v>
      </c>
      <c r="B166" s="92" t="s">
        <v>357</v>
      </c>
      <c r="C166" s="93" t="s">
        <v>358</v>
      </c>
      <c r="D166" s="94">
        <v>0.5</v>
      </c>
      <c r="E166" s="94" t="s">
        <v>27</v>
      </c>
      <c r="F166" s="95">
        <v>156</v>
      </c>
      <c r="G166" s="96">
        <v>0.98599999999999999</v>
      </c>
      <c r="H166" s="97" t="s">
        <v>28</v>
      </c>
      <c r="I166" s="98">
        <v>1000</v>
      </c>
      <c r="J166" s="99">
        <f t="shared" si="4"/>
        <v>2.0283975659229209E-3</v>
      </c>
      <c r="K166" s="100">
        <f t="shared" si="5"/>
        <v>0.31643002028397565</v>
      </c>
      <c r="L166" s="101" t="s">
        <v>293</v>
      </c>
      <c r="M166" s="11" t="s">
        <v>30</v>
      </c>
      <c r="N166" s="11" t="s">
        <v>31</v>
      </c>
      <c r="O166" s="11" t="s">
        <v>32</v>
      </c>
    </row>
    <row r="167" spans="1:15" ht="11.65" customHeight="1" x14ac:dyDescent="0.2">
      <c r="A167" s="91">
        <v>53152363</v>
      </c>
      <c r="B167" s="92" t="s">
        <v>359</v>
      </c>
      <c r="C167" s="93" t="s">
        <v>360</v>
      </c>
      <c r="D167" s="94">
        <v>0.5</v>
      </c>
      <c r="E167" s="94" t="s">
        <v>27</v>
      </c>
      <c r="F167" s="95">
        <v>248.28</v>
      </c>
      <c r="G167" s="96">
        <v>1.097</v>
      </c>
      <c r="H167" s="97" t="s">
        <v>28</v>
      </c>
      <c r="I167" s="98">
        <v>1000</v>
      </c>
      <c r="J167" s="99">
        <f t="shared" si="4"/>
        <v>1.8231540565177757E-3</v>
      </c>
      <c r="K167" s="100">
        <f t="shared" si="5"/>
        <v>0.45265268915223333</v>
      </c>
      <c r="L167" s="101" t="s">
        <v>293</v>
      </c>
      <c r="M167" s="11" t="s">
        <v>30</v>
      </c>
      <c r="N167" s="11" t="s">
        <v>31</v>
      </c>
      <c r="O167" s="11" t="s">
        <v>32</v>
      </c>
    </row>
    <row r="168" spans="1:15" ht="11.65" customHeight="1" x14ac:dyDescent="0.2">
      <c r="A168" s="91">
        <v>53153423</v>
      </c>
      <c r="B168" s="92" t="s">
        <v>361</v>
      </c>
      <c r="C168" s="93" t="s">
        <v>362</v>
      </c>
      <c r="D168" s="94">
        <v>0.5</v>
      </c>
      <c r="E168" s="94" t="s">
        <v>27</v>
      </c>
      <c r="F168" s="95">
        <v>91.37</v>
      </c>
      <c r="G168" s="96">
        <v>1.179</v>
      </c>
      <c r="H168" s="97" t="s">
        <v>28</v>
      </c>
      <c r="I168" s="98">
        <v>1000</v>
      </c>
      <c r="J168" s="99">
        <f t="shared" si="4"/>
        <v>1.6963528413910091E-3</v>
      </c>
      <c r="K168" s="100">
        <f t="shared" si="5"/>
        <v>0.15499575911789651</v>
      </c>
      <c r="L168" s="101" t="s">
        <v>293</v>
      </c>
      <c r="M168" s="11" t="s">
        <v>30</v>
      </c>
      <c r="N168" s="11" t="s">
        <v>31</v>
      </c>
      <c r="O168" s="11" t="s">
        <v>32</v>
      </c>
    </row>
    <row r="169" spans="1:15" ht="11.65" customHeight="1" x14ac:dyDescent="0.2">
      <c r="A169" s="91">
        <v>53153794</v>
      </c>
      <c r="B169" s="92" t="s">
        <v>363</v>
      </c>
      <c r="C169" s="93" t="s">
        <v>364</v>
      </c>
      <c r="D169" s="94">
        <v>0.5</v>
      </c>
      <c r="E169" s="94" t="s">
        <v>27</v>
      </c>
      <c r="F169" s="95">
        <v>189.48</v>
      </c>
      <c r="G169" s="96">
        <v>0.98099999999999998</v>
      </c>
      <c r="H169" s="97" t="s">
        <v>28</v>
      </c>
      <c r="I169" s="98">
        <v>1000</v>
      </c>
      <c r="J169" s="99">
        <f t="shared" si="4"/>
        <v>2.0387359836901119E-3</v>
      </c>
      <c r="K169" s="100">
        <f t="shared" si="5"/>
        <v>0.38629969418960236</v>
      </c>
      <c r="L169" s="101" t="s">
        <v>293</v>
      </c>
      <c r="M169" s="11" t="s">
        <v>30</v>
      </c>
      <c r="N169" s="11" t="s">
        <v>31</v>
      </c>
      <c r="O169" s="11" t="s">
        <v>32</v>
      </c>
    </row>
    <row r="170" spans="1:15" ht="11.65" customHeight="1" x14ac:dyDescent="0.2">
      <c r="A170" s="91">
        <v>57679488</v>
      </c>
      <c r="B170" s="92" t="s">
        <v>365</v>
      </c>
      <c r="C170" s="93" t="s">
        <v>366</v>
      </c>
      <c r="D170" s="94">
        <v>1</v>
      </c>
      <c r="E170" s="94" t="s">
        <v>27</v>
      </c>
      <c r="F170" s="95">
        <v>300</v>
      </c>
      <c r="G170" s="96">
        <v>0.99299999999999999</v>
      </c>
      <c r="H170" s="97" t="s">
        <v>28</v>
      </c>
      <c r="I170" s="98">
        <v>1000</v>
      </c>
      <c r="J170" s="99">
        <f t="shared" si="4"/>
        <v>1.0070493454179255E-3</v>
      </c>
      <c r="K170" s="100">
        <f t="shared" si="5"/>
        <v>0.30211480362537763</v>
      </c>
      <c r="L170" s="101" t="s">
        <v>293</v>
      </c>
      <c r="M170" s="11" t="s">
        <v>30</v>
      </c>
      <c r="N170" s="11" t="s">
        <v>31</v>
      </c>
      <c r="O170" s="11" t="s">
        <v>32</v>
      </c>
    </row>
    <row r="171" spans="1:15" ht="11.65" customHeight="1" x14ac:dyDescent="0.2">
      <c r="A171" s="91">
        <v>50384742</v>
      </c>
      <c r="B171" s="92" t="s">
        <v>367</v>
      </c>
      <c r="C171" s="93" t="s">
        <v>368</v>
      </c>
      <c r="D171" s="94">
        <v>0.5</v>
      </c>
      <c r="E171" s="94" t="s">
        <v>27</v>
      </c>
      <c r="F171" s="95">
        <v>156</v>
      </c>
      <c r="G171" s="96">
        <v>0.97399999999999998</v>
      </c>
      <c r="H171" s="97" t="s">
        <v>28</v>
      </c>
      <c r="I171" s="98">
        <v>1000</v>
      </c>
      <c r="J171" s="99">
        <f t="shared" si="4"/>
        <v>2.0533880903490761E-3</v>
      </c>
      <c r="K171" s="100">
        <f t="shared" si="5"/>
        <v>0.32032854209445588</v>
      </c>
      <c r="L171" s="101" t="s">
        <v>293</v>
      </c>
      <c r="M171" s="11" t="s">
        <v>30</v>
      </c>
      <c r="N171" s="11" t="s">
        <v>31</v>
      </c>
      <c r="O171" s="11" t="s">
        <v>32</v>
      </c>
    </row>
    <row r="172" spans="1:15" ht="11.65" customHeight="1" x14ac:dyDescent="0.2">
      <c r="A172" s="91">
        <v>53152522</v>
      </c>
      <c r="B172" s="92" t="s">
        <v>369</v>
      </c>
      <c r="C172" s="93" t="s">
        <v>370</v>
      </c>
      <c r="D172" s="94">
        <v>0.5</v>
      </c>
      <c r="E172" s="94" t="s">
        <v>27</v>
      </c>
      <c r="F172" s="95">
        <v>156</v>
      </c>
      <c r="G172" s="96">
        <v>0.97399999999999998</v>
      </c>
      <c r="H172" s="97" t="s">
        <v>28</v>
      </c>
      <c r="I172" s="98">
        <v>1000</v>
      </c>
      <c r="J172" s="99">
        <f t="shared" si="4"/>
        <v>2.0533880903490761E-3</v>
      </c>
      <c r="K172" s="100">
        <f t="shared" si="5"/>
        <v>0.32032854209445588</v>
      </c>
      <c r="L172" s="101" t="s">
        <v>293</v>
      </c>
      <c r="M172" s="11" t="s">
        <v>30</v>
      </c>
      <c r="N172" s="11" t="s">
        <v>31</v>
      </c>
      <c r="O172" s="11" t="s">
        <v>32</v>
      </c>
    </row>
    <row r="173" spans="1:15" ht="11.65" customHeight="1" x14ac:dyDescent="0.2">
      <c r="A173" s="91">
        <v>53154165</v>
      </c>
      <c r="B173" s="92" t="s">
        <v>371</v>
      </c>
      <c r="C173" s="93" t="s">
        <v>372</v>
      </c>
      <c r="D173" s="94">
        <v>0.5</v>
      </c>
      <c r="E173" s="94" t="s">
        <v>27</v>
      </c>
      <c r="F173" s="95">
        <v>156</v>
      </c>
      <c r="G173" s="96">
        <v>0.96599999999999997</v>
      </c>
      <c r="H173" s="97" t="s">
        <v>28</v>
      </c>
      <c r="I173" s="98">
        <v>1000</v>
      </c>
      <c r="J173" s="99">
        <f t="shared" si="4"/>
        <v>2.070393374741201E-3</v>
      </c>
      <c r="K173" s="100">
        <f t="shared" si="5"/>
        <v>0.32298136645962733</v>
      </c>
      <c r="L173" s="101" t="s">
        <v>293</v>
      </c>
      <c r="M173" s="11" t="s">
        <v>30</v>
      </c>
      <c r="N173" s="11" t="s">
        <v>31</v>
      </c>
      <c r="O173" s="11" t="s">
        <v>32</v>
      </c>
    </row>
    <row r="174" spans="1:15" ht="11.65" customHeight="1" x14ac:dyDescent="0.2">
      <c r="A174" s="91">
        <v>53154430</v>
      </c>
      <c r="B174" s="92" t="s">
        <v>373</v>
      </c>
      <c r="C174" s="93" t="s">
        <v>374</v>
      </c>
      <c r="D174" s="94">
        <v>0.5</v>
      </c>
      <c r="E174" s="94" t="s">
        <v>27</v>
      </c>
      <c r="F174" s="95">
        <v>248.28</v>
      </c>
      <c r="G174" s="96">
        <v>1.0189999999999999</v>
      </c>
      <c r="H174" s="97" t="s">
        <v>28</v>
      </c>
      <c r="I174" s="98">
        <v>1000</v>
      </c>
      <c r="J174" s="99">
        <f t="shared" si="4"/>
        <v>1.9627085377821396E-3</v>
      </c>
      <c r="K174" s="100">
        <f t="shared" si="5"/>
        <v>0.48730127576054966</v>
      </c>
      <c r="L174" s="101" t="s">
        <v>293</v>
      </c>
      <c r="M174" s="11" t="s">
        <v>30</v>
      </c>
      <c r="N174" s="11" t="s">
        <v>31</v>
      </c>
      <c r="O174" s="11" t="s">
        <v>32</v>
      </c>
    </row>
    <row r="175" spans="1:15" ht="11.65" customHeight="1" x14ac:dyDescent="0.2">
      <c r="A175" s="91">
        <v>53154748</v>
      </c>
      <c r="B175" s="92" t="s">
        <v>375</v>
      </c>
      <c r="C175" s="93" t="s">
        <v>376</v>
      </c>
      <c r="D175" s="94">
        <v>0.5</v>
      </c>
      <c r="E175" s="94" t="s">
        <v>27</v>
      </c>
      <c r="F175" s="95">
        <v>156</v>
      </c>
      <c r="G175" s="96">
        <v>0.97599999999999998</v>
      </c>
      <c r="H175" s="97" t="s">
        <v>28</v>
      </c>
      <c r="I175" s="98">
        <v>1000</v>
      </c>
      <c r="J175" s="99">
        <f t="shared" si="4"/>
        <v>2.0491803278688521E-3</v>
      </c>
      <c r="K175" s="100">
        <f t="shared" si="5"/>
        <v>0.31967213114754095</v>
      </c>
      <c r="L175" s="101" t="s">
        <v>293</v>
      </c>
      <c r="M175" s="11" t="s">
        <v>30</v>
      </c>
      <c r="N175" s="11" t="s">
        <v>31</v>
      </c>
      <c r="O175" s="11" t="s">
        <v>32</v>
      </c>
    </row>
    <row r="176" spans="1:15" ht="11.65" customHeight="1" x14ac:dyDescent="0.2">
      <c r="A176" s="91">
        <v>50338390</v>
      </c>
      <c r="B176" s="92" t="s">
        <v>377</v>
      </c>
      <c r="C176" s="93" t="s">
        <v>378</v>
      </c>
      <c r="D176" s="94">
        <v>0.125</v>
      </c>
      <c r="E176" s="94" t="s">
        <v>27</v>
      </c>
      <c r="F176" s="95">
        <v>144.34</v>
      </c>
      <c r="G176" s="96">
        <v>1.038</v>
      </c>
      <c r="H176" s="97" t="s">
        <v>28</v>
      </c>
      <c r="I176" s="98">
        <v>1000</v>
      </c>
      <c r="J176" s="99">
        <f t="shared" si="4"/>
        <v>7.7071290944123313E-3</v>
      </c>
      <c r="K176" s="100">
        <f t="shared" si="5"/>
        <v>1.112447013487476</v>
      </c>
      <c r="L176" s="101" t="s">
        <v>293</v>
      </c>
      <c r="M176" s="11" t="s">
        <v>30</v>
      </c>
      <c r="N176" s="11" t="s">
        <v>31</v>
      </c>
      <c r="O176" s="11" t="s">
        <v>32</v>
      </c>
    </row>
    <row r="177" spans="1:15" ht="11.65" customHeight="1" x14ac:dyDescent="0.2">
      <c r="A177" s="91">
        <v>53372629</v>
      </c>
      <c r="B177" s="92" t="s">
        <v>379</v>
      </c>
      <c r="C177" s="93" t="s">
        <v>380</v>
      </c>
      <c r="D177" s="94">
        <v>0.5</v>
      </c>
      <c r="E177" s="94" t="s">
        <v>27</v>
      </c>
      <c r="F177" s="95">
        <v>156</v>
      </c>
      <c r="G177" s="96">
        <v>0.95199999999999996</v>
      </c>
      <c r="H177" s="97" t="s">
        <v>28</v>
      </c>
      <c r="I177" s="98">
        <v>1000</v>
      </c>
      <c r="J177" s="99">
        <f t="shared" si="4"/>
        <v>2.1008403361344537E-3</v>
      </c>
      <c r="K177" s="100">
        <f t="shared" si="5"/>
        <v>0.32773109243697479</v>
      </c>
      <c r="L177" s="101" t="s">
        <v>293</v>
      </c>
      <c r="M177" s="11" t="s">
        <v>30</v>
      </c>
      <c r="N177" s="11" t="s">
        <v>31</v>
      </c>
      <c r="O177" s="11" t="s">
        <v>32</v>
      </c>
    </row>
    <row r="178" spans="1:15" ht="11.65" customHeight="1" x14ac:dyDescent="0.2">
      <c r="A178" s="91">
        <v>53155172</v>
      </c>
      <c r="B178" s="92" t="s">
        <v>381</v>
      </c>
      <c r="C178" s="93" t="s">
        <v>382</v>
      </c>
      <c r="D178" s="94">
        <v>0.5</v>
      </c>
      <c r="E178" s="94" t="s">
        <v>27</v>
      </c>
      <c r="F178" s="95">
        <v>156</v>
      </c>
      <c r="G178" s="96">
        <v>0.98399999999999999</v>
      </c>
      <c r="H178" s="97" t="s">
        <v>28</v>
      </c>
      <c r="I178" s="98">
        <v>1000</v>
      </c>
      <c r="J178" s="99">
        <f t="shared" si="4"/>
        <v>2.0325203252032522E-3</v>
      </c>
      <c r="K178" s="100">
        <f t="shared" si="5"/>
        <v>0.31707317073170738</v>
      </c>
      <c r="L178" s="101" t="s">
        <v>293</v>
      </c>
      <c r="M178" s="11" t="s">
        <v>30</v>
      </c>
      <c r="N178" s="11" t="s">
        <v>31</v>
      </c>
      <c r="O178" s="11" t="s">
        <v>32</v>
      </c>
    </row>
    <row r="179" spans="1:15" ht="11.65" customHeight="1" x14ac:dyDescent="0.2">
      <c r="A179" s="91">
        <v>53155808</v>
      </c>
      <c r="B179" s="92" t="s">
        <v>383</v>
      </c>
      <c r="C179" s="93" t="s">
        <v>384</v>
      </c>
      <c r="D179" s="94">
        <v>1</v>
      </c>
      <c r="E179" s="94" t="s">
        <v>27</v>
      </c>
      <c r="F179" s="95">
        <v>248.28</v>
      </c>
      <c r="G179" s="96">
        <v>1.042</v>
      </c>
      <c r="H179" s="97" t="s">
        <v>28</v>
      </c>
      <c r="I179" s="98">
        <v>1000</v>
      </c>
      <c r="J179" s="99">
        <f t="shared" si="4"/>
        <v>9.5969289827255275E-4</v>
      </c>
      <c r="K179" s="100">
        <f t="shared" si="5"/>
        <v>0.23827255278310941</v>
      </c>
      <c r="L179" s="101" t="s">
        <v>293</v>
      </c>
      <c r="M179" s="11" t="s">
        <v>30</v>
      </c>
      <c r="N179" s="11" t="s">
        <v>31</v>
      </c>
      <c r="O179" s="11" t="s">
        <v>32</v>
      </c>
    </row>
    <row r="180" spans="1:15" ht="11.65" customHeight="1" x14ac:dyDescent="0.2">
      <c r="A180" s="91">
        <v>50180536</v>
      </c>
      <c r="B180" s="92" t="s">
        <v>385</v>
      </c>
      <c r="C180" s="93" t="s">
        <v>386</v>
      </c>
      <c r="D180" s="94">
        <v>1</v>
      </c>
      <c r="E180" s="94" t="s">
        <v>27</v>
      </c>
      <c r="F180" s="95">
        <v>300</v>
      </c>
      <c r="G180" s="96">
        <v>0.98599999999999999</v>
      </c>
      <c r="H180" s="97" t="s">
        <v>28</v>
      </c>
      <c r="I180" s="98">
        <v>1000</v>
      </c>
      <c r="J180" s="99">
        <f t="shared" si="4"/>
        <v>1.0141987829614604E-3</v>
      </c>
      <c r="K180" s="100">
        <f t="shared" si="5"/>
        <v>0.3042596348884381</v>
      </c>
      <c r="L180" s="101" t="s">
        <v>293</v>
      </c>
      <c r="M180" s="11" t="s">
        <v>30</v>
      </c>
      <c r="N180" s="11" t="s">
        <v>31</v>
      </c>
      <c r="O180" s="11" t="s">
        <v>32</v>
      </c>
    </row>
    <row r="181" spans="1:15" ht="11.65" customHeight="1" x14ac:dyDescent="0.2">
      <c r="A181" s="91">
        <v>50429691</v>
      </c>
      <c r="B181" s="92" t="s">
        <v>387</v>
      </c>
      <c r="C181" s="93" t="s">
        <v>388</v>
      </c>
      <c r="D181" s="94">
        <v>0.5</v>
      </c>
      <c r="E181" s="94" t="s">
        <v>27</v>
      </c>
      <c r="F181" s="95">
        <v>355.56</v>
      </c>
      <c r="G181" s="96">
        <v>0.96799999999999997</v>
      </c>
      <c r="H181" s="97" t="s">
        <v>28</v>
      </c>
      <c r="I181" s="98">
        <v>1000</v>
      </c>
      <c r="J181" s="99">
        <f t="shared" si="4"/>
        <v>2.0661157024793389E-3</v>
      </c>
      <c r="K181" s="100">
        <f t="shared" si="5"/>
        <v>0.73462809917355376</v>
      </c>
      <c r="L181" s="101" t="s">
        <v>293</v>
      </c>
      <c r="M181" s="11" t="s">
        <v>30</v>
      </c>
      <c r="N181" s="11" t="s">
        <v>31</v>
      </c>
      <c r="O181" s="11" t="s">
        <v>32</v>
      </c>
    </row>
    <row r="182" spans="1:15" ht="11.65" customHeight="1" x14ac:dyDescent="0.2">
      <c r="A182" s="91">
        <v>57679541</v>
      </c>
      <c r="B182" s="92" t="s">
        <v>389</v>
      </c>
      <c r="C182" s="93" t="s">
        <v>390</v>
      </c>
      <c r="D182" s="94">
        <v>1</v>
      </c>
      <c r="E182" s="94" t="s">
        <v>27</v>
      </c>
      <c r="F182" s="95">
        <v>356.56</v>
      </c>
      <c r="G182" s="96">
        <v>0.96799999999999997</v>
      </c>
      <c r="H182" s="97" t="s">
        <v>28</v>
      </c>
      <c r="I182" s="98">
        <v>1000</v>
      </c>
      <c r="J182" s="99">
        <f t="shared" si="4"/>
        <v>1.0330578512396695E-3</v>
      </c>
      <c r="K182" s="100">
        <f t="shared" si="5"/>
        <v>0.36834710743801652</v>
      </c>
      <c r="L182" s="101" t="s">
        <v>293</v>
      </c>
      <c r="M182" s="11" t="s">
        <v>30</v>
      </c>
      <c r="N182" s="11" t="s">
        <v>31</v>
      </c>
      <c r="O182" s="11" t="s">
        <v>32</v>
      </c>
    </row>
    <row r="183" spans="1:15" ht="11.65" customHeight="1" x14ac:dyDescent="0.2">
      <c r="A183" s="91">
        <v>57679594</v>
      </c>
      <c r="B183" s="92" t="s">
        <v>391</v>
      </c>
      <c r="C183" s="93" t="s">
        <v>392</v>
      </c>
      <c r="D183" s="94">
        <v>0.5</v>
      </c>
      <c r="E183" s="94" t="s">
        <v>27</v>
      </c>
      <c r="F183" s="95">
        <v>97.37</v>
      </c>
      <c r="G183" s="96">
        <v>0.97199999999999998</v>
      </c>
      <c r="H183" s="97" t="s">
        <v>28</v>
      </c>
      <c r="I183" s="98">
        <v>1000</v>
      </c>
      <c r="J183" s="99">
        <f t="shared" si="4"/>
        <v>2.05761316872428E-3</v>
      </c>
      <c r="K183" s="100">
        <f t="shared" si="5"/>
        <v>0.20034979423868315</v>
      </c>
      <c r="L183" s="101" t="s">
        <v>293</v>
      </c>
      <c r="M183" s="11" t="s">
        <v>30</v>
      </c>
      <c r="N183" s="11" t="s">
        <v>31</v>
      </c>
      <c r="O183" s="11" t="s">
        <v>32</v>
      </c>
    </row>
    <row r="184" spans="1:15" ht="11.65" customHeight="1" x14ac:dyDescent="0.2">
      <c r="A184" s="91">
        <v>57680336</v>
      </c>
      <c r="B184" s="92" t="s">
        <v>393</v>
      </c>
      <c r="C184" s="93" t="s">
        <v>394</v>
      </c>
      <c r="D184" s="94">
        <v>0.5</v>
      </c>
      <c r="E184" s="94" t="s">
        <v>27</v>
      </c>
      <c r="F184" s="95">
        <v>102.8</v>
      </c>
      <c r="G184" s="96">
        <v>1.0449999999999999</v>
      </c>
      <c r="H184" s="97" t="s">
        <v>28</v>
      </c>
      <c r="I184" s="98">
        <v>1000</v>
      </c>
      <c r="J184" s="99">
        <f t="shared" si="4"/>
        <v>1.9138755980861247E-3</v>
      </c>
      <c r="K184" s="100">
        <f t="shared" si="5"/>
        <v>0.19674641148325361</v>
      </c>
      <c r="L184" s="101" t="s">
        <v>293</v>
      </c>
      <c r="M184" s="11" t="s">
        <v>30</v>
      </c>
      <c r="N184" s="11" t="s">
        <v>31</v>
      </c>
      <c r="O184" s="11" t="s">
        <v>32</v>
      </c>
    </row>
    <row r="185" spans="1:15" ht="11.65" customHeight="1" x14ac:dyDescent="0.2">
      <c r="A185" s="91">
        <v>51989014</v>
      </c>
      <c r="B185" s="92" t="s">
        <v>395</v>
      </c>
      <c r="C185" s="93" t="s">
        <v>396</v>
      </c>
      <c r="D185" s="94">
        <v>1</v>
      </c>
      <c r="E185" s="94" t="s">
        <v>27</v>
      </c>
      <c r="F185" s="95">
        <v>356.56</v>
      </c>
      <c r="G185" s="96">
        <v>0.996</v>
      </c>
      <c r="H185" s="97" t="s">
        <v>28</v>
      </c>
      <c r="I185" s="98">
        <v>1000</v>
      </c>
      <c r="J185" s="99">
        <f t="shared" si="4"/>
        <v>1.0040160642570282E-3</v>
      </c>
      <c r="K185" s="100">
        <f t="shared" si="5"/>
        <v>0.35799196787148602</v>
      </c>
      <c r="L185" s="101" t="s">
        <v>293</v>
      </c>
      <c r="M185" s="11" t="s">
        <v>30</v>
      </c>
      <c r="N185" s="11" t="s">
        <v>31</v>
      </c>
      <c r="O185" s="11" t="s">
        <v>32</v>
      </c>
    </row>
    <row r="186" spans="1:15" ht="11.65" customHeight="1" x14ac:dyDescent="0.2">
      <c r="A186" s="91">
        <v>53156921</v>
      </c>
      <c r="B186" s="92" t="s">
        <v>397</v>
      </c>
      <c r="C186" s="93" t="s">
        <v>398</v>
      </c>
      <c r="D186" s="94">
        <v>1</v>
      </c>
      <c r="E186" s="94" t="s">
        <v>27</v>
      </c>
      <c r="F186" s="95">
        <v>189.48</v>
      </c>
      <c r="G186" s="96">
        <v>0.98699999999999999</v>
      </c>
      <c r="H186" s="97" t="s">
        <v>28</v>
      </c>
      <c r="I186" s="98">
        <v>1000</v>
      </c>
      <c r="J186" s="99">
        <f t="shared" si="4"/>
        <v>1.0131712259371835E-3</v>
      </c>
      <c r="K186" s="100">
        <f t="shared" si="5"/>
        <v>0.19197568389057751</v>
      </c>
      <c r="L186" s="101" t="s">
        <v>293</v>
      </c>
      <c r="M186" s="11" t="s">
        <v>30</v>
      </c>
      <c r="N186" s="11" t="s">
        <v>31</v>
      </c>
      <c r="O186" s="11" t="s">
        <v>32</v>
      </c>
    </row>
    <row r="187" spans="1:15" ht="11.65" customHeight="1" x14ac:dyDescent="0.2">
      <c r="A187" s="91">
        <v>50392274</v>
      </c>
      <c r="B187" s="92" t="s">
        <v>399</v>
      </c>
      <c r="C187" s="93" t="s">
        <v>400</v>
      </c>
      <c r="D187" s="94">
        <v>0.5</v>
      </c>
      <c r="E187" s="94" t="s">
        <v>27</v>
      </c>
      <c r="F187" s="95">
        <v>133.33000000000001</v>
      </c>
      <c r="G187" s="96">
        <v>1.032</v>
      </c>
      <c r="H187" s="97" t="s">
        <v>28</v>
      </c>
      <c r="I187" s="98">
        <v>1000</v>
      </c>
      <c r="J187" s="99">
        <f t="shared" si="4"/>
        <v>1.937984496124031E-3</v>
      </c>
      <c r="K187" s="100">
        <f t="shared" si="5"/>
        <v>0.25839147286821706</v>
      </c>
      <c r="L187" s="101" t="s">
        <v>293</v>
      </c>
      <c r="M187" s="11" t="s">
        <v>30</v>
      </c>
      <c r="N187" s="11" t="s">
        <v>31</v>
      </c>
      <c r="O187" s="11" t="s">
        <v>32</v>
      </c>
    </row>
    <row r="188" spans="1:15" ht="11.65" customHeight="1" x14ac:dyDescent="0.2">
      <c r="A188" s="91">
        <v>53372894</v>
      </c>
      <c r="B188" s="92" t="s">
        <v>401</v>
      </c>
      <c r="C188" s="93" t="s">
        <v>402</v>
      </c>
      <c r="D188" s="94">
        <v>0.5</v>
      </c>
      <c r="E188" s="94" t="s">
        <v>27</v>
      </c>
      <c r="F188" s="95">
        <v>156</v>
      </c>
      <c r="G188" s="96">
        <v>1.032</v>
      </c>
      <c r="H188" s="97" t="s">
        <v>28</v>
      </c>
      <c r="I188" s="98">
        <v>1000</v>
      </c>
      <c r="J188" s="99">
        <f t="shared" si="4"/>
        <v>1.937984496124031E-3</v>
      </c>
      <c r="K188" s="100">
        <f t="shared" si="5"/>
        <v>0.30232558139534882</v>
      </c>
      <c r="L188" s="101" t="s">
        <v>293</v>
      </c>
      <c r="M188" s="11" t="s">
        <v>30</v>
      </c>
      <c r="N188" s="11" t="s">
        <v>31</v>
      </c>
      <c r="O188" s="11" t="s">
        <v>32</v>
      </c>
    </row>
    <row r="189" spans="1:15" ht="11.65" customHeight="1" x14ac:dyDescent="0.2">
      <c r="A189" s="91">
        <v>53157663</v>
      </c>
      <c r="B189" s="92" t="s">
        <v>403</v>
      </c>
      <c r="C189" s="93" t="s">
        <v>404</v>
      </c>
      <c r="D189" s="94">
        <v>0.5</v>
      </c>
      <c r="E189" s="94" t="s">
        <v>27</v>
      </c>
      <c r="F189" s="95">
        <v>91.37</v>
      </c>
      <c r="G189" s="96">
        <v>0.98099999999999998</v>
      </c>
      <c r="H189" s="97" t="s">
        <v>28</v>
      </c>
      <c r="I189" s="98">
        <v>1000</v>
      </c>
      <c r="J189" s="99">
        <f t="shared" si="4"/>
        <v>2.0387359836901119E-3</v>
      </c>
      <c r="K189" s="100">
        <f t="shared" si="5"/>
        <v>0.18627930682976554</v>
      </c>
      <c r="L189" s="101" t="s">
        <v>293</v>
      </c>
      <c r="M189" s="11" t="s">
        <v>30</v>
      </c>
      <c r="N189" s="11" t="s">
        <v>31</v>
      </c>
      <c r="O189" s="11" t="s">
        <v>32</v>
      </c>
    </row>
    <row r="190" spans="1:15" ht="11.65" customHeight="1" x14ac:dyDescent="0.2">
      <c r="A190" s="91">
        <v>57048393</v>
      </c>
      <c r="B190" s="92" t="s">
        <v>405</v>
      </c>
      <c r="C190" s="93" t="s">
        <v>406</v>
      </c>
      <c r="D190" s="94">
        <v>1</v>
      </c>
      <c r="E190" s="94" t="s">
        <v>27</v>
      </c>
      <c r="F190" s="95">
        <v>156</v>
      </c>
      <c r="G190" s="96">
        <v>0.95299999999999996</v>
      </c>
      <c r="H190" s="97" t="s">
        <v>28</v>
      </c>
      <c r="I190" s="98">
        <v>1000</v>
      </c>
      <c r="J190" s="99">
        <f t="shared" si="4"/>
        <v>1.0493179433368311E-3</v>
      </c>
      <c r="K190" s="100">
        <f t="shared" si="5"/>
        <v>0.16369359916054566</v>
      </c>
      <c r="L190" s="101" t="s">
        <v>293</v>
      </c>
      <c r="M190" s="11" t="s">
        <v>30</v>
      </c>
      <c r="N190" s="11" t="s">
        <v>31</v>
      </c>
      <c r="O190" s="11" t="s">
        <v>32</v>
      </c>
    </row>
    <row r="191" spans="1:15" ht="11.65" customHeight="1" x14ac:dyDescent="0.2">
      <c r="A191" s="91">
        <v>50173848</v>
      </c>
      <c r="B191" s="92" t="s">
        <v>407</v>
      </c>
      <c r="C191" s="93" t="s">
        <v>408</v>
      </c>
      <c r="D191" s="94">
        <v>0.5</v>
      </c>
      <c r="E191" s="94" t="s">
        <v>27</v>
      </c>
      <c r="F191" s="95">
        <v>102.8</v>
      </c>
      <c r="G191" s="96">
        <v>0.97299999999999998</v>
      </c>
      <c r="H191" s="97" t="s">
        <v>28</v>
      </c>
      <c r="I191" s="98">
        <v>1000</v>
      </c>
      <c r="J191" s="99">
        <f t="shared" si="4"/>
        <v>2.0554984583761563E-3</v>
      </c>
      <c r="K191" s="100">
        <f t="shared" si="5"/>
        <v>0.21130524152106886</v>
      </c>
      <c r="L191" s="101" t="s">
        <v>293</v>
      </c>
      <c r="M191" s="11" t="s">
        <v>30</v>
      </c>
      <c r="N191" s="11" t="s">
        <v>31</v>
      </c>
      <c r="O191" s="11" t="s">
        <v>32</v>
      </c>
    </row>
    <row r="192" spans="1:15" ht="11.65" customHeight="1" x14ac:dyDescent="0.2">
      <c r="A192" s="91">
        <v>53157557</v>
      </c>
      <c r="B192" s="92" t="s">
        <v>409</v>
      </c>
      <c r="C192" s="93" t="s">
        <v>410</v>
      </c>
      <c r="D192" s="94">
        <v>0.5</v>
      </c>
      <c r="E192" s="94" t="s">
        <v>27</v>
      </c>
      <c r="F192" s="95">
        <v>91.37</v>
      </c>
      <c r="G192" s="96">
        <v>1.0489999999999999</v>
      </c>
      <c r="H192" s="97" t="s">
        <v>28</v>
      </c>
      <c r="I192" s="98">
        <v>1000</v>
      </c>
      <c r="J192" s="99">
        <f t="shared" si="4"/>
        <v>1.9065776930409914E-3</v>
      </c>
      <c r="K192" s="100">
        <f t="shared" si="5"/>
        <v>0.1742040038131554</v>
      </c>
      <c r="L192" s="101" t="s">
        <v>293</v>
      </c>
      <c r="M192" s="11" t="s">
        <v>30</v>
      </c>
      <c r="N192" s="11" t="s">
        <v>31</v>
      </c>
      <c r="O192" s="11" t="s">
        <v>32</v>
      </c>
    </row>
    <row r="193" spans="1:15" ht="11.65" customHeight="1" x14ac:dyDescent="0.2">
      <c r="A193" s="91">
        <v>53168528</v>
      </c>
      <c r="B193" s="92" t="s">
        <v>411</v>
      </c>
      <c r="C193" s="93" t="s">
        <v>412</v>
      </c>
      <c r="D193" s="94">
        <v>0.5</v>
      </c>
      <c r="E193" s="94" t="s">
        <v>27</v>
      </c>
      <c r="F193" s="95">
        <v>156</v>
      </c>
      <c r="G193" s="96">
        <v>1.1140000000000001</v>
      </c>
      <c r="H193" s="97" t="s">
        <v>28</v>
      </c>
      <c r="I193" s="98">
        <v>1000</v>
      </c>
      <c r="J193" s="99">
        <f t="shared" si="4"/>
        <v>1.7953321364452422E-3</v>
      </c>
      <c r="K193" s="100">
        <f t="shared" si="5"/>
        <v>0.28007181328545777</v>
      </c>
      <c r="L193" s="101" t="s">
        <v>293</v>
      </c>
      <c r="M193" s="11" t="s">
        <v>30</v>
      </c>
      <c r="N193" s="11" t="s">
        <v>31</v>
      </c>
      <c r="O193" s="11" t="s">
        <v>32</v>
      </c>
    </row>
    <row r="194" spans="1:15" ht="11.65" customHeight="1" x14ac:dyDescent="0.2">
      <c r="A194" s="91">
        <v>53168740</v>
      </c>
      <c r="B194" s="92" t="s">
        <v>413</v>
      </c>
      <c r="C194" s="93" t="s">
        <v>414</v>
      </c>
      <c r="D194" s="94">
        <v>0.5</v>
      </c>
      <c r="E194" s="94" t="s">
        <v>27</v>
      </c>
      <c r="F194" s="95">
        <v>156</v>
      </c>
      <c r="G194" s="96">
        <v>1.1279999999999999</v>
      </c>
      <c r="H194" s="97" t="s">
        <v>28</v>
      </c>
      <c r="I194" s="98">
        <v>1000</v>
      </c>
      <c r="J194" s="99">
        <f t="shared" si="4"/>
        <v>1.7730496453900711E-3</v>
      </c>
      <c r="K194" s="100">
        <f t="shared" si="5"/>
        <v>0.27659574468085107</v>
      </c>
      <c r="L194" s="101" t="s">
        <v>293</v>
      </c>
      <c r="M194" s="11" t="s">
        <v>30</v>
      </c>
      <c r="N194" s="11" t="s">
        <v>31</v>
      </c>
      <c r="O194" s="11" t="s">
        <v>32</v>
      </c>
    </row>
    <row r="195" spans="1:15" ht="11.65" customHeight="1" x14ac:dyDescent="0.2">
      <c r="A195" s="91">
        <v>53168952</v>
      </c>
      <c r="B195" s="92" t="s">
        <v>415</v>
      </c>
      <c r="C195" s="93" t="s">
        <v>416</v>
      </c>
      <c r="D195" s="94">
        <v>0.5</v>
      </c>
      <c r="E195" s="94" t="s">
        <v>27</v>
      </c>
      <c r="F195" s="95">
        <v>248.28</v>
      </c>
      <c r="G195" s="96">
        <v>1.1120000000000001</v>
      </c>
      <c r="H195" s="97" t="s">
        <v>28</v>
      </c>
      <c r="I195" s="98">
        <v>1000</v>
      </c>
      <c r="J195" s="99">
        <f t="shared" si="4"/>
        <v>1.7985611510791366E-3</v>
      </c>
      <c r="K195" s="100">
        <f t="shared" si="5"/>
        <v>0.44654676258992804</v>
      </c>
      <c r="L195" s="101" t="s">
        <v>293</v>
      </c>
      <c r="M195" s="11" t="s">
        <v>30</v>
      </c>
      <c r="N195" s="11" t="s">
        <v>31</v>
      </c>
      <c r="O195" s="11" t="s">
        <v>32</v>
      </c>
    </row>
    <row r="196" spans="1:15" ht="11.65" customHeight="1" x14ac:dyDescent="0.2">
      <c r="A196" s="91">
        <v>53373371</v>
      </c>
      <c r="B196" s="92" t="s">
        <v>417</v>
      </c>
      <c r="C196" s="93" t="s">
        <v>418</v>
      </c>
      <c r="D196" s="94">
        <v>0.5</v>
      </c>
      <c r="E196" s="94" t="s">
        <v>27</v>
      </c>
      <c r="F196" s="95">
        <v>156</v>
      </c>
      <c r="G196" s="96">
        <v>1.0900000000000001</v>
      </c>
      <c r="H196" s="97" t="s">
        <v>28</v>
      </c>
      <c r="I196" s="98">
        <v>1000</v>
      </c>
      <c r="J196" s="99">
        <f t="shared" ref="J196:J263" si="6">1/D196/G196/I196</f>
        <v>1.8348623853211008E-3</v>
      </c>
      <c r="K196" s="100">
        <f t="shared" ref="K196:K263" si="7">F196*J196</f>
        <v>0.2862385321100917</v>
      </c>
      <c r="L196" s="101" t="s">
        <v>293</v>
      </c>
      <c r="M196" s="11" t="s">
        <v>30</v>
      </c>
      <c r="N196" s="11" t="s">
        <v>31</v>
      </c>
      <c r="O196" s="11" t="s">
        <v>32</v>
      </c>
    </row>
    <row r="197" spans="1:15" ht="11.65" customHeight="1" x14ac:dyDescent="0.2">
      <c r="A197" s="91">
        <v>57680654</v>
      </c>
      <c r="B197" s="92" t="s">
        <v>419</v>
      </c>
      <c r="C197" s="93" t="s">
        <v>420</v>
      </c>
      <c r="D197" s="94">
        <v>0.5</v>
      </c>
      <c r="E197" s="94" t="s">
        <v>27</v>
      </c>
      <c r="F197" s="95">
        <v>248.28</v>
      </c>
      <c r="G197" s="96">
        <v>1.143</v>
      </c>
      <c r="H197" s="97" t="s">
        <v>28</v>
      </c>
      <c r="I197" s="98">
        <v>1000</v>
      </c>
      <c r="J197" s="99">
        <f t="shared" si="6"/>
        <v>1.7497812773403325E-3</v>
      </c>
      <c r="K197" s="100">
        <f t="shared" si="7"/>
        <v>0.43443569553805778</v>
      </c>
      <c r="L197" s="101" t="s">
        <v>293</v>
      </c>
      <c r="M197" s="11" t="s">
        <v>30</v>
      </c>
      <c r="N197" s="11" t="s">
        <v>31</v>
      </c>
      <c r="O197" s="11" t="s">
        <v>32</v>
      </c>
    </row>
    <row r="198" spans="1:15" ht="11.65" customHeight="1" x14ac:dyDescent="0.2">
      <c r="A198" s="91">
        <v>53169800</v>
      </c>
      <c r="B198" s="92" t="s">
        <v>421</v>
      </c>
      <c r="C198" s="93" t="s">
        <v>422</v>
      </c>
      <c r="D198" s="94">
        <v>0.5</v>
      </c>
      <c r="E198" s="94" t="s">
        <v>27</v>
      </c>
      <c r="F198" s="95">
        <v>156</v>
      </c>
      <c r="G198" s="96">
        <v>1.137</v>
      </c>
      <c r="H198" s="97" t="s">
        <v>28</v>
      </c>
      <c r="I198" s="98">
        <v>1000</v>
      </c>
      <c r="J198" s="99">
        <f t="shared" si="6"/>
        <v>1.7590149516270887E-3</v>
      </c>
      <c r="K198" s="100">
        <f t="shared" si="7"/>
        <v>0.27440633245382584</v>
      </c>
      <c r="L198" s="101" t="s">
        <v>293</v>
      </c>
      <c r="M198" s="11" t="s">
        <v>30</v>
      </c>
      <c r="N198" s="11" t="s">
        <v>31</v>
      </c>
      <c r="O198" s="11" t="s">
        <v>32</v>
      </c>
    </row>
    <row r="199" spans="1:15" ht="11.65" customHeight="1" x14ac:dyDescent="0.2">
      <c r="A199" s="91">
        <v>53169694</v>
      </c>
      <c r="B199" s="92" t="s">
        <v>423</v>
      </c>
      <c r="C199" s="93" t="s">
        <v>424</v>
      </c>
      <c r="D199" s="94">
        <v>0.5</v>
      </c>
      <c r="E199" s="94" t="s">
        <v>27</v>
      </c>
      <c r="F199" s="95">
        <v>248.28</v>
      </c>
      <c r="G199" s="96">
        <v>1.1419999999999999</v>
      </c>
      <c r="H199" s="97" t="s">
        <v>28</v>
      </c>
      <c r="I199" s="98">
        <v>1000</v>
      </c>
      <c r="J199" s="99">
        <f t="shared" si="6"/>
        <v>1.7513134851138354E-3</v>
      </c>
      <c r="K199" s="100">
        <f t="shared" si="7"/>
        <v>0.43481611208406307</v>
      </c>
      <c r="L199" s="101" t="s">
        <v>293</v>
      </c>
      <c r="M199" s="11" t="s">
        <v>30</v>
      </c>
      <c r="N199" s="11" t="s">
        <v>31</v>
      </c>
      <c r="O199" s="11" t="s">
        <v>32</v>
      </c>
    </row>
    <row r="200" spans="1:15" ht="11.65" customHeight="1" x14ac:dyDescent="0.2">
      <c r="A200" s="91">
        <v>51630573</v>
      </c>
      <c r="B200" s="92" t="s">
        <v>425</v>
      </c>
      <c r="C200" s="93" t="s">
        <v>426</v>
      </c>
      <c r="D200" s="94">
        <v>0.5</v>
      </c>
      <c r="E200" s="94" t="s">
        <v>27</v>
      </c>
      <c r="F200" s="95">
        <v>510.83</v>
      </c>
      <c r="G200" s="96">
        <v>1.1399999999999999</v>
      </c>
      <c r="H200" s="97" t="s">
        <v>28</v>
      </c>
      <c r="I200" s="98">
        <v>1000</v>
      </c>
      <c r="J200" s="99">
        <f t="shared" si="6"/>
        <v>1.7543859649122807E-3</v>
      </c>
      <c r="K200" s="100">
        <f t="shared" si="7"/>
        <v>0.89619298245614032</v>
      </c>
      <c r="L200" s="101" t="s">
        <v>293</v>
      </c>
      <c r="M200" s="11" t="s">
        <v>30</v>
      </c>
      <c r="N200" s="11" t="s">
        <v>31</v>
      </c>
      <c r="O200" s="11" t="s">
        <v>32</v>
      </c>
    </row>
    <row r="201" spans="1:15" ht="11.65" customHeight="1" x14ac:dyDescent="0.2">
      <c r="A201" s="91">
        <v>53172132</v>
      </c>
      <c r="B201" s="92" t="s">
        <v>427</v>
      </c>
      <c r="C201" s="93" t="s">
        <v>428</v>
      </c>
      <c r="D201" s="94">
        <v>0.5</v>
      </c>
      <c r="E201" s="94" t="s">
        <v>27</v>
      </c>
      <c r="F201" s="95">
        <v>203.13</v>
      </c>
      <c r="G201" s="96">
        <v>1.1519999999999999</v>
      </c>
      <c r="H201" s="97" t="s">
        <v>28</v>
      </c>
      <c r="I201" s="98">
        <v>1000</v>
      </c>
      <c r="J201" s="99">
        <f t="shared" si="6"/>
        <v>1.7361111111111112E-3</v>
      </c>
      <c r="K201" s="100">
        <f t="shared" si="7"/>
        <v>0.35265625</v>
      </c>
      <c r="L201" s="101" t="s">
        <v>293</v>
      </c>
      <c r="M201" s="11" t="s">
        <v>30</v>
      </c>
      <c r="N201" s="11" t="s">
        <v>31</v>
      </c>
      <c r="O201" s="11" t="s">
        <v>32</v>
      </c>
    </row>
    <row r="202" spans="1:15" ht="11.65" customHeight="1" x14ac:dyDescent="0.2">
      <c r="A202" s="91">
        <v>53373000</v>
      </c>
      <c r="B202" s="92" t="s">
        <v>429</v>
      </c>
      <c r="C202" s="93" t="s">
        <v>430</v>
      </c>
      <c r="D202" s="94">
        <v>0.5</v>
      </c>
      <c r="E202" s="94" t="s">
        <v>27</v>
      </c>
      <c r="F202" s="95">
        <v>156</v>
      </c>
      <c r="G202" s="96">
        <v>1.0569999999999999</v>
      </c>
      <c r="H202" s="97" t="s">
        <v>28</v>
      </c>
      <c r="I202" s="98">
        <v>1000</v>
      </c>
      <c r="J202" s="99">
        <f t="shared" si="6"/>
        <v>1.8921475875118261E-3</v>
      </c>
      <c r="K202" s="100">
        <f t="shared" si="7"/>
        <v>0.29517502365184489</v>
      </c>
      <c r="L202" s="101" t="s">
        <v>293</v>
      </c>
      <c r="M202" s="11" t="s">
        <v>30</v>
      </c>
      <c r="N202" s="11" t="s">
        <v>31</v>
      </c>
      <c r="O202" s="11" t="s">
        <v>32</v>
      </c>
    </row>
    <row r="203" spans="1:15" ht="11.65" customHeight="1" x14ac:dyDescent="0.2">
      <c r="A203" s="91">
        <v>51630467</v>
      </c>
      <c r="B203" s="92" t="s">
        <v>431</v>
      </c>
      <c r="C203" s="93" t="s">
        <v>432</v>
      </c>
      <c r="D203" s="94">
        <v>0.5</v>
      </c>
      <c r="E203" s="94" t="s">
        <v>27</v>
      </c>
      <c r="F203" s="95">
        <v>300</v>
      </c>
      <c r="G203" s="96">
        <v>1.2549999999999999</v>
      </c>
      <c r="H203" s="97" t="s">
        <v>28</v>
      </c>
      <c r="I203" s="98">
        <v>1000</v>
      </c>
      <c r="J203" s="99">
        <f t="shared" si="6"/>
        <v>1.5936254980079682E-3</v>
      </c>
      <c r="K203" s="100">
        <f t="shared" si="7"/>
        <v>0.47808764940239046</v>
      </c>
      <c r="L203" s="101" t="s">
        <v>293</v>
      </c>
      <c r="M203" s="11" t="s">
        <v>30</v>
      </c>
      <c r="N203" s="11" t="s">
        <v>31</v>
      </c>
      <c r="O203" s="11" t="s">
        <v>32</v>
      </c>
    </row>
    <row r="204" spans="1:15" ht="11.65" customHeight="1" x14ac:dyDescent="0.2">
      <c r="A204" s="91">
        <v>50172104</v>
      </c>
      <c r="B204" s="92" t="s">
        <v>433</v>
      </c>
      <c r="C204" s="93" t="s">
        <v>434</v>
      </c>
      <c r="D204" s="94">
        <v>5</v>
      </c>
      <c r="E204" s="94" t="s">
        <v>27</v>
      </c>
      <c r="F204" s="95">
        <v>142.91999999999999</v>
      </c>
      <c r="G204" s="96">
        <v>1.008</v>
      </c>
      <c r="H204" s="97" t="s">
        <v>28</v>
      </c>
      <c r="I204" s="98">
        <v>1000</v>
      </c>
      <c r="J204" s="99">
        <f t="shared" si="6"/>
        <v>1.9841269841269844E-4</v>
      </c>
      <c r="K204" s="100">
        <f t="shared" si="7"/>
        <v>2.8357142857142859E-2</v>
      </c>
      <c r="L204" s="101" t="s">
        <v>293</v>
      </c>
      <c r="M204" s="11" t="s">
        <v>30</v>
      </c>
      <c r="N204" s="11" t="s">
        <v>31</v>
      </c>
      <c r="O204" s="11" t="s">
        <v>32</v>
      </c>
    </row>
    <row r="205" spans="1:15" ht="11.65" customHeight="1" x14ac:dyDescent="0.2">
      <c r="A205" s="91">
        <v>50173143</v>
      </c>
      <c r="B205" s="92" t="s">
        <v>435</v>
      </c>
      <c r="C205" s="93" t="s">
        <v>436</v>
      </c>
      <c r="D205" s="94">
        <v>0.5</v>
      </c>
      <c r="E205" s="94" t="s">
        <v>27</v>
      </c>
      <c r="F205" s="95">
        <v>73.56</v>
      </c>
      <c r="G205" s="96">
        <v>1.0389999999999999</v>
      </c>
      <c r="H205" s="97" t="s">
        <v>28</v>
      </c>
      <c r="I205" s="98">
        <v>1000</v>
      </c>
      <c r="J205" s="99">
        <f t="shared" si="6"/>
        <v>1.9249278152069298E-3</v>
      </c>
      <c r="K205" s="100">
        <f t="shared" si="7"/>
        <v>0.14159769008662176</v>
      </c>
      <c r="L205" s="101" t="s">
        <v>293</v>
      </c>
      <c r="M205" s="11" t="s">
        <v>30</v>
      </c>
      <c r="N205" s="11" t="s">
        <v>31</v>
      </c>
      <c r="O205" s="11" t="s">
        <v>32</v>
      </c>
    </row>
    <row r="206" spans="1:15" ht="11.65" customHeight="1" x14ac:dyDescent="0.2">
      <c r="A206" s="91">
        <v>50173141</v>
      </c>
      <c r="B206" s="92" t="s">
        <v>437</v>
      </c>
      <c r="C206" s="93" t="s">
        <v>438</v>
      </c>
      <c r="D206" s="94">
        <v>1</v>
      </c>
      <c r="E206" s="94" t="s">
        <v>27</v>
      </c>
      <c r="F206" s="95">
        <v>73.56</v>
      </c>
      <c r="G206" s="96">
        <v>0.89900000000000002</v>
      </c>
      <c r="H206" s="97" t="s">
        <v>28</v>
      </c>
      <c r="I206" s="98">
        <v>1000</v>
      </c>
      <c r="J206" s="99">
        <f t="shared" si="6"/>
        <v>1.1123470522803114E-3</v>
      </c>
      <c r="K206" s="100">
        <f t="shared" si="7"/>
        <v>8.1824249165739715E-2</v>
      </c>
      <c r="L206" s="101" t="s">
        <v>293</v>
      </c>
      <c r="M206" s="11" t="s">
        <v>30</v>
      </c>
      <c r="N206" s="11" t="s">
        <v>31</v>
      </c>
      <c r="O206" s="11" t="s">
        <v>32</v>
      </c>
    </row>
    <row r="207" spans="1:15" ht="11.65" customHeight="1" x14ac:dyDescent="0.2">
      <c r="A207" s="91">
        <v>50172103</v>
      </c>
      <c r="B207" s="92" t="s">
        <v>439</v>
      </c>
      <c r="C207" s="93" t="s">
        <v>440</v>
      </c>
      <c r="D207" s="94">
        <v>5</v>
      </c>
      <c r="E207" s="94" t="s">
        <v>27</v>
      </c>
      <c r="F207" s="95">
        <v>142.91999999999999</v>
      </c>
      <c r="G207" s="96">
        <v>1.0109999999999999</v>
      </c>
      <c r="H207" s="97" t="s">
        <v>28</v>
      </c>
      <c r="I207" s="98">
        <v>1000</v>
      </c>
      <c r="J207" s="99">
        <f t="shared" si="6"/>
        <v>1.978239366963403E-4</v>
      </c>
      <c r="K207" s="100">
        <f t="shared" si="7"/>
        <v>2.8272997032640954E-2</v>
      </c>
      <c r="L207" s="101" t="s">
        <v>293</v>
      </c>
      <c r="M207" s="11" t="s">
        <v>30</v>
      </c>
      <c r="N207" s="11" t="s">
        <v>31</v>
      </c>
      <c r="O207" s="11" t="s">
        <v>32</v>
      </c>
    </row>
    <row r="208" spans="1:15" ht="11.65" customHeight="1" x14ac:dyDescent="0.2">
      <c r="A208" s="91">
        <v>52801292</v>
      </c>
      <c r="B208" s="92" t="s">
        <v>441</v>
      </c>
      <c r="C208" s="93" t="s">
        <v>442</v>
      </c>
      <c r="D208" s="94">
        <v>0.5</v>
      </c>
      <c r="E208" s="94" t="s">
        <v>27</v>
      </c>
      <c r="F208" s="95">
        <v>73.56</v>
      </c>
      <c r="G208" s="96">
        <v>1</v>
      </c>
      <c r="H208" s="97" t="s">
        <v>28</v>
      </c>
      <c r="I208" s="98">
        <v>1000</v>
      </c>
      <c r="J208" s="99">
        <f t="shared" si="6"/>
        <v>2E-3</v>
      </c>
      <c r="K208" s="100">
        <f t="shared" si="7"/>
        <v>0.14712</v>
      </c>
      <c r="L208" s="101" t="s">
        <v>293</v>
      </c>
      <c r="M208" s="11" t="s">
        <v>30</v>
      </c>
      <c r="N208" s="11" t="s">
        <v>31</v>
      </c>
      <c r="O208" s="11" t="s">
        <v>32</v>
      </c>
    </row>
    <row r="209" spans="1:15" ht="11.65" customHeight="1" x14ac:dyDescent="0.2">
      <c r="A209" s="91">
        <v>57060580</v>
      </c>
      <c r="B209" s="92" t="s">
        <v>443</v>
      </c>
      <c r="C209" s="93" t="s">
        <v>444</v>
      </c>
      <c r="D209" s="94">
        <v>1</v>
      </c>
      <c r="E209" s="94" t="s">
        <v>27</v>
      </c>
      <c r="F209" s="95">
        <v>73.56</v>
      </c>
      <c r="G209" s="96">
        <v>1.0049999999999999</v>
      </c>
      <c r="H209" s="97" t="s">
        <v>28</v>
      </c>
      <c r="I209" s="98">
        <v>1000</v>
      </c>
      <c r="J209" s="99">
        <f t="shared" si="6"/>
        <v>9.950248756218907E-4</v>
      </c>
      <c r="K209" s="100">
        <f t="shared" si="7"/>
        <v>7.3194029850746287E-2</v>
      </c>
      <c r="L209" s="101" t="s">
        <v>293</v>
      </c>
      <c r="M209" s="11" t="s">
        <v>30</v>
      </c>
      <c r="N209" s="11" t="s">
        <v>31</v>
      </c>
      <c r="O209" s="11" t="s">
        <v>32</v>
      </c>
    </row>
    <row r="210" spans="1:15" ht="11.65" customHeight="1" x14ac:dyDescent="0.2">
      <c r="A210" s="102">
        <v>50213967</v>
      </c>
      <c r="B210" s="103" t="s">
        <v>445</v>
      </c>
      <c r="C210" s="104" t="s">
        <v>446</v>
      </c>
      <c r="D210" s="105">
        <v>0.125</v>
      </c>
      <c r="E210" s="105" t="s">
        <v>27</v>
      </c>
      <c r="F210" s="106">
        <v>285.77</v>
      </c>
      <c r="G210" s="107">
        <v>1.2589999999999999</v>
      </c>
      <c r="H210" s="108" t="s">
        <v>28</v>
      </c>
      <c r="I210" s="109">
        <v>1000</v>
      </c>
      <c r="J210" s="110">
        <f t="shared" si="6"/>
        <v>6.3542494042891189E-3</v>
      </c>
      <c r="K210" s="111">
        <f t="shared" si="7"/>
        <v>1.8158538522637013</v>
      </c>
      <c r="L210" s="112" t="s">
        <v>447</v>
      </c>
      <c r="M210" s="11" t="s">
        <v>30</v>
      </c>
      <c r="N210" s="11" t="s">
        <v>31</v>
      </c>
      <c r="O210" s="11" t="s">
        <v>32</v>
      </c>
    </row>
    <row r="211" spans="1:15" ht="11.65" customHeight="1" x14ac:dyDescent="0.2">
      <c r="A211" s="102">
        <v>50218617</v>
      </c>
      <c r="B211" s="103" t="s">
        <v>448</v>
      </c>
      <c r="C211" s="104" t="s">
        <v>449</v>
      </c>
      <c r="D211" s="105">
        <v>0.125</v>
      </c>
      <c r="E211" s="105" t="s">
        <v>27</v>
      </c>
      <c r="F211" s="106">
        <v>577.46</v>
      </c>
      <c r="G211" s="107">
        <v>1.085</v>
      </c>
      <c r="H211" s="108" t="s">
        <v>28</v>
      </c>
      <c r="I211" s="109">
        <v>1000</v>
      </c>
      <c r="J211" s="110">
        <f t="shared" si="6"/>
        <v>7.3732718894009217E-3</v>
      </c>
      <c r="K211" s="111">
        <f t="shared" si="7"/>
        <v>4.2577695852534561</v>
      </c>
      <c r="L211" s="112" t="s">
        <v>447</v>
      </c>
      <c r="M211" s="11" t="s">
        <v>30</v>
      </c>
      <c r="N211" s="11" t="s">
        <v>31</v>
      </c>
      <c r="O211" s="11" t="s">
        <v>32</v>
      </c>
    </row>
    <row r="212" spans="1:15" ht="11.65" customHeight="1" x14ac:dyDescent="0.2">
      <c r="A212" s="102">
        <v>50218618</v>
      </c>
      <c r="B212" s="103" t="s">
        <v>450</v>
      </c>
      <c r="C212" s="104" t="s">
        <v>451</v>
      </c>
      <c r="D212" s="105">
        <v>0.125</v>
      </c>
      <c r="E212" s="105" t="s">
        <v>27</v>
      </c>
      <c r="F212" s="106">
        <v>691.36</v>
      </c>
      <c r="G212" s="107">
        <v>1.0820000000000001</v>
      </c>
      <c r="H212" s="108" t="s">
        <v>28</v>
      </c>
      <c r="I212" s="109">
        <v>1000</v>
      </c>
      <c r="J212" s="110">
        <f t="shared" si="6"/>
        <v>7.3937153419593336E-3</v>
      </c>
      <c r="K212" s="111">
        <f t="shared" si="7"/>
        <v>5.1117190388170046</v>
      </c>
      <c r="L212" s="112" t="s">
        <v>447</v>
      </c>
      <c r="M212" s="11" t="s">
        <v>30</v>
      </c>
      <c r="N212" s="11" t="s">
        <v>31</v>
      </c>
      <c r="O212" s="11" t="s">
        <v>32</v>
      </c>
    </row>
    <row r="213" spans="1:15" ht="11.65" customHeight="1" x14ac:dyDescent="0.2">
      <c r="A213" s="102">
        <v>50219305</v>
      </c>
      <c r="B213" s="103" t="s">
        <v>452</v>
      </c>
      <c r="C213" s="104" t="s">
        <v>453</v>
      </c>
      <c r="D213" s="105">
        <v>0.125</v>
      </c>
      <c r="E213" s="105" t="s">
        <v>27</v>
      </c>
      <c r="F213" s="106">
        <v>335.15</v>
      </c>
      <c r="G213" s="107">
        <v>1.1819999999999999</v>
      </c>
      <c r="H213" s="108" t="s">
        <v>28</v>
      </c>
      <c r="I213" s="109">
        <v>1000</v>
      </c>
      <c r="J213" s="110">
        <f t="shared" si="6"/>
        <v>6.7681895093062603E-3</v>
      </c>
      <c r="K213" s="111">
        <f t="shared" si="7"/>
        <v>2.2683587140439929</v>
      </c>
      <c r="L213" s="112" t="s">
        <v>447</v>
      </c>
      <c r="M213" s="11" t="s">
        <v>30</v>
      </c>
      <c r="N213" s="11" t="s">
        <v>31</v>
      </c>
      <c r="O213" s="11" t="s">
        <v>32</v>
      </c>
    </row>
    <row r="214" spans="1:15" ht="11.65" customHeight="1" x14ac:dyDescent="0.2">
      <c r="A214" s="102">
        <v>50219308</v>
      </c>
      <c r="B214" s="103" t="s">
        <v>454</v>
      </c>
      <c r="C214" s="104" t="s">
        <v>455</v>
      </c>
      <c r="D214" s="105">
        <v>0.125</v>
      </c>
      <c r="E214" s="105" t="s">
        <v>27</v>
      </c>
      <c r="F214" s="106">
        <v>577.46</v>
      </c>
      <c r="G214" s="107">
        <v>1.0860000000000001</v>
      </c>
      <c r="H214" s="108" t="s">
        <v>28</v>
      </c>
      <c r="I214" s="109">
        <v>1000</v>
      </c>
      <c r="J214" s="110">
        <f t="shared" si="6"/>
        <v>7.3664825046040518E-3</v>
      </c>
      <c r="K214" s="111">
        <f t="shared" si="7"/>
        <v>4.2538489871086558</v>
      </c>
      <c r="L214" s="112" t="s">
        <v>447</v>
      </c>
      <c r="M214" s="11" t="s">
        <v>30</v>
      </c>
      <c r="N214" s="11" t="s">
        <v>31</v>
      </c>
      <c r="O214" s="11" t="s">
        <v>32</v>
      </c>
    </row>
    <row r="215" spans="1:15" ht="11.65" customHeight="1" x14ac:dyDescent="0.2">
      <c r="A215" s="102">
        <v>50218619</v>
      </c>
      <c r="B215" s="103" t="s">
        <v>456</v>
      </c>
      <c r="C215" s="104" t="s">
        <v>457</v>
      </c>
      <c r="D215" s="105">
        <v>0.125</v>
      </c>
      <c r="E215" s="105" t="s">
        <v>27</v>
      </c>
      <c r="F215" s="106">
        <v>499.77</v>
      </c>
      <c r="G215" s="107">
        <v>1.232</v>
      </c>
      <c r="H215" s="108" t="s">
        <v>28</v>
      </c>
      <c r="I215" s="109">
        <v>1000</v>
      </c>
      <c r="J215" s="110">
        <f t="shared" si="6"/>
        <v>6.4935064935064931E-3</v>
      </c>
      <c r="K215" s="111">
        <f t="shared" si="7"/>
        <v>3.2452597402597401</v>
      </c>
      <c r="L215" s="112" t="s">
        <v>447</v>
      </c>
      <c r="M215" s="11" t="s">
        <v>30</v>
      </c>
      <c r="N215" s="11" t="s">
        <v>31</v>
      </c>
      <c r="O215" s="11" t="s">
        <v>32</v>
      </c>
    </row>
    <row r="216" spans="1:15" ht="11.65" customHeight="1" x14ac:dyDescent="0.2">
      <c r="A216" s="102">
        <v>50219309</v>
      </c>
      <c r="B216" s="103" t="s">
        <v>458</v>
      </c>
      <c r="C216" s="104" t="s">
        <v>459</v>
      </c>
      <c r="D216" s="105">
        <v>0.125</v>
      </c>
      <c r="E216" s="105" t="s">
        <v>27</v>
      </c>
      <c r="F216" s="106">
        <v>577.46</v>
      </c>
      <c r="G216" s="107">
        <v>1.0820000000000001</v>
      </c>
      <c r="H216" s="108" t="s">
        <v>28</v>
      </c>
      <c r="I216" s="109">
        <v>1000</v>
      </c>
      <c r="J216" s="110">
        <f t="shared" si="6"/>
        <v>7.3937153419593336E-3</v>
      </c>
      <c r="K216" s="111">
        <f t="shared" si="7"/>
        <v>4.269574861367837</v>
      </c>
      <c r="L216" s="112" t="s">
        <v>447</v>
      </c>
      <c r="M216" s="11" t="s">
        <v>30</v>
      </c>
      <c r="N216" s="11" t="s">
        <v>31</v>
      </c>
      <c r="O216" s="11" t="s">
        <v>32</v>
      </c>
    </row>
    <row r="217" spans="1:15" ht="11.65" customHeight="1" x14ac:dyDescent="0.2">
      <c r="A217" s="102">
        <v>50218620</v>
      </c>
      <c r="B217" s="103" t="s">
        <v>460</v>
      </c>
      <c r="C217" s="104" t="s">
        <v>461</v>
      </c>
      <c r="D217" s="105">
        <v>0.125</v>
      </c>
      <c r="E217" s="105" t="s">
        <v>27</v>
      </c>
      <c r="F217" s="106">
        <v>691.36</v>
      </c>
      <c r="G217" s="107">
        <v>1.0840000000000001</v>
      </c>
      <c r="H217" s="108" t="s">
        <v>28</v>
      </c>
      <c r="I217" s="109">
        <v>1000</v>
      </c>
      <c r="J217" s="110">
        <f t="shared" si="6"/>
        <v>7.3800738007380072E-3</v>
      </c>
      <c r="K217" s="111">
        <f t="shared" si="7"/>
        <v>5.1022878228782291</v>
      </c>
      <c r="L217" s="112" t="s">
        <v>447</v>
      </c>
      <c r="M217" s="11" t="s">
        <v>30</v>
      </c>
      <c r="N217" s="11" t="s">
        <v>31</v>
      </c>
      <c r="O217" s="11" t="s">
        <v>32</v>
      </c>
    </row>
    <row r="218" spans="1:15" ht="11.65" customHeight="1" x14ac:dyDescent="0.2">
      <c r="A218" s="102">
        <v>50218621</v>
      </c>
      <c r="B218" s="103" t="s">
        <v>462</v>
      </c>
      <c r="C218" s="104" t="s">
        <v>463</v>
      </c>
      <c r="D218" s="105">
        <v>0.125</v>
      </c>
      <c r="E218" s="105" t="s">
        <v>27</v>
      </c>
      <c r="F218" s="106">
        <v>691.36</v>
      </c>
      <c r="G218" s="107">
        <v>1.2310000000000001</v>
      </c>
      <c r="H218" s="108" t="s">
        <v>28</v>
      </c>
      <c r="I218" s="109">
        <v>1000</v>
      </c>
      <c r="J218" s="110">
        <f t="shared" si="6"/>
        <v>6.498781478472786E-3</v>
      </c>
      <c r="K218" s="111">
        <f t="shared" si="7"/>
        <v>4.4929975629569459</v>
      </c>
      <c r="L218" s="112" t="s">
        <v>447</v>
      </c>
      <c r="M218" s="11" t="s">
        <v>30</v>
      </c>
      <c r="N218" s="11" t="s">
        <v>31</v>
      </c>
      <c r="O218" s="11" t="s">
        <v>32</v>
      </c>
    </row>
    <row r="219" spans="1:15" ht="11.65" customHeight="1" x14ac:dyDescent="0.2">
      <c r="A219" s="102">
        <v>50215003</v>
      </c>
      <c r="B219" s="103" t="s">
        <v>464</v>
      </c>
      <c r="C219" s="104" t="s">
        <v>465</v>
      </c>
      <c r="D219" s="105">
        <v>0.125</v>
      </c>
      <c r="E219" s="105" t="s">
        <v>27</v>
      </c>
      <c r="F219" s="106">
        <v>577.46</v>
      </c>
      <c r="G219" s="107">
        <v>1.0840000000000001</v>
      </c>
      <c r="H219" s="108" t="s">
        <v>28</v>
      </c>
      <c r="I219" s="109">
        <v>1000</v>
      </c>
      <c r="J219" s="110">
        <f t="shared" si="6"/>
        <v>7.3800738007380072E-3</v>
      </c>
      <c r="K219" s="111">
        <f t="shared" si="7"/>
        <v>4.2616974169741697</v>
      </c>
      <c r="L219" s="112" t="s">
        <v>447</v>
      </c>
      <c r="M219" s="11" t="s">
        <v>30</v>
      </c>
      <c r="N219" s="11" t="s">
        <v>31</v>
      </c>
      <c r="O219" s="11" t="s">
        <v>32</v>
      </c>
    </row>
    <row r="220" spans="1:15" ht="11.65" customHeight="1" x14ac:dyDescent="0.2">
      <c r="A220" s="102">
        <v>50219381</v>
      </c>
      <c r="B220" s="103" t="s">
        <v>466</v>
      </c>
      <c r="C220" s="104" t="s">
        <v>467</v>
      </c>
      <c r="D220" s="105">
        <v>0.125</v>
      </c>
      <c r="E220" s="105" t="s">
        <v>27</v>
      </c>
      <c r="F220" s="106">
        <v>577.46</v>
      </c>
      <c r="G220" s="107">
        <v>1.083</v>
      </c>
      <c r="H220" s="108" t="s">
        <v>28</v>
      </c>
      <c r="I220" s="109">
        <v>1000</v>
      </c>
      <c r="J220" s="110">
        <f t="shared" si="6"/>
        <v>7.3868882733148667E-3</v>
      </c>
      <c r="K220" s="111">
        <f t="shared" si="7"/>
        <v>4.265632502308403</v>
      </c>
      <c r="L220" s="112" t="s">
        <v>447</v>
      </c>
      <c r="M220" s="11" t="s">
        <v>30</v>
      </c>
      <c r="N220" s="11" t="s">
        <v>31</v>
      </c>
      <c r="O220" s="11" t="s">
        <v>32</v>
      </c>
    </row>
    <row r="221" spans="1:15" ht="11.65" customHeight="1" x14ac:dyDescent="0.2">
      <c r="A221" s="102">
        <v>50334568</v>
      </c>
      <c r="B221" s="103" t="s">
        <v>468</v>
      </c>
      <c r="C221" s="104" t="s">
        <v>469</v>
      </c>
      <c r="D221" s="105">
        <v>0.125</v>
      </c>
      <c r="E221" s="105" t="s">
        <v>27</v>
      </c>
      <c r="F221" s="106">
        <v>233.58</v>
      </c>
      <c r="G221" s="107">
        <v>2.2080000000000002</v>
      </c>
      <c r="H221" s="108" t="s">
        <v>28</v>
      </c>
      <c r="I221" s="109">
        <v>1000</v>
      </c>
      <c r="J221" s="110">
        <f t="shared" si="6"/>
        <v>3.6231884057971011E-3</v>
      </c>
      <c r="K221" s="111">
        <f t="shared" si="7"/>
        <v>0.84630434782608688</v>
      </c>
      <c r="L221" s="112" t="s">
        <v>447</v>
      </c>
      <c r="M221" s="11" t="s">
        <v>30</v>
      </c>
      <c r="N221" s="11" t="s">
        <v>31</v>
      </c>
      <c r="O221" s="11" t="s">
        <v>32</v>
      </c>
    </row>
    <row r="222" spans="1:15" ht="11.65" customHeight="1" x14ac:dyDescent="0.2">
      <c r="A222" s="102">
        <v>50335182</v>
      </c>
      <c r="B222" s="103" t="s">
        <v>470</v>
      </c>
      <c r="C222" s="104" t="s">
        <v>471</v>
      </c>
      <c r="D222" s="105">
        <v>0.125</v>
      </c>
      <c r="E222" s="105" t="s">
        <v>27</v>
      </c>
      <c r="F222" s="106">
        <v>233.58</v>
      </c>
      <c r="G222" s="107">
        <v>2.016</v>
      </c>
      <c r="H222" s="108" t="s">
        <v>28</v>
      </c>
      <c r="I222" s="109">
        <v>1000</v>
      </c>
      <c r="J222" s="110">
        <f t="shared" si="6"/>
        <v>3.968253968253968E-3</v>
      </c>
      <c r="K222" s="111">
        <f t="shared" si="7"/>
        <v>0.9269047619047619</v>
      </c>
      <c r="L222" s="112" t="s">
        <v>447</v>
      </c>
      <c r="M222" s="11" t="s">
        <v>30</v>
      </c>
      <c r="N222" s="11" t="s">
        <v>31</v>
      </c>
      <c r="O222" s="11" t="s">
        <v>32</v>
      </c>
    </row>
    <row r="223" spans="1:15" s="124" customFormat="1" ht="11.65" customHeight="1" x14ac:dyDescent="0.2">
      <c r="A223" s="113">
        <v>53101324</v>
      </c>
      <c r="B223" s="114" t="s">
        <v>472</v>
      </c>
      <c r="C223" s="115" t="s">
        <v>473</v>
      </c>
      <c r="D223" s="116">
        <v>1</v>
      </c>
      <c r="E223" s="116" t="s">
        <v>27</v>
      </c>
      <c r="F223" s="117">
        <v>52.5</v>
      </c>
      <c r="G223" s="118">
        <v>1.012</v>
      </c>
      <c r="H223" s="119" t="s">
        <v>28</v>
      </c>
      <c r="I223" s="120">
        <v>1000</v>
      </c>
      <c r="J223" s="121">
        <f t="shared" si="6"/>
        <v>9.8814229249011851E-4</v>
      </c>
      <c r="K223" s="122">
        <f t="shared" si="7"/>
        <v>5.1877470355731224E-2</v>
      </c>
      <c r="L223" s="123" t="s">
        <v>474</v>
      </c>
      <c r="M223" s="11" t="s">
        <v>30</v>
      </c>
      <c r="N223" s="11" t="s">
        <v>31</v>
      </c>
      <c r="O223" s="11" t="s">
        <v>32</v>
      </c>
    </row>
    <row r="224" spans="1:15" s="124" customFormat="1" ht="11.65" customHeight="1" x14ac:dyDescent="0.2">
      <c r="A224" s="113">
        <v>53109645</v>
      </c>
      <c r="B224" s="114" t="s">
        <v>475</v>
      </c>
      <c r="C224" s="115" t="s">
        <v>476</v>
      </c>
      <c r="D224" s="116">
        <v>3.5</v>
      </c>
      <c r="E224" s="116" t="s">
        <v>27</v>
      </c>
      <c r="F224" s="117">
        <v>175</v>
      </c>
      <c r="G224" s="118">
        <v>0.99199999999999999</v>
      </c>
      <c r="H224" s="119" t="s">
        <v>28</v>
      </c>
      <c r="I224" s="120">
        <v>1000</v>
      </c>
      <c r="J224" s="121">
        <f t="shared" si="6"/>
        <v>2.880184331797235E-4</v>
      </c>
      <c r="K224" s="122">
        <f t="shared" si="7"/>
        <v>5.040322580645161E-2</v>
      </c>
      <c r="L224" s="123" t="s">
        <v>474</v>
      </c>
      <c r="M224" s="11" t="s">
        <v>30</v>
      </c>
      <c r="N224" s="11" t="s">
        <v>31</v>
      </c>
      <c r="O224" s="11" t="s">
        <v>32</v>
      </c>
    </row>
    <row r="225" spans="1:15" s="124" customFormat="1" ht="11.65" customHeight="1" x14ac:dyDescent="0.2">
      <c r="A225" s="113">
        <v>53105988</v>
      </c>
      <c r="B225" s="114" t="s">
        <v>477</v>
      </c>
      <c r="C225" s="115" t="s">
        <v>478</v>
      </c>
      <c r="D225" s="116">
        <v>1</v>
      </c>
      <c r="E225" s="116" t="s">
        <v>27</v>
      </c>
      <c r="F225" s="117">
        <v>52.5</v>
      </c>
      <c r="G225" s="118">
        <v>1</v>
      </c>
      <c r="H225" s="119" t="s">
        <v>28</v>
      </c>
      <c r="I225" s="120">
        <v>1000</v>
      </c>
      <c r="J225" s="121">
        <f t="shared" si="6"/>
        <v>1E-3</v>
      </c>
      <c r="K225" s="122">
        <f t="shared" si="7"/>
        <v>5.2499999999999998E-2</v>
      </c>
      <c r="L225" s="123" t="s">
        <v>474</v>
      </c>
      <c r="M225" s="11" t="s">
        <v>30</v>
      </c>
      <c r="N225" s="11" t="s">
        <v>31</v>
      </c>
      <c r="O225" s="11" t="s">
        <v>32</v>
      </c>
    </row>
    <row r="226" spans="1:15" s="124" customFormat="1" ht="11.65" customHeight="1" x14ac:dyDescent="0.2">
      <c r="A226" s="113">
        <v>53106836</v>
      </c>
      <c r="B226" s="114" t="s">
        <v>479</v>
      </c>
      <c r="C226" s="115" t="s">
        <v>480</v>
      </c>
      <c r="D226" s="116">
        <v>1</v>
      </c>
      <c r="E226" s="116" t="s">
        <v>27</v>
      </c>
      <c r="F226" s="117">
        <v>52.5</v>
      </c>
      <c r="G226" s="118">
        <v>0.999</v>
      </c>
      <c r="H226" s="119" t="s">
        <v>28</v>
      </c>
      <c r="I226" s="120">
        <v>1000</v>
      </c>
      <c r="J226" s="121">
        <f t="shared" si="6"/>
        <v>1.001001001001001E-3</v>
      </c>
      <c r="K226" s="122">
        <f t="shared" si="7"/>
        <v>5.2552552552552555E-2</v>
      </c>
      <c r="L226" s="123" t="s">
        <v>474</v>
      </c>
      <c r="M226" s="11" t="s">
        <v>30</v>
      </c>
      <c r="N226" s="11" t="s">
        <v>31</v>
      </c>
      <c r="O226" s="11" t="s">
        <v>32</v>
      </c>
    </row>
    <row r="227" spans="1:15" s="124" customFormat="1" ht="11.65" customHeight="1" x14ac:dyDescent="0.2">
      <c r="A227" s="113">
        <v>54182097</v>
      </c>
      <c r="B227" s="114" t="s">
        <v>481</v>
      </c>
      <c r="C227" s="115" t="s">
        <v>482</v>
      </c>
      <c r="D227" s="116">
        <v>1</v>
      </c>
      <c r="E227" s="116" t="s">
        <v>27</v>
      </c>
      <c r="F227" s="117">
        <v>52.5</v>
      </c>
      <c r="G227" s="118">
        <v>1.034</v>
      </c>
      <c r="H227" s="119" t="s">
        <v>28</v>
      </c>
      <c r="I227" s="120">
        <v>1000</v>
      </c>
      <c r="J227" s="121">
        <f t="shared" si="6"/>
        <v>9.6711798839458404E-4</v>
      </c>
      <c r="K227" s="122">
        <f t="shared" si="7"/>
        <v>5.0773694390715662E-2</v>
      </c>
      <c r="L227" s="123" t="s">
        <v>474</v>
      </c>
      <c r="M227" s="11" t="s">
        <v>30</v>
      </c>
      <c r="N227" s="11" t="s">
        <v>31</v>
      </c>
      <c r="O227" s="11" t="s">
        <v>32</v>
      </c>
    </row>
    <row r="228" spans="1:15" s="124" customFormat="1" ht="11.65" customHeight="1" x14ac:dyDescent="0.2">
      <c r="A228" s="113">
        <v>53105352</v>
      </c>
      <c r="B228" s="114" t="s">
        <v>483</v>
      </c>
      <c r="C228" s="115" t="s">
        <v>163</v>
      </c>
      <c r="D228" s="116">
        <v>3.5</v>
      </c>
      <c r="E228" s="116" t="s">
        <v>27</v>
      </c>
      <c r="F228" s="117">
        <v>398.5</v>
      </c>
      <c r="G228" s="118">
        <v>1.006</v>
      </c>
      <c r="H228" s="119" t="s">
        <v>28</v>
      </c>
      <c r="I228" s="120">
        <v>1000</v>
      </c>
      <c r="J228" s="121">
        <f t="shared" si="6"/>
        <v>2.8401022436807719E-4</v>
      </c>
      <c r="K228" s="122">
        <f t="shared" si="7"/>
        <v>0.11317807441067876</v>
      </c>
      <c r="L228" s="123" t="s">
        <v>474</v>
      </c>
      <c r="M228" s="11" t="s">
        <v>30</v>
      </c>
      <c r="N228" s="11" t="s">
        <v>31</v>
      </c>
      <c r="O228" s="11" t="s">
        <v>32</v>
      </c>
    </row>
    <row r="229" spans="1:15" s="124" customFormat="1" ht="11.65" customHeight="1" x14ac:dyDescent="0.2">
      <c r="A229" s="113">
        <v>53110069</v>
      </c>
      <c r="B229" s="114" t="s">
        <v>484</v>
      </c>
      <c r="C229" s="115" t="s">
        <v>485</v>
      </c>
      <c r="D229" s="116">
        <v>3.5</v>
      </c>
      <c r="E229" s="116" t="s">
        <v>27</v>
      </c>
      <c r="F229" s="117">
        <v>140</v>
      </c>
      <c r="G229" s="118">
        <v>1.0069999999999999</v>
      </c>
      <c r="H229" s="119" t="s">
        <v>28</v>
      </c>
      <c r="I229" s="120">
        <v>1000</v>
      </c>
      <c r="J229" s="121">
        <f t="shared" si="6"/>
        <v>2.8372818839551709E-4</v>
      </c>
      <c r="K229" s="122">
        <f t="shared" si="7"/>
        <v>3.9721946375372394E-2</v>
      </c>
      <c r="L229" s="123" t="s">
        <v>474</v>
      </c>
      <c r="M229" s="11" t="s">
        <v>30</v>
      </c>
      <c r="N229" s="11" t="s">
        <v>31</v>
      </c>
      <c r="O229" s="11" t="s">
        <v>32</v>
      </c>
    </row>
    <row r="230" spans="1:15" s="124" customFormat="1" ht="11.65" customHeight="1" x14ac:dyDescent="0.2">
      <c r="A230" s="113">
        <v>53103126</v>
      </c>
      <c r="B230" s="114" t="s">
        <v>486</v>
      </c>
      <c r="C230" s="115" t="s">
        <v>487</v>
      </c>
      <c r="D230" s="116">
        <v>1</v>
      </c>
      <c r="E230" s="116" t="s">
        <v>27</v>
      </c>
      <c r="F230" s="117">
        <v>52.5</v>
      </c>
      <c r="G230" s="118">
        <v>1.0940000000000001</v>
      </c>
      <c r="H230" s="119" t="s">
        <v>28</v>
      </c>
      <c r="I230" s="120">
        <v>1000</v>
      </c>
      <c r="J230" s="121">
        <f t="shared" si="6"/>
        <v>9.1407678244972567E-4</v>
      </c>
      <c r="K230" s="122">
        <f t="shared" si="7"/>
        <v>4.7989031078610599E-2</v>
      </c>
      <c r="L230" s="123" t="s">
        <v>474</v>
      </c>
      <c r="M230" s="11" t="s">
        <v>30</v>
      </c>
      <c r="N230" s="11" t="s">
        <v>31</v>
      </c>
      <c r="O230" s="11" t="s">
        <v>32</v>
      </c>
    </row>
    <row r="231" spans="1:15" s="124" customFormat="1" ht="11.65" customHeight="1" x14ac:dyDescent="0.2">
      <c r="A231" s="113">
        <v>53102702</v>
      </c>
      <c r="B231" s="114" t="s">
        <v>488</v>
      </c>
      <c r="C231" s="115" t="s">
        <v>217</v>
      </c>
      <c r="D231" s="116">
        <v>1</v>
      </c>
      <c r="E231" s="116" t="s">
        <v>27</v>
      </c>
      <c r="F231" s="117">
        <v>110</v>
      </c>
      <c r="G231" s="118">
        <v>1.077</v>
      </c>
      <c r="H231" s="119" t="s">
        <v>28</v>
      </c>
      <c r="I231" s="120">
        <v>1000</v>
      </c>
      <c r="J231" s="121">
        <f t="shared" si="6"/>
        <v>9.2850510677808728E-4</v>
      </c>
      <c r="K231" s="122">
        <f t="shared" si="7"/>
        <v>0.1021355617455896</v>
      </c>
      <c r="L231" s="123" t="s">
        <v>474</v>
      </c>
      <c r="M231" s="11" t="s">
        <v>30</v>
      </c>
      <c r="N231" s="11" t="s">
        <v>31</v>
      </c>
      <c r="O231" s="11" t="s">
        <v>32</v>
      </c>
    </row>
    <row r="232" spans="1:15" s="124" customFormat="1" ht="11.65" customHeight="1" x14ac:dyDescent="0.2">
      <c r="A232" s="113">
        <v>53103656</v>
      </c>
      <c r="B232" s="114" t="s">
        <v>489</v>
      </c>
      <c r="C232" s="115" t="s">
        <v>490</v>
      </c>
      <c r="D232" s="116">
        <v>3.5</v>
      </c>
      <c r="E232" s="116" t="s">
        <v>27</v>
      </c>
      <c r="F232" s="117">
        <v>170</v>
      </c>
      <c r="G232" s="118">
        <v>1.018</v>
      </c>
      <c r="H232" s="119" t="s">
        <v>28</v>
      </c>
      <c r="I232" s="120">
        <v>1000</v>
      </c>
      <c r="J232" s="121">
        <f t="shared" si="6"/>
        <v>2.8066236317709792E-4</v>
      </c>
      <c r="K232" s="122">
        <f t="shared" si="7"/>
        <v>4.771260174010665E-2</v>
      </c>
      <c r="L232" s="123" t="s">
        <v>474</v>
      </c>
      <c r="M232" s="11" t="s">
        <v>30</v>
      </c>
      <c r="N232" s="11" t="s">
        <v>31</v>
      </c>
      <c r="O232" s="11" t="s">
        <v>32</v>
      </c>
    </row>
    <row r="233" spans="1:15" s="124" customFormat="1" ht="11.65" customHeight="1" x14ac:dyDescent="0.2">
      <c r="A233" s="113">
        <v>53106465</v>
      </c>
      <c r="B233" s="114" t="s">
        <v>491</v>
      </c>
      <c r="C233" s="115" t="s">
        <v>492</v>
      </c>
      <c r="D233" s="116">
        <v>1</v>
      </c>
      <c r="E233" s="116" t="s">
        <v>27</v>
      </c>
      <c r="F233" s="117">
        <v>95</v>
      </c>
      <c r="G233" s="118">
        <v>1.0149999999999999</v>
      </c>
      <c r="H233" s="119" t="s">
        <v>28</v>
      </c>
      <c r="I233" s="120">
        <v>1000</v>
      </c>
      <c r="J233" s="121">
        <f t="shared" si="6"/>
        <v>9.8522167487684743E-4</v>
      </c>
      <c r="K233" s="122">
        <f t="shared" si="7"/>
        <v>9.3596059113300503E-2</v>
      </c>
      <c r="L233" s="123" t="s">
        <v>474</v>
      </c>
      <c r="M233" s="11" t="s">
        <v>30</v>
      </c>
      <c r="N233" s="11" t="s">
        <v>31</v>
      </c>
      <c r="O233" s="11" t="s">
        <v>32</v>
      </c>
    </row>
    <row r="234" spans="1:15" s="124" customFormat="1" ht="11.65" customHeight="1" x14ac:dyDescent="0.2">
      <c r="A234" s="113">
        <v>53104451</v>
      </c>
      <c r="B234" s="114" t="s">
        <v>493</v>
      </c>
      <c r="C234" s="115" t="s">
        <v>494</v>
      </c>
      <c r="D234" s="116">
        <v>3.5</v>
      </c>
      <c r="E234" s="116" t="s">
        <v>27</v>
      </c>
      <c r="F234" s="117">
        <v>245.5</v>
      </c>
      <c r="G234" s="118">
        <v>1.048</v>
      </c>
      <c r="H234" s="119" t="s">
        <v>28</v>
      </c>
      <c r="I234" s="120">
        <v>1000</v>
      </c>
      <c r="J234" s="121">
        <f t="shared" si="6"/>
        <v>2.7262813522355508E-4</v>
      </c>
      <c r="K234" s="122">
        <f t="shared" si="7"/>
        <v>6.6930207197382768E-2</v>
      </c>
      <c r="L234" s="123" t="s">
        <v>474</v>
      </c>
      <c r="M234" s="11" t="s">
        <v>30</v>
      </c>
      <c r="N234" s="11" t="s">
        <v>31</v>
      </c>
      <c r="O234" s="11" t="s">
        <v>32</v>
      </c>
    </row>
    <row r="235" spans="1:15" s="124" customFormat="1" ht="11.65" customHeight="1" x14ac:dyDescent="0.2">
      <c r="A235" s="113">
        <v>53100953</v>
      </c>
      <c r="B235" s="114" t="s">
        <v>495</v>
      </c>
      <c r="C235" s="115" t="s">
        <v>205</v>
      </c>
      <c r="D235" s="116">
        <v>1</v>
      </c>
      <c r="E235" s="116" t="s">
        <v>27</v>
      </c>
      <c r="F235" s="117">
        <v>61</v>
      </c>
      <c r="G235" s="118">
        <v>1.1160000000000001</v>
      </c>
      <c r="H235" s="119" t="s">
        <v>28</v>
      </c>
      <c r="I235" s="120">
        <v>1000</v>
      </c>
      <c r="J235" s="121">
        <f t="shared" si="6"/>
        <v>8.9605734767025079E-4</v>
      </c>
      <c r="K235" s="122">
        <f t="shared" si="7"/>
        <v>5.46594982078853E-2</v>
      </c>
      <c r="L235" s="123" t="s">
        <v>474</v>
      </c>
      <c r="M235" s="11" t="s">
        <v>30</v>
      </c>
      <c r="N235" s="11" t="s">
        <v>31</v>
      </c>
      <c r="O235" s="11" t="s">
        <v>32</v>
      </c>
    </row>
    <row r="236" spans="1:15" s="124" customFormat="1" ht="11.65" customHeight="1" x14ac:dyDescent="0.2">
      <c r="A236" s="113">
        <v>53107260</v>
      </c>
      <c r="B236" s="114" t="s">
        <v>496</v>
      </c>
      <c r="C236" s="115" t="s">
        <v>179</v>
      </c>
      <c r="D236" s="116">
        <v>1</v>
      </c>
      <c r="E236" s="116" t="s">
        <v>27</v>
      </c>
      <c r="F236" s="117">
        <v>61</v>
      </c>
      <c r="G236" s="118">
        <v>1.004</v>
      </c>
      <c r="H236" s="119" t="s">
        <v>28</v>
      </c>
      <c r="I236" s="120">
        <v>1000</v>
      </c>
      <c r="J236" s="121">
        <f t="shared" si="6"/>
        <v>9.9601593625498006E-4</v>
      </c>
      <c r="K236" s="122">
        <f t="shared" si="7"/>
        <v>6.0756972111553786E-2</v>
      </c>
      <c r="L236" s="123" t="s">
        <v>474</v>
      </c>
      <c r="M236" s="11" t="s">
        <v>30</v>
      </c>
      <c r="N236" s="11" t="s">
        <v>31</v>
      </c>
      <c r="O236" s="11" t="s">
        <v>32</v>
      </c>
    </row>
    <row r="237" spans="1:15" s="124" customFormat="1" ht="11.65" customHeight="1" x14ac:dyDescent="0.2">
      <c r="A237" s="113">
        <v>53099840</v>
      </c>
      <c r="B237" s="114" t="s">
        <v>497</v>
      </c>
      <c r="C237" s="115" t="s">
        <v>219</v>
      </c>
      <c r="D237" s="116">
        <v>3.5</v>
      </c>
      <c r="E237" s="116" t="s">
        <v>27</v>
      </c>
      <c r="F237" s="117">
        <v>128.75</v>
      </c>
      <c r="G237" s="118">
        <v>1.3919999999999999</v>
      </c>
      <c r="H237" s="119" t="s">
        <v>28</v>
      </c>
      <c r="I237" s="120">
        <v>1000</v>
      </c>
      <c r="J237" s="121">
        <f t="shared" si="6"/>
        <v>2.0525451559934318E-4</v>
      </c>
      <c r="K237" s="122">
        <f t="shared" si="7"/>
        <v>2.6426518883415434E-2</v>
      </c>
      <c r="L237" s="123" t="s">
        <v>474</v>
      </c>
      <c r="M237" s="11" t="s">
        <v>30</v>
      </c>
      <c r="N237" s="11" t="s">
        <v>31</v>
      </c>
      <c r="O237" s="11" t="s">
        <v>32</v>
      </c>
    </row>
    <row r="238" spans="1:15" s="124" customFormat="1" ht="11.65" customHeight="1" x14ac:dyDescent="0.2">
      <c r="A238" s="113">
        <v>53107631</v>
      </c>
      <c r="B238" s="114" t="s">
        <v>498</v>
      </c>
      <c r="C238" s="115" t="s">
        <v>499</v>
      </c>
      <c r="D238" s="116">
        <v>1</v>
      </c>
      <c r="E238" s="116" t="s">
        <v>27</v>
      </c>
      <c r="F238" s="117">
        <v>61</v>
      </c>
      <c r="G238" s="118">
        <v>1.0129999999999999</v>
      </c>
      <c r="H238" s="119" t="s">
        <v>28</v>
      </c>
      <c r="I238" s="120">
        <v>1000</v>
      </c>
      <c r="J238" s="121">
        <f t="shared" si="6"/>
        <v>9.8716683119447202E-4</v>
      </c>
      <c r="K238" s="122">
        <f t="shared" si="7"/>
        <v>6.0217176702862793E-2</v>
      </c>
      <c r="L238" s="123" t="s">
        <v>474</v>
      </c>
      <c r="M238" s="11" t="s">
        <v>30</v>
      </c>
      <c r="N238" s="11" t="s">
        <v>31</v>
      </c>
      <c r="O238" s="11" t="s">
        <v>32</v>
      </c>
    </row>
    <row r="239" spans="1:15" s="124" customFormat="1" ht="11.65" customHeight="1" x14ac:dyDescent="0.2">
      <c r="A239" s="113">
        <v>53108373</v>
      </c>
      <c r="B239" s="114" t="s">
        <v>500</v>
      </c>
      <c r="C239" s="115" t="s">
        <v>501</v>
      </c>
      <c r="D239" s="116">
        <v>1</v>
      </c>
      <c r="E239" s="116" t="s">
        <v>27</v>
      </c>
      <c r="F239" s="117">
        <v>61</v>
      </c>
      <c r="G239" s="118">
        <v>1.026</v>
      </c>
      <c r="H239" s="119" t="s">
        <v>28</v>
      </c>
      <c r="I239" s="120">
        <v>1000</v>
      </c>
      <c r="J239" s="121">
        <f t="shared" si="6"/>
        <v>9.7465886939571145E-4</v>
      </c>
      <c r="K239" s="122">
        <f t="shared" si="7"/>
        <v>5.9454191033138398E-2</v>
      </c>
      <c r="L239" s="123" t="s">
        <v>474</v>
      </c>
      <c r="M239" s="11" t="s">
        <v>30</v>
      </c>
      <c r="N239" s="11" t="s">
        <v>31</v>
      </c>
      <c r="O239" s="11" t="s">
        <v>32</v>
      </c>
    </row>
    <row r="240" spans="1:15" s="124" customFormat="1" ht="11.65" customHeight="1" x14ac:dyDescent="0.2">
      <c r="A240" s="113">
        <v>53108797</v>
      </c>
      <c r="B240" s="114" t="s">
        <v>502</v>
      </c>
      <c r="C240" s="115" t="s">
        <v>503</v>
      </c>
      <c r="D240" s="116">
        <v>1</v>
      </c>
      <c r="E240" s="116" t="s">
        <v>27</v>
      </c>
      <c r="F240" s="117">
        <v>61</v>
      </c>
      <c r="G240" s="118">
        <v>1.0369999999999999</v>
      </c>
      <c r="H240" s="119" t="s">
        <v>28</v>
      </c>
      <c r="I240" s="120">
        <v>1000</v>
      </c>
      <c r="J240" s="121">
        <f t="shared" si="6"/>
        <v>9.6432015429122472E-4</v>
      </c>
      <c r="K240" s="122">
        <f t="shared" si="7"/>
        <v>5.8823529411764705E-2</v>
      </c>
      <c r="L240" s="123" t="s">
        <v>474</v>
      </c>
      <c r="M240" s="11" t="s">
        <v>30</v>
      </c>
      <c r="N240" s="11" t="s">
        <v>31</v>
      </c>
      <c r="O240" s="11" t="s">
        <v>32</v>
      </c>
    </row>
    <row r="241" spans="1:16" s="124" customFormat="1" ht="11.65" customHeight="1" x14ac:dyDescent="0.2">
      <c r="A241" s="113">
        <v>53108108</v>
      </c>
      <c r="B241" s="114" t="s">
        <v>504</v>
      </c>
      <c r="C241" s="115" t="s">
        <v>505</v>
      </c>
      <c r="D241" s="116">
        <v>1</v>
      </c>
      <c r="E241" s="116" t="s">
        <v>27</v>
      </c>
      <c r="F241" s="117">
        <v>61</v>
      </c>
      <c r="G241" s="118">
        <v>1.0009999999999999</v>
      </c>
      <c r="H241" s="119" t="s">
        <v>28</v>
      </c>
      <c r="I241" s="120">
        <v>1000</v>
      </c>
      <c r="J241" s="121">
        <f t="shared" si="6"/>
        <v>9.9900099900099922E-4</v>
      </c>
      <c r="K241" s="122">
        <f t="shared" si="7"/>
        <v>6.093906093906095E-2</v>
      </c>
      <c r="L241" s="123" t="s">
        <v>474</v>
      </c>
      <c r="M241" s="11" t="s">
        <v>30</v>
      </c>
      <c r="N241" s="11" t="s">
        <v>31</v>
      </c>
      <c r="O241" s="11" t="s">
        <v>32</v>
      </c>
    </row>
    <row r="242" spans="1:16" s="124" customFormat="1" ht="11.65" customHeight="1" x14ac:dyDescent="0.2">
      <c r="A242" s="113">
        <v>53103921</v>
      </c>
      <c r="B242" s="114" t="s">
        <v>506</v>
      </c>
      <c r="C242" s="115" t="s">
        <v>507</v>
      </c>
      <c r="D242" s="116">
        <v>1</v>
      </c>
      <c r="E242" s="116" t="s">
        <v>27</v>
      </c>
      <c r="F242" s="117">
        <v>61</v>
      </c>
      <c r="G242" s="118">
        <v>0.996</v>
      </c>
      <c r="H242" s="119" t="s">
        <v>28</v>
      </c>
      <c r="I242" s="120">
        <v>1000</v>
      </c>
      <c r="J242" s="121">
        <f t="shared" si="6"/>
        <v>1.0040160642570282E-3</v>
      </c>
      <c r="K242" s="122">
        <f t="shared" si="7"/>
        <v>6.124497991967872E-2</v>
      </c>
      <c r="L242" s="123" t="s">
        <v>474</v>
      </c>
      <c r="M242" s="11" t="s">
        <v>30</v>
      </c>
      <c r="N242" s="11" t="s">
        <v>31</v>
      </c>
      <c r="O242" s="11" t="s">
        <v>32</v>
      </c>
    </row>
    <row r="243" spans="1:16" s="124" customFormat="1" ht="11.65" customHeight="1" x14ac:dyDescent="0.2">
      <c r="A243" s="113">
        <v>53110758</v>
      </c>
      <c r="B243" s="114" t="s">
        <v>508</v>
      </c>
      <c r="C243" s="115" t="s">
        <v>509</v>
      </c>
      <c r="D243" s="116">
        <v>1</v>
      </c>
      <c r="E243" s="116" t="s">
        <v>27</v>
      </c>
      <c r="F243" s="117">
        <v>61</v>
      </c>
      <c r="G243" s="118">
        <v>1.004</v>
      </c>
      <c r="H243" s="119" t="s">
        <v>28</v>
      </c>
      <c r="I243" s="120">
        <v>1000</v>
      </c>
      <c r="J243" s="121">
        <f t="shared" si="6"/>
        <v>9.9601593625498006E-4</v>
      </c>
      <c r="K243" s="122">
        <f t="shared" si="7"/>
        <v>6.0756972111553786E-2</v>
      </c>
      <c r="L243" s="123" t="s">
        <v>474</v>
      </c>
      <c r="M243" s="11" t="s">
        <v>30</v>
      </c>
      <c r="N243" s="11" t="s">
        <v>31</v>
      </c>
      <c r="O243" s="11" t="s">
        <v>32</v>
      </c>
    </row>
    <row r="244" spans="1:16" s="124" customFormat="1" ht="11.65" customHeight="1" x14ac:dyDescent="0.2">
      <c r="A244" s="113">
        <v>53100529</v>
      </c>
      <c r="B244" s="114" t="s">
        <v>510</v>
      </c>
      <c r="C244" s="115" t="s">
        <v>511</v>
      </c>
      <c r="D244" s="116">
        <v>1</v>
      </c>
      <c r="E244" s="116" t="s">
        <v>27</v>
      </c>
      <c r="F244" s="117">
        <v>177.5</v>
      </c>
      <c r="G244" s="118">
        <v>1.381</v>
      </c>
      <c r="H244" s="119" t="s">
        <v>28</v>
      </c>
      <c r="I244" s="120">
        <v>1000</v>
      </c>
      <c r="J244" s="121">
        <f t="shared" si="6"/>
        <v>7.2411296162201298E-4</v>
      </c>
      <c r="K244" s="122">
        <f t="shared" si="7"/>
        <v>0.12853005068790729</v>
      </c>
      <c r="L244" s="123" t="s">
        <v>474</v>
      </c>
      <c r="M244" s="11" t="s">
        <v>30</v>
      </c>
      <c r="N244" s="11" t="s">
        <v>31</v>
      </c>
      <c r="O244" s="11" t="s">
        <v>32</v>
      </c>
    </row>
    <row r="245" spans="1:16" s="124" customFormat="1" ht="11.65" customHeight="1" x14ac:dyDescent="0.2">
      <c r="A245" s="113">
        <v>53231174</v>
      </c>
      <c r="B245" s="114" t="s">
        <v>512</v>
      </c>
      <c r="C245" s="115" t="s">
        <v>513</v>
      </c>
      <c r="D245" s="116">
        <v>3.5</v>
      </c>
      <c r="E245" s="116" t="s">
        <v>27</v>
      </c>
      <c r="F245" s="117">
        <v>160</v>
      </c>
      <c r="G245" s="118">
        <v>0.98199999999999998</v>
      </c>
      <c r="H245" s="119" t="s">
        <v>28</v>
      </c>
      <c r="I245" s="120">
        <v>1000</v>
      </c>
      <c r="J245" s="121">
        <f t="shared" si="6"/>
        <v>2.9095141111434392E-4</v>
      </c>
      <c r="K245" s="122">
        <f t="shared" si="7"/>
        <v>4.6552225778295028E-2</v>
      </c>
      <c r="L245" s="123" t="s">
        <v>474</v>
      </c>
      <c r="M245" s="11" t="s">
        <v>30</v>
      </c>
      <c r="N245" s="11" t="s">
        <v>31</v>
      </c>
      <c r="O245" s="11" t="s">
        <v>32</v>
      </c>
    </row>
    <row r="246" spans="1:16" ht="11.65" customHeight="1" x14ac:dyDescent="0.2">
      <c r="A246" s="125"/>
      <c r="B246" s="126" t="s">
        <v>514</v>
      </c>
      <c r="C246" s="127" t="s">
        <v>515</v>
      </c>
      <c r="D246" s="10">
        <v>1</v>
      </c>
      <c r="E246" s="128" t="s">
        <v>130</v>
      </c>
      <c r="F246" s="129">
        <v>4.24</v>
      </c>
      <c r="G246" s="126">
        <v>1</v>
      </c>
      <c r="H246" s="130" t="s">
        <v>130</v>
      </c>
      <c r="I246" s="131">
        <v>1</v>
      </c>
      <c r="J246" s="132">
        <f t="shared" si="6"/>
        <v>1</v>
      </c>
      <c r="K246" s="133">
        <f t="shared" si="7"/>
        <v>4.24</v>
      </c>
      <c r="L246" s="11" t="s">
        <v>114</v>
      </c>
      <c r="M246" s="11" t="s">
        <v>516</v>
      </c>
      <c r="N246" s="11" t="s">
        <v>31</v>
      </c>
      <c r="O246" s="11" t="s">
        <v>94</v>
      </c>
      <c r="P246" s="12"/>
    </row>
    <row r="247" spans="1:16" ht="11.65" customHeight="1" x14ac:dyDescent="0.2">
      <c r="A247" s="125"/>
      <c r="B247" s="126" t="s">
        <v>517</v>
      </c>
      <c r="C247" s="127" t="s">
        <v>518</v>
      </c>
      <c r="D247" s="10">
        <v>1</v>
      </c>
      <c r="E247" s="128" t="s">
        <v>130</v>
      </c>
      <c r="F247" s="129">
        <v>50.31</v>
      </c>
      <c r="G247" s="126">
        <v>1</v>
      </c>
      <c r="H247" s="130" t="s">
        <v>130</v>
      </c>
      <c r="I247" s="131">
        <v>1</v>
      </c>
      <c r="J247" s="132">
        <f t="shared" si="6"/>
        <v>1</v>
      </c>
      <c r="K247" s="133">
        <f t="shared" si="7"/>
        <v>50.31</v>
      </c>
      <c r="L247" s="11" t="s">
        <v>114</v>
      </c>
      <c r="M247" s="11" t="s">
        <v>519</v>
      </c>
      <c r="N247" s="11" t="s">
        <v>105</v>
      </c>
      <c r="O247" s="11" t="s">
        <v>94</v>
      </c>
      <c r="P247" s="12"/>
    </row>
    <row r="248" spans="1:16" ht="11.65" customHeight="1" x14ac:dyDescent="0.2">
      <c r="A248" s="125"/>
      <c r="B248" s="126" t="s">
        <v>520</v>
      </c>
      <c r="C248" s="127" t="s">
        <v>521</v>
      </c>
      <c r="D248" s="10">
        <v>1</v>
      </c>
      <c r="E248" s="128" t="s">
        <v>522</v>
      </c>
      <c r="F248" s="129">
        <v>14.1</v>
      </c>
      <c r="G248" s="126">
        <v>1</v>
      </c>
      <c r="H248" s="130" t="s">
        <v>522</v>
      </c>
      <c r="I248" s="131">
        <v>1</v>
      </c>
      <c r="J248" s="132">
        <f t="shared" si="6"/>
        <v>1</v>
      </c>
      <c r="K248" s="133">
        <f t="shared" si="7"/>
        <v>14.1</v>
      </c>
      <c r="L248" s="11" t="s">
        <v>114</v>
      </c>
      <c r="M248" s="11" t="s">
        <v>519</v>
      </c>
      <c r="N248" s="11" t="s">
        <v>105</v>
      </c>
      <c r="O248" s="11" t="s">
        <v>94</v>
      </c>
      <c r="P248" s="12"/>
    </row>
    <row r="249" spans="1:16" ht="11.65" customHeight="1" x14ac:dyDescent="0.2">
      <c r="A249" s="125"/>
      <c r="B249" s="126" t="s">
        <v>523</v>
      </c>
      <c r="C249" s="127" t="s">
        <v>524</v>
      </c>
      <c r="D249" s="10">
        <v>1</v>
      </c>
      <c r="E249" s="128" t="s">
        <v>522</v>
      </c>
      <c r="F249" s="129">
        <v>230</v>
      </c>
      <c r="G249" s="126">
        <v>1</v>
      </c>
      <c r="H249" s="130" t="s">
        <v>28</v>
      </c>
      <c r="I249" s="131">
        <v>3785</v>
      </c>
      <c r="J249" s="132">
        <f t="shared" si="6"/>
        <v>2.642007926023778E-4</v>
      </c>
      <c r="K249" s="133">
        <f t="shared" si="7"/>
        <v>6.0766182298546891E-2</v>
      </c>
      <c r="L249" s="11" t="s">
        <v>114</v>
      </c>
      <c r="M249" s="11" t="s">
        <v>525</v>
      </c>
      <c r="N249" s="11" t="s">
        <v>31</v>
      </c>
      <c r="O249" s="11" t="s">
        <v>94</v>
      </c>
      <c r="P249" s="12"/>
    </row>
    <row r="250" spans="1:16" ht="11.65" customHeight="1" x14ac:dyDescent="0.2">
      <c r="A250" s="125"/>
      <c r="B250" s="134" t="s">
        <v>526</v>
      </c>
      <c r="C250" s="127" t="s">
        <v>527</v>
      </c>
      <c r="D250" s="135">
        <v>1</v>
      </c>
      <c r="E250" s="128" t="s">
        <v>130</v>
      </c>
      <c r="F250" s="129">
        <v>361.5</v>
      </c>
      <c r="G250" s="134">
        <v>1</v>
      </c>
      <c r="H250" s="130" t="s">
        <v>28</v>
      </c>
      <c r="I250" s="131">
        <v>946</v>
      </c>
      <c r="J250" s="132">
        <f>1/D250/G250/I250</f>
        <v>1.0570824524312897E-3</v>
      </c>
      <c r="K250" s="133">
        <f>F250*J250</f>
        <v>0.3821353065539112</v>
      </c>
      <c r="L250" s="11" t="s">
        <v>114</v>
      </c>
      <c r="M250" s="11" t="s">
        <v>528</v>
      </c>
      <c r="N250" s="11" t="s">
        <v>31</v>
      </c>
      <c r="O250" s="11" t="s">
        <v>94</v>
      </c>
      <c r="P250" s="12"/>
    </row>
    <row r="251" spans="1:16" ht="11.65" customHeight="1" x14ac:dyDescent="0.2">
      <c r="A251" s="125"/>
      <c r="B251" s="126" t="s">
        <v>529</v>
      </c>
      <c r="C251" s="127" t="s">
        <v>530</v>
      </c>
      <c r="D251" s="10">
        <v>1</v>
      </c>
      <c r="E251" s="128" t="s">
        <v>522</v>
      </c>
      <c r="F251" s="129">
        <v>194.92</v>
      </c>
      <c r="G251" s="126">
        <v>1</v>
      </c>
      <c r="H251" s="130" t="s">
        <v>28</v>
      </c>
      <c r="I251" s="131">
        <v>3785</v>
      </c>
      <c r="J251" s="132">
        <f t="shared" si="6"/>
        <v>2.642007926023778E-4</v>
      </c>
      <c r="K251" s="133">
        <f t="shared" si="7"/>
        <v>5.1498018494055477E-2</v>
      </c>
      <c r="L251" s="11" t="s">
        <v>114</v>
      </c>
      <c r="M251" s="11" t="s">
        <v>525</v>
      </c>
      <c r="N251" s="11" t="s">
        <v>31</v>
      </c>
      <c r="O251" s="11" t="s">
        <v>94</v>
      </c>
      <c r="P251" s="12"/>
    </row>
    <row r="252" spans="1:16" ht="11.65" customHeight="1" x14ac:dyDescent="0.2">
      <c r="A252" s="136"/>
      <c r="B252" s="137" t="s">
        <v>531</v>
      </c>
      <c r="C252" s="138" t="s">
        <v>532</v>
      </c>
      <c r="D252" s="139">
        <v>1</v>
      </c>
      <c r="E252" s="128" t="s">
        <v>522</v>
      </c>
      <c r="F252" s="140">
        <v>102.51</v>
      </c>
      <c r="G252" s="141">
        <v>1</v>
      </c>
      <c r="H252" s="142" t="s">
        <v>28</v>
      </c>
      <c r="I252" s="131">
        <v>3785</v>
      </c>
      <c r="J252" s="143">
        <f>1/D252/G252/I252</f>
        <v>2.642007926023778E-4</v>
      </c>
      <c r="K252" s="144">
        <f>F252*J252</f>
        <v>2.708322324966975E-2</v>
      </c>
      <c r="L252" s="11" t="s">
        <v>114</v>
      </c>
      <c r="M252" s="11" t="s">
        <v>528</v>
      </c>
      <c r="N252" s="11" t="s">
        <v>31</v>
      </c>
      <c r="O252" s="11" t="s">
        <v>94</v>
      </c>
      <c r="P252" s="12"/>
    </row>
    <row r="253" spans="1:16" ht="11.65" customHeight="1" x14ac:dyDescent="0.2">
      <c r="A253" s="136"/>
      <c r="B253" s="137" t="s">
        <v>533</v>
      </c>
      <c r="C253" s="138" t="s">
        <v>534</v>
      </c>
      <c r="D253" s="139">
        <v>1</v>
      </c>
      <c r="E253" s="145" t="s">
        <v>130</v>
      </c>
      <c r="F253" s="140">
        <v>145.66999999999999</v>
      </c>
      <c r="G253" s="141">
        <v>1</v>
      </c>
      <c r="H253" s="142" t="s">
        <v>130</v>
      </c>
      <c r="I253" s="146">
        <v>1</v>
      </c>
      <c r="J253" s="143">
        <f>1/D253/G253/I253</f>
        <v>1</v>
      </c>
      <c r="K253" s="144">
        <f>F253*J253</f>
        <v>145.66999999999999</v>
      </c>
      <c r="L253" s="11" t="s">
        <v>114</v>
      </c>
      <c r="M253" s="147"/>
      <c r="N253" s="148" t="s">
        <v>105</v>
      </c>
      <c r="O253" s="11" t="s">
        <v>94</v>
      </c>
      <c r="P253" s="12"/>
    </row>
    <row r="254" spans="1:16" ht="11.65" customHeight="1" x14ac:dyDescent="0.2">
      <c r="A254" s="125"/>
      <c r="B254" s="126" t="s">
        <v>535</v>
      </c>
      <c r="C254" s="127" t="s">
        <v>536</v>
      </c>
      <c r="D254" s="10">
        <v>1</v>
      </c>
      <c r="E254" s="128" t="s">
        <v>130</v>
      </c>
      <c r="F254" s="129">
        <v>1.78</v>
      </c>
      <c r="G254" s="126">
        <v>1</v>
      </c>
      <c r="H254" s="130" t="s">
        <v>130</v>
      </c>
      <c r="I254" s="131">
        <v>1</v>
      </c>
      <c r="J254" s="132">
        <f t="shared" si="6"/>
        <v>1</v>
      </c>
      <c r="K254" s="133">
        <f t="shared" si="7"/>
        <v>1.78</v>
      </c>
      <c r="L254" s="11" t="s">
        <v>114</v>
      </c>
      <c r="M254" s="11" t="s">
        <v>516</v>
      </c>
      <c r="N254" s="11" t="s">
        <v>31</v>
      </c>
      <c r="O254" s="11" t="s">
        <v>94</v>
      </c>
      <c r="P254" s="12"/>
    </row>
    <row r="255" spans="1:16" ht="11.65" customHeight="1" x14ac:dyDescent="0.2">
      <c r="A255" s="125"/>
      <c r="B255" s="126" t="s">
        <v>537</v>
      </c>
      <c r="C255" s="127" t="s">
        <v>538</v>
      </c>
      <c r="D255" s="10">
        <v>1</v>
      </c>
      <c r="E255" s="128" t="s">
        <v>130</v>
      </c>
      <c r="F255" s="129">
        <v>1.78</v>
      </c>
      <c r="G255" s="126">
        <v>1</v>
      </c>
      <c r="H255" s="130" t="s">
        <v>130</v>
      </c>
      <c r="I255" s="131">
        <v>1</v>
      </c>
      <c r="J255" s="132">
        <f t="shared" si="6"/>
        <v>1</v>
      </c>
      <c r="K255" s="133">
        <f t="shared" si="7"/>
        <v>1.78</v>
      </c>
      <c r="L255" s="11" t="s">
        <v>114</v>
      </c>
      <c r="M255" s="11" t="s">
        <v>516</v>
      </c>
      <c r="N255" s="11" t="s">
        <v>31</v>
      </c>
      <c r="O255" s="11" t="s">
        <v>94</v>
      </c>
      <c r="P255" s="12"/>
    </row>
    <row r="256" spans="1:16" ht="11.65" customHeight="1" x14ac:dyDescent="0.2">
      <c r="A256" s="125"/>
      <c r="B256" s="126" t="s">
        <v>539</v>
      </c>
      <c r="C256" s="127" t="s">
        <v>540</v>
      </c>
      <c r="D256" s="10">
        <v>1</v>
      </c>
      <c r="E256" s="128" t="s">
        <v>130</v>
      </c>
      <c r="F256" s="129">
        <v>1.78</v>
      </c>
      <c r="G256" s="126">
        <v>1</v>
      </c>
      <c r="H256" s="130" t="s">
        <v>130</v>
      </c>
      <c r="I256" s="131">
        <v>1</v>
      </c>
      <c r="J256" s="132">
        <f>1/D256/G256/I256</f>
        <v>1</v>
      </c>
      <c r="K256" s="133">
        <f>F256*J256</f>
        <v>1.78</v>
      </c>
      <c r="L256" s="11" t="s">
        <v>114</v>
      </c>
      <c r="M256" s="11" t="s">
        <v>516</v>
      </c>
      <c r="N256" s="11" t="s">
        <v>31</v>
      </c>
      <c r="O256" s="11" t="s">
        <v>94</v>
      </c>
      <c r="P256" s="12"/>
    </row>
    <row r="257" spans="1:16" ht="11.65" customHeight="1" x14ac:dyDescent="0.2">
      <c r="A257" s="125"/>
      <c r="B257" s="126" t="s">
        <v>541</v>
      </c>
      <c r="C257" s="127" t="s">
        <v>542</v>
      </c>
      <c r="D257" s="10">
        <v>1</v>
      </c>
      <c r="E257" s="128" t="s">
        <v>130</v>
      </c>
      <c r="F257" s="129">
        <v>1.78</v>
      </c>
      <c r="G257" s="126">
        <v>1</v>
      </c>
      <c r="H257" s="130" t="s">
        <v>130</v>
      </c>
      <c r="I257" s="131">
        <v>1</v>
      </c>
      <c r="J257" s="132">
        <f t="shared" si="6"/>
        <v>1</v>
      </c>
      <c r="K257" s="133">
        <f t="shared" si="7"/>
        <v>1.78</v>
      </c>
      <c r="L257" s="11" t="s">
        <v>114</v>
      </c>
      <c r="M257" s="11" t="s">
        <v>516</v>
      </c>
      <c r="N257" s="11" t="s">
        <v>31</v>
      </c>
      <c r="O257" s="11" t="s">
        <v>94</v>
      </c>
      <c r="P257" s="12"/>
    </row>
    <row r="258" spans="1:16" ht="11.65" customHeight="1" x14ac:dyDescent="0.2">
      <c r="A258" s="125"/>
      <c r="B258" s="126" t="s">
        <v>543</v>
      </c>
      <c r="C258" s="127" t="s">
        <v>544</v>
      </c>
      <c r="D258" s="10">
        <v>1</v>
      </c>
      <c r="E258" s="128" t="s">
        <v>130</v>
      </c>
      <c r="F258" s="129">
        <v>1.78</v>
      </c>
      <c r="G258" s="126">
        <v>1</v>
      </c>
      <c r="H258" s="130" t="s">
        <v>130</v>
      </c>
      <c r="I258" s="131">
        <v>1</v>
      </c>
      <c r="J258" s="132">
        <f t="shared" si="6"/>
        <v>1</v>
      </c>
      <c r="K258" s="133">
        <f t="shared" si="7"/>
        <v>1.78</v>
      </c>
      <c r="L258" s="11" t="s">
        <v>114</v>
      </c>
      <c r="M258" s="11" t="s">
        <v>516</v>
      </c>
      <c r="N258" s="11" t="s">
        <v>31</v>
      </c>
      <c r="O258" s="11" t="s">
        <v>94</v>
      </c>
      <c r="P258" s="12"/>
    </row>
    <row r="259" spans="1:16" ht="11.65" customHeight="1" x14ac:dyDescent="0.2">
      <c r="A259" s="125"/>
      <c r="B259" s="126" t="s">
        <v>545</v>
      </c>
      <c r="C259" s="127" t="s">
        <v>546</v>
      </c>
      <c r="D259" s="10">
        <v>1</v>
      </c>
      <c r="E259" s="128" t="s">
        <v>130</v>
      </c>
      <c r="F259" s="129">
        <v>1.78</v>
      </c>
      <c r="G259" s="126">
        <v>1</v>
      </c>
      <c r="H259" s="130" t="s">
        <v>130</v>
      </c>
      <c r="I259" s="131">
        <v>1</v>
      </c>
      <c r="J259" s="132">
        <f t="shared" si="6"/>
        <v>1</v>
      </c>
      <c r="K259" s="133">
        <f t="shared" si="7"/>
        <v>1.78</v>
      </c>
      <c r="L259" s="11" t="s">
        <v>114</v>
      </c>
      <c r="M259" s="11" t="s">
        <v>516</v>
      </c>
      <c r="N259" s="11" t="s">
        <v>31</v>
      </c>
      <c r="O259" s="11" t="s">
        <v>94</v>
      </c>
      <c r="P259" s="12"/>
    </row>
    <row r="260" spans="1:16" ht="11.65" customHeight="1" x14ac:dyDescent="0.2">
      <c r="A260" s="125"/>
      <c r="B260" s="126" t="s">
        <v>547</v>
      </c>
      <c r="C260" s="127" t="s">
        <v>548</v>
      </c>
      <c r="D260" s="10">
        <v>1</v>
      </c>
      <c r="E260" s="128" t="s">
        <v>130</v>
      </c>
      <c r="F260" s="129">
        <v>1.78</v>
      </c>
      <c r="G260" s="126">
        <v>1</v>
      </c>
      <c r="H260" s="130" t="s">
        <v>130</v>
      </c>
      <c r="I260" s="131">
        <v>1</v>
      </c>
      <c r="J260" s="132">
        <f t="shared" si="6"/>
        <v>1</v>
      </c>
      <c r="K260" s="133">
        <f t="shared" si="7"/>
        <v>1.78</v>
      </c>
      <c r="L260" s="11" t="s">
        <v>114</v>
      </c>
      <c r="M260" s="11" t="s">
        <v>516</v>
      </c>
      <c r="N260" s="11" t="s">
        <v>31</v>
      </c>
      <c r="O260" s="11" t="s">
        <v>94</v>
      </c>
      <c r="P260" s="12"/>
    </row>
    <row r="261" spans="1:16" ht="11.65" customHeight="1" x14ac:dyDescent="0.2">
      <c r="A261" s="125"/>
      <c r="B261" s="126" t="s">
        <v>549</v>
      </c>
      <c r="C261" s="127" t="s">
        <v>550</v>
      </c>
      <c r="D261" s="10">
        <v>1</v>
      </c>
      <c r="E261" s="128" t="s">
        <v>130</v>
      </c>
      <c r="F261" s="129">
        <v>1.44</v>
      </c>
      <c r="G261" s="126">
        <v>1</v>
      </c>
      <c r="H261" s="130" t="s">
        <v>130</v>
      </c>
      <c r="I261" s="131">
        <v>1</v>
      </c>
      <c r="J261" s="132">
        <f t="shared" si="6"/>
        <v>1</v>
      </c>
      <c r="K261" s="133">
        <f t="shared" si="7"/>
        <v>1.44</v>
      </c>
      <c r="L261" s="11" t="s">
        <v>114</v>
      </c>
      <c r="M261" s="11" t="s">
        <v>516</v>
      </c>
      <c r="N261" s="11" t="s">
        <v>31</v>
      </c>
      <c r="O261" s="11" t="s">
        <v>94</v>
      </c>
      <c r="P261" s="12"/>
    </row>
    <row r="262" spans="1:16" ht="11.65" customHeight="1" x14ac:dyDescent="0.2">
      <c r="A262" s="125"/>
      <c r="B262" s="126" t="s">
        <v>551</v>
      </c>
      <c r="C262" s="127" t="s">
        <v>552</v>
      </c>
      <c r="D262" s="10">
        <v>1</v>
      </c>
      <c r="E262" s="128" t="s">
        <v>130</v>
      </c>
      <c r="F262" s="129">
        <v>1.44</v>
      </c>
      <c r="G262" s="126">
        <v>1</v>
      </c>
      <c r="H262" s="130" t="s">
        <v>130</v>
      </c>
      <c r="I262" s="131">
        <v>1</v>
      </c>
      <c r="J262" s="132">
        <f t="shared" si="6"/>
        <v>1</v>
      </c>
      <c r="K262" s="133">
        <f t="shared" si="7"/>
        <v>1.44</v>
      </c>
      <c r="L262" s="11" t="s">
        <v>114</v>
      </c>
      <c r="M262" s="11" t="s">
        <v>516</v>
      </c>
      <c r="N262" s="11" t="s">
        <v>31</v>
      </c>
      <c r="O262" s="11" t="s">
        <v>94</v>
      </c>
      <c r="P262" s="12"/>
    </row>
    <row r="263" spans="1:16" ht="11.65" customHeight="1" x14ac:dyDescent="0.2">
      <c r="A263" s="125"/>
      <c r="B263" s="126" t="s">
        <v>553</v>
      </c>
      <c r="C263" s="127" t="s">
        <v>554</v>
      </c>
      <c r="D263" s="10">
        <v>1</v>
      </c>
      <c r="E263" s="128" t="s">
        <v>130</v>
      </c>
      <c r="F263" s="129">
        <v>1.44</v>
      </c>
      <c r="G263" s="126">
        <v>1</v>
      </c>
      <c r="H263" s="130" t="s">
        <v>130</v>
      </c>
      <c r="I263" s="131">
        <v>1</v>
      </c>
      <c r="J263" s="132">
        <f t="shared" si="6"/>
        <v>1</v>
      </c>
      <c r="K263" s="133">
        <f t="shared" si="7"/>
        <v>1.44</v>
      </c>
      <c r="L263" s="11" t="s">
        <v>114</v>
      </c>
      <c r="M263" s="11" t="s">
        <v>516</v>
      </c>
      <c r="N263" s="11" t="s">
        <v>31</v>
      </c>
      <c r="O263" s="11" t="s">
        <v>94</v>
      </c>
      <c r="P263" s="12"/>
    </row>
    <row r="264" spans="1:16" ht="11.65" customHeight="1" x14ac:dyDescent="0.2">
      <c r="A264" s="125"/>
      <c r="B264" s="126" t="s">
        <v>555</v>
      </c>
      <c r="C264" s="127" t="s">
        <v>556</v>
      </c>
      <c r="D264" s="10">
        <v>1</v>
      </c>
      <c r="E264" s="128" t="s">
        <v>130</v>
      </c>
      <c r="F264" s="129">
        <v>1.44</v>
      </c>
      <c r="G264" s="126">
        <v>1</v>
      </c>
      <c r="H264" s="130" t="s">
        <v>130</v>
      </c>
      <c r="I264" s="131">
        <v>1</v>
      </c>
      <c r="J264" s="132">
        <f t="shared" ref="J264:J278" si="8">1/D264/G264/I264</f>
        <v>1</v>
      </c>
      <c r="K264" s="133">
        <f t="shared" ref="K264:K278" si="9">F264*J264</f>
        <v>1.44</v>
      </c>
      <c r="L264" s="11" t="s">
        <v>114</v>
      </c>
      <c r="M264" s="11" t="s">
        <v>516</v>
      </c>
      <c r="N264" s="11" t="s">
        <v>31</v>
      </c>
      <c r="O264" s="11" t="s">
        <v>94</v>
      </c>
      <c r="P264" s="12"/>
    </row>
    <row r="265" spans="1:16" ht="11.65" customHeight="1" x14ac:dyDescent="0.2">
      <c r="A265" s="125"/>
      <c r="B265" s="126" t="s">
        <v>557</v>
      </c>
      <c r="C265" s="127" t="s">
        <v>558</v>
      </c>
      <c r="D265" s="10">
        <v>1</v>
      </c>
      <c r="E265" s="128" t="s">
        <v>130</v>
      </c>
      <c r="F265" s="129">
        <v>1.44</v>
      </c>
      <c r="G265" s="126">
        <v>1</v>
      </c>
      <c r="H265" s="130" t="s">
        <v>130</v>
      </c>
      <c r="I265" s="131">
        <v>1</v>
      </c>
      <c r="J265" s="132">
        <f t="shared" si="8"/>
        <v>1</v>
      </c>
      <c r="K265" s="133">
        <f t="shared" si="9"/>
        <v>1.44</v>
      </c>
      <c r="L265" s="11" t="s">
        <v>114</v>
      </c>
      <c r="M265" s="11" t="s">
        <v>516</v>
      </c>
      <c r="N265" s="11" t="s">
        <v>31</v>
      </c>
      <c r="O265" s="11" t="s">
        <v>94</v>
      </c>
      <c r="P265" s="12"/>
    </row>
    <row r="266" spans="1:16" ht="11.65" customHeight="1" x14ac:dyDescent="0.2">
      <c r="A266" s="125"/>
      <c r="B266" s="126" t="s">
        <v>559</v>
      </c>
      <c r="C266" s="127" t="s">
        <v>560</v>
      </c>
      <c r="D266" s="10">
        <v>1</v>
      </c>
      <c r="E266" s="128" t="s">
        <v>130</v>
      </c>
      <c r="F266" s="129">
        <v>1.44</v>
      </c>
      <c r="G266" s="126">
        <v>1</v>
      </c>
      <c r="H266" s="130" t="s">
        <v>130</v>
      </c>
      <c r="I266" s="131">
        <v>1</v>
      </c>
      <c r="J266" s="132">
        <f t="shared" si="8"/>
        <v>1</v>
      </c>
      <c r="K266" s="133">
        <f t="shared" si="9"/>
        <v>1.44</v>
      </c>
      <c r="L266" s="11" t="s">
        <v>114</v>
      </c>
      <c r="M266" s="11" t="s">
        <v>516</v>
      </c>
      <c r="N266" s="11" t="s">
        <v>31</v>
      </c>
      <c r="O266" s="11" t="s">
        <v>94</v>
      </c>
      <c r="P266" s="12"/>
    </row>
    <row r="267" spans="1:16" ht="11.65" customHeight="1" x14ac:dyDescent="0.2">
      <c r="A267" s="125"/>
      <c r="B267" s="126" t="s">
        <v>561</v>
      </c>
      <c r="C267" s="127" t="s">
        <v>562</v>
      </c>
      <c r="D267" s="10">
        <v>1</v>
      </c>
      <c r="E267" s="128" t="s">
        <v>130</v>
      </c>
      <c r="F267" s="129">
        <v>2.54</v>
      </c>
      <c r="G267" s="126">
        <v>1</v>
      </c>
      <c r="H267" s="130" t="s">
        <v>130</v>
      </c>
      <c r="I267" s="131">
        <v>1</v>
      </c>
      <c r="J267" s="132">
        <f t="shared" si="8"/>
        <v>1</v>
      </c>
      <c r="K267" s="133">
        <f t="shared" si="9"/>
        <v>2.54</v>
      </c>
      <c r="L267" s="11" t="s">
        <v>563</v>
      </c>
      <c r="M267" s="11" t="s">
        <v>516</v>
      </c>
      <c r="N267" s="11" t="s">
        <v>31</v>
      </c>
      <c r="O267" s="11" t="s">
        <v>94</v>
      </c>
      <c r="P267" s="12"/>
    </row>
    <row r="268" spans="1:16" ht="11.65" customHeight="1" x14ac:dyDescent="0.2">
      <c r="A268" s="125"/>
      <c r="B268" s="126" t="s">
        <v>564</v>
      </c>
      <c r="C268" s="127" t="s">
        <v>565</v>
      </c>
      <c r="D268" s="10">
        <v>1</v>
      </c>
      <c r="E268" s="128" t="s">
        <v>130</v>
      </c>
      <c r="F268" s="129">
        <v>2.54</v>
      </c>
      <c r="G268" s="126">
        <v>1</v>
      </c>
      <c r="H268" s="130" t="s">
        <v>130</v>
      </c>
      <c r="I268" s="131">
        <v>1</v>
      </c>
      <c r="J268" s="132">
        <f t="shared" si="8"/>
        <v>1</v>
      </c>
      <c r="K268" s="133">
        <f t="shared" si="9"/>
        <v>2.54</v>
      </c>
      <c r="L268" s="11" t="s">
        <v>563</v>
      </c>
      <c r="M268" s="11" t="s">
        <v>516</v>
      </c>
      <c r="N268" s="11" t="s">
        <v>31</v>
      </c>
      <c r="O268" s="11" t="s">
        <v>94</v>
      </c>
      <c r="P268" s="12"/>
    </row>
    <row r="269" spans="1:16" ht="11.65" customHeight="1" x14ac:dyDescent="0.2">
      <c r="A269" s="125"/>
      <c r="B269" s="126" t="s">
        <v>566</v>
      </c>
      <c r="C269" s="127" t="s">
        <v>567</v>
      </c>
      <c r="D269" s="10">
        <v>1</v>
      </c>
      <c r="E269" s="128" t="s">
        <v>130</v>
      </c>
      <c r="F269" s="129">
        <v>2.54</v>
      </c>
      <c r="G269" s="126">
        <v>1</v>
      </c>
      <c r="H269" s="130" t="s">
        <v>130</v>
      </c>
      <c r="I269" s="131">
        <v>1</v>
      </c>
      <c r="J269" s="132">
        <f t="shared" si="8"/>
        <v>1</v>
      </c>
      <c r="K269" s="133">
        <f t="shared" si="9"/>
        <v>2.54</v>
      </c>
      <c r="L269" s="11" t="s">
        <v>563</v>
      </c>
      <c r="M269" s="11" t="s">
        <v>516</v>
      </c>
      <c r="N269" s="11" t="s">
        <v>31</v>
      </c>
      <c r="O269" s="11" t="s">
        <v>94</v>
      </c>
      <c r="P269" s="12"/>
    </row>
    <row r="270" spans="1:16" ht="11.65" customHeight="1" x14ac:dyDescent="0.2">
      <c r="A270" s="125"/>
      <c r="B270" s="126" t="s">
        <v>568</v>
      </c>
      <c r="C270" s="127" t="s">
        <v>569</v>
      </c>
      <c r="D270" s="10">
        <v>1</v>
      </c>
      <c r="E270" s="128" t="s">
        <v>130</v>
      </c>
      <c r="F270" s="129">
        <v>2.54</v>
      </c>
      <c r="G270" s="126">
        <v>1</v>
      </c>
      <c r="H270" s="130" t="s">
        <v>130</v>
      </c>
      <c r="I270" s="131">
        <v>1</v>
      </c>
      <c r="J270" s="132">
        <f t="shared" si="8"/>
        <v>1</v>
      </c>
      <c r="K270" s="133">
        <f t="shared" si="9"/>
        <v>2.54</v>
      </c>
      <c r="L270" s="11" t="s">
        <v>563</v>
      </c>
      <c r="M270" s="11" t="s">
        <v>516</v>
      </c>
      <c r="N270" s="11" t="s">
        <v>31</v>
      </c>
      <c r="O270" s="11" t="s">
        <v>94</v>
      </c>
      <c r="P270" s="12"/>
    </row>
    <row r="271" spans="1:16" ht="11.65" customHeight="1" x14ac:dyDescent="0.2">
      <c r="A271" s="125"/>
      <c r="B271" s="126" t="s">
        <v>570</v>
      </c>
      <c r="C271" s="127" t="s">
        <v>571</v>
      </c>
      <c r="D271" s="10">
        <v>1</v>
      </c>
      <c r="E271" s="128" t="s">
        <v>125</v>
      </c>
      <c r="F271" s="129">
        <v>5.5</v>
      </c>
      <c r="G271" s="126">
        <v>1</v>
      </c>
      <c r="H271" s="130" t="s">
        <v>125</v>
      </c>
      <c r="I271" s="131">
        <v>1</v>
      </c>
      <c r="J271" s="132">
        <f t="shared" si="8"/>
        <v>1</v>
      </c>
      <c r="K271" s="133">
        <f t="shared" si="9"/>
        <v>5.5</v>
      </c>
      <c r="L271" s="11" t="s">
        <v>114</v>
      </c>
      <c r="M271" s="11" t="s">
        <v>519</v>
      </c>
      <c r="N271" s="11" t="s">
        <v>105</v>
      </c>
      <c r="O271" s="11" t="s">
        <v>94</v>
      </c>
      <c r="P271" s="12"/>
    </row>
    <row r="272" spans="1:16" ht="11.65" customHeight="1" x14ac:dyDescent="0.2">
      <c r="A272" s="125"/>
      <c r="B272" s="126" t="s">
        <v>572</v>
      </c>
      <c r="C272" s="127" t="s">
        <v>573</v>
      </c>
      <c r="D272" s="10">
        <v>1</v>
      </c>
      <c r="E272" s="128" t="s">
        <v>130</v>
      </c>
      <c r="F272" s="129">
        <v>8.5</v>
      </c>
      <c r="G272" s="126">
        <v>1</v>
      </c>
      <c r="H272" s="130" t="s">
        <v>130</v>
      </c>
      <c r="I272" s="131">
        <v>1</v>
      </c>
      <c r="J272" s="132">
        <f t="shared" si="8"/>
        <v>1</v>
      </c>
      <c r="K272" s="133">
        <f t="shared" si="9"/>
        <v>8.5</v>
      </c>
      <c r="L272" s="11" t="s">
        <v>114</v>
      </c>
      <c r="M272" s="11" t="s">
        <v>574</v>
      </c>
      <c r="N272" s="11" t="s">
        <v>105</v>
      </c>
      <c r="O272" s="11" t="s">
        <v>94</v>
      </c>
      <c r="P272" s="12"/>
    </row>
    <row r="273" spans="1:16" ht="11.65" customHeight="1" x14ac:dyDescent="0.2">
      <c r="A273" s="125"/>
      <c r="B273" s="126" t="s">
        <v>575</v>
      </c>
      <c r="C273" s="127" t="s">
        <v>576</v>
      </c>
      <c r="D273" s="10">
        <v>1</v>
      </c>
      <c r="E273" s="128" t="s">
        <v>130</v>
      </c>
      <c r="F273" s="129">
        <v>110.17</v>
      </c>
      <c r="G273" s="126">
        <v>1</v>
      </c>
      <c r="H273" s="130" t="s">
        <v>130</v>
      </c>
      <c r="I273" s="131">
        <v>1</v>
      </c>
      <c r="J273" s="132">
        <f t="shared" si="8"/>
        <v>1</v>
      </c>
      <c r="K273" s="133">
        <f t="shared" si="9"/>
        <v>110.17</v>
      </c>
      <c r="L273" s="11" t="s">
        <v>563</v>
      </c>
      <c r="M273" s="11" t="s">
        <v>516</v>
      </c>
      <c r="N273" s="11" t="s">
        <v>105</v>
      </c>
      <c r="O273" s="11" t="s">
        <v>94</v>
      </c>
      <c r="P273" s="12"/>
    </row>
    <row r="274" spans="1:16" x14ac:dyDescent="0.2">
      <c r="A274" s="125"/>
      <c r="B274" s="126" t="s">
        <v>577</v>
      </c>
      <c r="C274" s="127" t="s">
        <v>578</v>
      </c>
      <c r="D274" s="10">
        <v>1</v>
      </c>
      <c r="E274" s="128" t="s">
        <v>130</v>
      </c>
      <c r="F274" s="129">
        <v>155</v>
      </c>
      <c r="G274" s="126">
        <v>1</v>
      </c>
      <c r="H274" s="130" t="s">
        <v>130</v>
      </c>
      <c r="I274" s="131">
        <v>24</v>
      </c>
      <c r="J274" s="132">
        <f t="shared" si="8"/>
        <v>4.1666666666666664E-2</v>
      </c>
      <c r="K274" s="133">
        <f t="shared" si="9"/>
        <v>6.458333333333333</v>
      </c>
      <c r="L274" s="11" t="s">
        <v>114</v>
      </c>
      <c r="M274" s="11" t="s">
        <v>519</v>
      </c>
      <c r="N274" s="11" t="s">
        <v>105</v>
      </c>
      <c r="O274" s="11" t="s">
        <v>94</v>
      </c>
    </row>
    <row r="275" spans="1:16" s="12" customFormat="1" x14ac:dyDescent="0.2">
      <c r="A275" s="125"/>
      <c r="B275" s="126" t="s">
        <v>579</v>
      </c>
      <c r="C275" s="127" t="s">
        <v>580</v>
      </c>
      <c r="D275" s="10">
        <v>2</v>
      </c>
      <c r="E275" s="128" t="s">
        <v>130</v>
      </c>
      <c r="F275" s="129">
        <v>72.03</v>
      </c>
      <c r="G275" s="126">
        <v>1</v>
      </c>
      <c r="H275" s="130" t="s">
        <v>130</v>
      </c>
      <c r="I275" s="131">
        <v>1</v>
      </c>
      <c r="J275" s="132">
        <f t="shared" si="8"/>
        <v>0.5</v>
      </c>
      <c r="K275" s="133">
        <f t="shared" si="9"/>
        <v>36.015000000000001</v>
      </c>
      <c r="L275" s="11" t="s">
        <v>563</v>
      </c>
      <c r="M275" s="11" t="s">
        <v>516</v>
      </c>
      <c r="N275" s="11" t="s">
        <v>105</v>
      </c>
      <c r="O275" s="11" t="s">
        <v>94</v>
      </c>
    </row>
    <row r="276" spans="1:16" s="12" customFormat="1" x14ac:dyDescent="0.2">
      <c r="A276" s="125"/>
      <c r="B276" s="126" t="s">
        <v>581</v>
      </c>
      <c r="C276" s="127" t="s">
        <v>582</v>
      </c>
      <c r="D276" s="10">
        <v>1</v>
      </c>
      <c r="E276" s="128" t="s">
        <v>130</v>
      </c>
      <c r="F276" s="129">
        <v>37.83</v>
      </c>
      <c r="G276" s="126">
        <v>1</v>
      </c>
      <c r="H276" s="130" t="s">
        <v>130</v>
      </c>
      <c r="I276" s="131">
        <v>1</v>
      </c>
      <c r="J276" s="132">
        <f t="shared" si="8"/>
        <v>1</v>
      </c>
      <c r="K276" s="133">
        <f t="shared" si="9"/>
        <v>37.83</v>
      </c>
      <c r="L276" s="11" t="s">
        <v>114</v>
      </c>
      <c r="M276" s="11" t="s">
        <v>30</v>
      </c>
      <c r="N276" s="11" t="s">
        <v>105</v>
      </c>
      <c r="O276" s="11" t="s">
        <v>94</v>
      </c>
    </row>
    <row r="277" spans="1:16" s="12" customFormat="1" x14ac:dyDescent="0.2">
      <c r="A277" s="125"/>
      <c r="B277" s="126" t="s">
        <v>583</v>
      </c>
      <c r="C277" s="127" t="s">
        <v>584</v>
      </c>
      <c r="D277" s="10">
        <v>1</v>
      </c>
      <c r="E277" s="128" t="s">
        <v>130</v>
      </c>
      <c r="F277" s="129">
        <v>0.8</v>
      </c>
      <c r="G277" s="126">
        <v>1</v>
      </c>
      <c r="H277" s="130" t="s">
        <v>130</v>
      </c>
      <c r="I277" s="131">
        <v>1</v>
      </c>
      <c r="J277" s="132">
        <f t="shared" si="8"/>
        <v>1</v>
      </c>
      <c r="K277" s="133">
        <f t="shared" si="9"/>
        <v>0.8</v>
      </c>
      <c r="L277" s="11" t="s">
        <v>114</v>
      </c>
      <c r="M277" s="11" t="s">
        <v>585</v>
      </c>
      <c r="N277" s="11" t="s">
        <v>31</v>
      </c>
      <c r="O277" s="11" t="s">
        <v>94</v>
      </c>
    </row>
    <row r="278" spans="1:16" s="12" customFormat="1" x14ac:dyDescent="0.2">
      <c r="A278" s="125"/>
      <c r="B278" s="126" t="s">
        <v>586</v>
      </c>
      <c r="C278" s="127" t="s">
        <v>587</v>
      </c>
      <c r="D278" s="10">
        <v>1</v>
      </c>
      <c r="E278" s="128" t="s">
        <v>130</v>
      </c>
      <c r="F278" s="129">
        <v>6</v>
      </c>
      <c r="G278" s="126">
        <v>1</v>
      </c>
      <c r="H278" s="130" t="s">
        <v>130</v>
      </c>
      <c r="I278" s="131">
        <v>1</v>
      </c>
      <c r="J278" s="132">
        <f t="shared" si="8"/>
        <v>1</v>
      </c>
      <c r="K278" s="133">
        <f t="shared" si="9"/>
        <v>6</v>
      </c>
      <c r="L278" s="11" t="s">
        <v>114</v>
      </c>
      <c r="M278" s="11" t="s">
        <v>519</v>
      </c>
      <c r="N278" s="11" t="s">
        <v>105</v>
      </c>
      <c r="O278" s="11" t="s">
        <v>94</v>
      </c>
    </row>
    <row r="279" spans="1:16" x14ac:dyDescent="0.2">
      <c r="A279" s="149"/>
      <c r="B279" s="150"/>
      <c r="C279" s="151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</row>
    <row r="280" spans="1:16" x14ac:dyDescent="0.2">
      <c r="A280" s="149"/>
      <c r="B280" s="150"/>
      <c r="C280" s="151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</row>
    <row r="281" spans="1:16" x14ac:dyDescent="0.2">
      <c r="A281" s="149"/>
      <c r="B281" s="150"/>
      <c r="C281" s="151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</row>
    <row r="282" spans="1:16" x14ac:dyDescent="0.2">
      <c r="A282" s="149"/>
      <c r="B282" s="150"/>
      <c r="C282" s="151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</row>
    <row r="283" spans="1:16" x14ac:dyDescent="0.2">
      <c r="A283" s="149"/>
      <c r="B283" s="150"/>
      <c r="C283" s="151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</row>
    <row r="284" spans="1:16" x14ac:dyDescent="0.2">
      <c r="A284" s="149"/>
      <c r="B284" s="150"/>
      <c r="C284" s="151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</row>
    <row r="285" spans="1:16" x14ac:dyDescent="0.2">
      <c r="A285" s="149"/>
      <c r="B285" s="150"/>
      <c r="C285" s="151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</row>
    <row r="286" spans="1:16" x14ac:dyDescent="0.2">
      <c r="A286" s="149"/>
      <c r="B286" s="150"/>
      <c r="C286" s="151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</row>
    <row r="287" spans="1:16" x14ac:dyDescent="0.2">
      <c r="A287" s="149"/>
      <c r="B287" s="150"/>
      <c r="C287" s="151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</row>
    <row r="288" spans="1:16" x14ac:dyDescent="0.2">
      <c r="A288" s="149"/>
      <c r="B288" s="150"/>
      <c r="C288" s="151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</row>
    <row r="289" spans="1:13" x14ac:dyDescent="0.2">
      <c r="A289" s="149"/>
      <c r="B289" s="150"/>
      <c r="C289" s="151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</row>
    <row r="290" spans="1:13" x14ac:dyDescent="0.2">
      <c r="A290" s="149"/>
      <c r="B290" s="150"/>
      <c r="C290" s="151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</row>
    <row r="291" spans="1:13" x14ac:dyDescent="0.2">
      <c r="A291" s="149"/>
      <c r="B291" s="150"/>
      <c r="C291" s="151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</row>
    <row r="292" spans="1:13" x14ac:dyDescent="0.2">
      <c r="A292" s="149"/>
      <c r="B292" s="150"/>
      <c r="C292" s="151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</row>
  </sheetData>
  <sheetProtection autoFilter="0"/>
  <mergeCells count="1">
    <mergeCell ref="I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Despacho_Directos</vt:lpstr>
      <vt:lpstr>Despacho_Indirectos</vt:lpstr>
      <vt:lpstr>T_Precios</vt:lpstr>
      <vt:lpstr>Despacho_Indirectos!Precios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Alvarez Vera</dc:creator>
  <cp:lastModifiedBy>Noel</cp:lastModifiedBy>
  <dcterms:created xsi:type="dcterms:W3CDTF">2019-10-16T22:02:50Z</dcterms:created>
  <dcterms:modified xsi:type="dcterms:W3CDTF">2019-10-17T17:04:30Z</dcterms:modified>
</cp:coreProperties>
</file>