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"/>
    </mc:Choice>
  </mc:AlternateContent>
  <bookViews>
    <workbookView xWindow="0" yWindow="0" windowWidth="20490" windowHeight="7530"/>
  </bookViews>
  <sheets>
    <sheet name="JE und Tim" sheetId="1" r:id="rId1"/>
    <sheet name="JE, Tim, Dom" sheetId="2" r:id="rId2"/>
    <sheet name="JE, Tim,Dom, Mat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3" l="1"/>
  <c r="K21" i="3"/>
  <c r="C21" i="3"/>
  <c r="G21" i="3"/>
  <c r="G12" i="2"/>
  <c r="C12" i="2"/>
  <c r="K12" i="2"/>
  <c r="K13" i="2" s="1"/>
  <c r="K14" i="2" s="1"/>
  <c r="K15" i="2" s="1"/>
  <c r="G16" i="1"/>
  <c r="C16" i="1"/>
  <c r="C17" i="1" l="1"/>
  <c r="G17" i="1" s="1"/>
  <c r="C18" i="1"/>
  <c r="C19" i="1" s="1"/>
  <c r="G18" i="1"/>
  <c r="G19" i="1" s="1"/>
  <c r="C22" i="3"/>
  <c r="C23" i="3" s="1"/>
  <c r="C13" i="2"/>
  <c r="C14" i="2" s="1"/>
  <c r="C15" i="2" s="1"/>
  <c r="G13" i="2"/>
  <c r="G14" i="2" s="1"/>
  <c r="G15" i="2" s="1"/>
  <c r="O22" i="3" l="1"/>
  <c r="O23" i="3"/>
  <c r="O24" i="3" s="1"/>
  <c r="K23" i="3"/>
  <c r="G23" i="3"/>
  <c r="C24" i="3"/>
  <c r="K22" i="3"/>
  <c r="G22" i="3"/>
  <c r="K24" i="3" l="1"/>
  <c r="G24" i="3"/>
</calcChain>
</file>

<file path=xl/sharedStrings.xml><?xml version="1.0" encoding="utf-8"?>
<sst xmlns="http://schemas.openxmlformats.org/spreadsheetml/2006/main" count="134" uniqueCount="63">
  <si>
    <t>Datum</t>
  </si>
  <si>
    <t>Auto</t>
  </si>
  <si>
    <t>Übernachtung</t>
  </si>
  <si>
    <t>Verwedungszweck</t>
  </si>
  <si>
    <t>TRAVELODGE HOTEL LAXLOS ANGELES</t>
  </si>
  <si>
    <t>CENTER LAKE HOTELLOS ANGELES</t>
  </si>
  <si>
    <t>PARIS LV ROOM RESRVATION8662094732</t>
  </si>
  <si>
    <t>STARLINE TOURS OF HOLLYWOLOS ANGELES</t>
  </si>
  <si>
    <t>RODEWAY INN &amp; SUITES29 PALMS</t>
  </si>
  <si>
    <t>HOWARD JOHNSONFLAGSTAFF</t>
  </si>
  <si>
    <t>PARIS LV CASINO FRNT DSKLAS VEGAS</t>
  </si>
  <si>
    <t>rods steakhousewilliams</t>
  </si>
  <si>
    <t>EZ MART GASOAKHURST</t>
  </si>
  <si>
    <t>THE ATOMIC INNBEATTY</t>
  </si>
  <si>
    <t>0276 - MOTEL 67609346660</t>
  </si>
  <si>
    <t>YOSEMITE SIERRA INNOAKHURST</t>
  </si>
  <si>
    <t>Ausgaben Tim</t>
  </si>
  <si>
    <t>Ausgaben JE</t>
  </si>
  <si>
    <t>US Dollar</t>
  </si>
  <si>
    <t>Auto LA-SF</t>
  </si>
  <si>
    <t>Nationalparkkarte</t>
  </si>
  <si>
    <t>Tanken</t>
  </si>
  <si>
    <t>Untergrundtour Seattle</t>
  </si>
  <si>
    <t>Gesamtausgaben Tim</t>
  </si>
  <si>
    <t>Gesamtausgaben JE</t>
  </si>
  <si>
    <t>Gesamtausgaben beide</t>
  </si>
  <si>
    <t>Jeweils Anteiliger Betrag</t>
  </si>
  <si>
    <t>Zahlbetrag Tim an JE</t>
  </si>
  <si>
    <t>Zahlbetrag JE an Tim</t>
  </si>
  <si>
    <t>Ausgaben Dom</t>
  </si>
  <si>
    <t>Übernachtung Mountain View</t>
  </si>
  <si>
    <t>Übernachtungen San Francisco</t>
  </si>
  <si>
    <t>Passage to India Mountain View</t>
  </si>
  <si>
    <t>Lyft</t>
  </si>
  <si>
    <t>Computer History Museum</t>
  </si>
  <si>
    <t>Supermarkt</t>
  </si>
  <si>
    <t>Sandwiches</t>
  </si>
  <si>
    <t>Gesamtausgaben Dominik</t>
  </si>
  <si>
    <t>Gesamtausgaben Alle</t>
  </si>
  <si>
    <t>Zahlbetrag Tim an Dominik</t>
  </si>
  <si>
    <t>Zahlbetrag JE an Dominik</t>
  </si>
  <si>
    <t>Zahlbetrag Dominik</t>
  </si>
  <si>
    <t>0016 - MOTEL 6SANTA ROSA</t>
  </si>
  <si>
    <t>SUPER 8 MOTELS707-4433193</t>
  </si>
  <si>
    <t>BUDGET INN OF AMERICAMEDFORD</t>
  </si>
  <si>
    <t>Lighthouse Statepark</t>
  </si>
  <si>
    <t>Essen im Supermarkt</t>
  </si>
  <si>
    <t>Pizza und Lebensmittel</t>
  </si>
  <si>
    <t>Fähre</t>
  </si>
  <si>
    <t>Lebensmittel</t>
  </si>
  <si>
    <t xml:space="preserve">Zahlbetrag Tim </t>
  </si>
  <si>
    <t xml:space="preserve">Zahlbetrag JE </t>
  </si>
  <si>
    <t>Donuts</t>
  </si>
  <si>
    <t>Fort Ross</t>
  </si>
  <si>
    <t>Drive Through Tree</t>
  </si>
  <si>
    <t>In &amp; Out Burger</t>
  </si>
  <si>
    <t>Japanisches Essen</t>
  </si>
  <si>
    <t>Whisky</t>
  </si>
  <si>
    <t>Japanischer Garten</t>
  </si>
  <si>
    <t>Ausgaben Mat</t>
  </si>
  <si>
    <t>Abendessen</t>
  </si>
  <si>
    <t>Bier</t>
  </si>
  <si>
    <t>Zahlbetrag Matthias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</si>
</sst>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2" fontId="2" fillId="0" borderId="0" xfId="1" applyNumberFormat="1" applyFont="1"/>
    <xf numFmtId="14" fontId="2" fillId="0" borderId="1" xfId="0" applyNumberFormat="1" applyFont="1" applyBorder="1"/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Fill="1" applyBorder="1"/>
    <xf numFmtId="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Font="1" applyBorder="1"/>
    <xf numFmtId="14" fontId="2" fillId="3" borderId="1" xfId="0" applyNumberFormat="1" applyFont="1" applyFill="1" applyBorder="1"/>
    <xf numFmtId="0" fontId="2" fillId="3" borderId="1" xfId="0" applyFont="1" applyFill="1" applyBorder="1"/>
    <xf numFmtId="0" fontId="0" fillId="3" borderId="1" xfId="0" applyFill="1" applyBorder="1"/>
    <xf numFmtId="2" fontId="2" fillId="3" borderId="1" xfId="0" applyNumberFormat="1" applyFont="1" applyFill="1" applyBorder="1"/>
    <xf numFmtId="0" fontId="0" fillId="4" borderId="1" xfId="0" applyFill="1" applyBorder="1"/>
    <xf numFmtId="0" fontId="2" fillId="4" borderId="1" xfId="0" applyFont="1" applyFill="1" applyBorder="1"/>
    <xf numFmtId="2" fontId="2" fillId="4" borderId="1" xfId="1" applyNumberFormat="1" applyFont="1" applyFill="1" applyBorder="1"/>
    <xf numFmtId="14" fontId="0" fillId="0" borderId="1" xfId="0" quotePrefix="1" applyNumberFormat="1" applyBorder="1"/>
    <xf numFmtId="2" fontId="0" fillId="0" borderId="1" xfId="0" quotePrefix="1" applyNumberFormat="1" applyBorder="1"/>
  </cellXfs>
  <cellStyles count="2">
    <cellStyle name="Prozent" xfId="1" builtinId="5"/>
    <cellStyle name="Stand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7" workbookViewId="0">
      <selection activeCell="B21" sqref="B21"/>
    </sheetView>
  </sheetViews>
  <sheetFormatPr baseColWidth="10" defaultRowHeight="15" x14ac:dyDescent="0.25"/>
  <cols>
    <col min="1" max="1" width="10.140625" style="1" bestFit="1" customWidth="1"/>
    <col min="2" max="2" width="38.5703125" customWidth="1"/>
    <col min="4" max="4" width="2.85546875" customWidth="1"/>
    <col min="6" max="6" width="38.5703125" customWidth="1"/>
    <col min="8" max="8" width="22.140625" bestFit="1" customWidth="1"/>
  </cols>
  <sheetData>
    <row r="1" spans="1:7" x14ac:dyDescent="0.25">
      <c r="A1" s="5" t="s">
        <v>16</v>
      </c>
      <c r="B1" s="3"/>
      <c r="C1" s="3"/>
      <c r="D1" s="3"/>
      <c r="E1" s="3" t="s">
        <v>17</v>
      </c>
    </row>
    <row r="2" spans="1:7" x14ac:dyDescent="0.25">
      <c r="A2" s="18" t="s">
        <v>0</v>
      </c>
      <c r="B2" s="19" t="s">
        <v>3</v>
      </c>
      <c r="C2" s="19" t="s">
        <v>18</v>
      </c>
      <c r="D2" s="19"/>
      <c r="E2" s="18" t="s">
        <v>0</v>
      </c>
      <c r="F2" s="19" t="s">
        <v>3</v>
      </c>
      <c r="G2" s="19" t="s">
        <v>18</v>
      </c>
    </row>
    <row r="3" spans="1:7" x14ac:dyDescent="0.25">
      <c r="A3" s="9">
        <v>42995</v>
      </c>
      <c r="B3" s="10" t="s">
        <v>4</v>
      </c>
      <c r="C3" s="13">
        <v>162.26</v>
      </c>
      <c r="D3" s="12"/>
      <c r="E3" s="25">
        <v>42997</v>
      </c>
      <c r="F3" s="10" t="s">
        <v>19</v>
      </c>
      <c r="G3" s="14">
        <v>800</v>
      </c>
    </row>
    <row r="4" spans="1:7" x14ac:dyDescent="0.25">
      <c r="A4" s="9">
        <v>42995</v>
      </c>
      <c r="B4" s="10" t="s">
        <v>5</v>
      </c>
      <c r="C4" s="13">
        <v>251.79</v>
      </c>
      <c r="D4" s="12"/>
      <c r="E4" s="9">
        <v>42998</v>
      </c>
      <c r="F4" s="10" t="s">
        <v>20</v>
      </c>
      <c r="G4" s="14">
        <v>80</v>
      </c>
    </row>
    <row r="5" spans="1:7" x14ac:dyDescent="0.25">
      <c r="A5" s="9">
        <v>42996</v>
      </c>
      <c r="B5" s="10" t="s">
        <v>7</v>
      </c>
      <c r="C5" s="13">
        <v>98</v>
      </c>
      <c r="D5" s="12"/>
      <c r="E5" s="9">
        <v>43001</v>
      </c>
      <c r="F5" s="10" t="s">
        <v>21</v>
      </c>
      <c r="G5" s="13">
        <v>36.5</v>
      </c>
    </row>
    <row r="6" spans="1:7" x14ac:dyDescent="0.25">
      <c r="A6" s="9">
        <v>42997</v>
      </c>
      <c r="B6" s="10" t="s">
        <v>8</v>
      </c>
      <c r="C6" s="13">
        <v>76.25</v>
      </c>
      <c r="D6" s="12"/>
      <c r="E6" s="9">
        <v>43002</v>
      </c>
      <c r="F6" s="10" t="s">
        <v>21</v>
      </c>
      <c r="G6" s="13">
        <v>29.94</v>
      </c>
    </row>
    <row r="7" spans="1:7" x14ac:dyDescent="0.25">
      <c r="A7" s="9">
        <v>42997</v>
      </c>
      <c r="B7" s="10" t="s">
        <v>6</v>
      </c>
      <c r="C7" s="13">
        <v>74.319999999999993</v>
      </c>
      <c r="D7" s="12"/>
      <c r="E7" s="9">
        <v>43019</v>
      </c>
      <c r="F7" s="10" t="s">
        <v>22</v>
      </c>
      <c r="G7" s="26">
        <v>42</v>
      </c>
    </row>
    <row r="8" spans="1:7" x14ac:dyDescent="0.25">
      <c r="A8" s="9">
        <v>42999</v>
      </c>
      <c r="B8" s="10" t="s">
        <v>9</v>
      </c>
      <c r="C8" s="13">
        <v>166.66</v>
      </c>
      <c r="D8" s="12"/>
      <c r="E8" s="10"/>
      <c r="F8" s="10"/>
      <c r="G8" s="13"/>
    </row>
    <row r="9" spans="1:7" x14ac:dyDescent="0.25">
      <c r="A9" s="9">
        <v>42999</v>
      </c>
      <c r="B9" s="10" t="s">
        <v>10</v>
      </c>
      <c r="C9" s="13">
        <v>39.68</v>
      </c>
      <c r="D9" s="12"/>
      <c r="E9" s="10"/>
      <c r="F9" s="10"/>
      <c r="G9" s="13"/>
    </row>
    <row r="10" spans="1:7" x14ac:dyDescent="0.25">
      <c r="A10" s="9">
        <v>42999</v>
      </c>
      <c r="B10" s="10" t="s">
        <v>11</v>
      </c>
      <c r="C10" s="13">
        <v>65</v>
      </c>
      <c r="D10" s="12"/>
      <c r="E10" s="10"/>
      <c r="F10" s="10"/>
      <c r="G10" s="13"/>
    </row>
    <row r="11" spans="1:7" x14ac:dyDescent="0.25">
      <c r="A11" s="9">
        <v>43005</v>
      </c>
      <c r="B11" s="10" t="s">
        <v>12</v>
      </c>
      <c r="C11" s="13">
        <v>10</v>
      </c>
      <c r="D11" s="12"/>
      <c r="E11" s="10"/>
      <c r="F11" s="10"/>
      <c r="G11" s="13"/>
    </row>
    <row r="12" spans="1:7" x14ac:dyDescent="0.25">
      <c r="A12" s="9">
        <v>43002</v>
      </c>
      <c r="B12" s="10" t="s">
        <v>13</v>
      </c>
      <c r="C12" s="13">
        <v>78.48</v>
      </c>
      <c r="D12" s="12"/>
      <c r="E12" s="10"/>
      <c r="F12" s="10"/>
      <c r="G12" s="13"/>
    </row>
    <row r="13" spans="1:7" x14ac:dyDescent="0.25">
      <c r="A13" s="9">
        <v>43002</v>
      </c>
      <c r="B13" s="10" t="s">
        <v>14</v>
      </c>
      <c r="C13" s="13">
        <v>109.6</v>
      </c>
      <c r="D13" s="12"/>
      <c r="E13" s="10"/>
      <c r="F13" s="10"/>
      <c r="G13" s="13"/>
    </row>
    <row r="14" spans="1:7" x14ac:dyDescent="0.25">
      <c r="A14" s="9">
        <v>43003</v>
      </c>
      <c r="B14" s="10" t="s">
        <v>15</v>
      </c>
      <c r="C14" s="13">
        <v>297.7</v>
      </c>
      <c r="D14" s="12"/>
      <c r="E14" s="10"/>
      <c r="F14" s="10"/>
      <c r="G14" s="13"/>
    </row>
    <row r="15" spans="1:7" x14ac:dyDescent="0.25">
      <c r="A15" s="9"/>
      <c r="B15" s="10"/>
      <c r="C15" s="13"/>
      <c r="D15" s="12"/>
      <c r="E15" s="10"/>
      <c r="F15" s="10"/>
      <c r="G15" s="13"/>
    </row>
    <row r="16" spans="1:7" x14ac:dyDescent="0.25">
      <c r="A16" s="20"/>
      <c r="B16" s="19" t="s">
        <v>23</v>
      </c>
      <c r="C16" s="21">
        <f>SUM(C3:C14)</f>
        <v>1429.7399999999998</v>
      </c>
      <c r="D16" s="20"/>
      <c r="E16" s="20"/>
      <c r="F16" s="19" t="s">
        <v>24</v>
      </c>
      <c r="G16" s="21">
        <f>SUM(G3:G14)</f>
        <v>988.44</v>
      </c>
    </row>
    <row r="17" spans="1:9" x14ac:dyDescent="0.25">
      <c r="A17" s="10"/>
      <c r="B17" s="10" t="s">
        <v>25</v>
      </c>
      <c r="C17" s="13">
        <f>C16+G16</f>
        <v>2418.1799999999998</v>
      </c>
      <c r="D17" s="10"/>
      <c r="E17" s="10"/>
      <c r="F17" s="10" t="s">
        <v>25</v>
      </c>
      <c r="G17" s="13">
        <f>C17</f>
        <v>2418.1799999999998</v>
      </c>
      <c r="H17" s="3"/>
      <c r="I17" s="4"/>
    </row>
    <row r="18" spans="1:9" x14ac:dyDescent="0.25">
      <c r="A18" s="10"/>
      <c r="B18" s="17" t="s">
        <v>26</v>
      </c>
      <c r="C18" s="10">
        <f>C17/2</f>
        <v>1209.0899999999999</v>
      </c>
      <c r="D18" s="10"/>
      <c r="E18" s="10"/>
      <c r="F18" s="17" t="s">
        <v>26</v>
      </c>
      <c r="G18" s="10">
        <f>C17/2</f>
        <v>1209.0899999999999</v>
      </c>
    </row>
    <row r="19" spans="1:9" x14ac:dyDescent="0.25">
      <c r="A19" s="22"/>
      <c r="B19" s="23" t="s">
        <v>27</v>
      </c>
      <c r="C19" s="24">
        <f>C18-C16</f>
        <v>-220.64999999999986</v>
      </c>
      <c r="D19" s="22"/>
      <c r="E19" s="22"/>
      <c r="F19" s="23" t="s">
        <v>28</v>
      </c>
      <c r="G19" s="24">
        <f>IF(G18-G16&lt;0,0,(G18-G16))</f>
        <v>220.64999999999986</v>
      </c>
    </row>
    <row r="20" spans="1:9" x14ac:dyDescent="0.25">
      <c r="B20" s="3"/>
      <c r="C20" s="6"/>
    </row>
    <row r="21" spans="1:9" x14ac:dyDescent="0.25">
      <c r="C21" s="2"/>
      <c r="G21" s="2"/>
    </row>
  </sheetData>
  <conditionalFormatting sqref="C19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G19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8740157499999996" bottom="0.78740157499999996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10.140625" bestFit="1" customWidth="1"/>
    <col min="2" max="2" width="38.5703125" customWidth="1"/>
    <col min="4" max="4" width="2.85546875" customWidth="1"/>
    <col min="5" max="5" width="10.140625" bestFit="1" customWidth="1"/>
    <col min="6" max="6" width="38.5703125" customWidth="1"/>
    <col min="8" max="8" width="2.85546875" customWidth="1"/>
    <col min="9" max="9" width="10.140625" bestFit="1" customWidth="1"/>
    <col min="10" max="10" width="38.5703125" customWidth="1"/>
  </cols>
  <sheetData>
    <row r="1" spans="1:11" x14ac:dyDescent="0.25">
      <c r="A1" s="7" t="s">
        <v>16</v>
      </c>
      <c r="B1" s="8"/>
      <c r="C1" s="8"/>
      <c r="D1" s="8"/>
      <c r="E1" s="7" t="s">
        <v>17</v>
      </c>
      <c r="F1" s="8"/>
      <c r="G1" s="8"/>
      <c r="H1" s="8"/>
      <c r="I1" s="7" t="s">
        <v>29</v>
      </c>
      <c r="J1" s="8"/>
      <c r="K1" s="8"/>
    </row>
    <row r="2" spans="1:11" x14ac:dyDescent="0.25">
      <c r="A2" s="18" t="s">
        <v>0</v>
      </c>
      <c r="B2" s="19" t="s">
        <v>3</v>
      </c>
      <c r="C2" s="19" t="s">
        <v>18</v>
      </c>
      <c r="D2" s="19"/>
      <c r="E2" s="18" t="s">
        <v>0</v>
      </c>
      <c r="F2" s="19" t="s">
        <v>3</v>
      </c>
      <c r="G2" s="19" t="s">
        <v>18</v>
      </c>
      <c r="H2" s="19"/>
      <c r="I2" s="18" t="s">
        <v>0</v>
      </c>
      <c r="J2" s="19" t="s">
        <v>3</v>
      </c>
      <c r="K2" s="19" t="s">
        <v>18</v>
      </c>
    </row>
    <row r="3" spans="1:11" x14ac:dyDescent="0.25">
      <c r="A3" s="9"/>
      <c r="B3" s="10"/>
      <c r="C3" s="11"/>
      <c r="D3" s="10"/>
      <c r="E3" s="9"/>
      <c r="F3" s="10"/>
      <c r="G3" s="13"/>
      <c r="H3" s="10"/>
      <c r="I3" s="9">
        <v>43005</v>
      </c>
      <c r="J3" s="10" t="s">
        <v>30</v>
      </c>
      <c r="K3" s="14">
        <v>130</v>
      </c>
    </row>
    <row r="4" spans="1:11" x14ac:dyDescent="0.25">
      <c r="A4" s="9"/>
      <c r="B4" s="10"/>
      <c r="C4" s="15"/>
      <c r="D4" s="10"/>
      <c r="E4" s="10"/>
      <c r="F4" s="10"/>
      <c r="G4" s="10"/>
      <c r="H4" s="10"/>
      <c r="I4" s="9">
        <v>43006</v>
      </c>
      <c r="J4" s="10" t="s">
        <v>31</v>
      </c>
      <c r="K4" s="16">
        <v>300</v>
      </c>
    </row>
    <row r="5" spans="1:11" x14ac:dyDescent="0.25">
      <c r="A5" s="10"/>
      <c r="B5" s="10"/>
      <c r="C5" s="10"/>
      <c r="D5" s="10"/>
      <c r="E5" s="10"/>
      <c r="F5" s="10"/>
      <c r="G5" s="10"/>
      <c r="H5" s="10"/>
      <c r="I5" s="9">
        <v>43005</v>
      </c>
      <c r="J5" s="10" t="s">
        <v>32</v>
      </c>
      <c r="K5" s="10">
        <v>40</v>
      </c>
    </row>
    <row r="6" spans="1:11" x14ac:dyDescent="0.25">
      <c r="A6" s="10"/>
      <c r="B6" s="10"/>
      <c r="C6" s="10"/>
      <c r="D6" s="10"/>
      <c r="E6" s="10"/>
      <c r="F6" s="10"/>
      <c r="G6" s="10"/>
      <c r="H6" s="10"/>
      <c r="I6" s="9">
        <v>43005</v>
      </c>
      <c r="J6" s="10" t="s">
        <v>33</v>
      </c>
      <c r="K6" s="10">
        <v>7</v>
      </c>
    </row>
    <row r="7" spans="1:11" x14ac:dyDescent="0.25">
      <c r="A7" s="10"/>
      <c r="B7" s="10"/>
      <c r="C7" s="10"/>
      <c r="D7" s="10"/>
      <c r="E7" s="10"/>
      <c r="F7" s="10"/>
      <c r="G7" s="10"/>
      <c r="H7" s="10"/>
      <c r="I7" s="9">
        <v>43006</v>
      </c>
      <c r="J7" s="10" t="s">
        <v>34</v>
      </c>
      <c r="K7" s="10">
        <v>31.5</v>
      </c>
    </row>
    <row r="8" spans="1:11" x14ac:dyDescent="0.25">
      <c r="A8" s="10"/>
      <c r="B8" s="10"/>
      <c r="C8" s="10"/>
      <c r="D8" s="10"/>
      <c r="E8" s="10"/>
      <c r="F8" s="10"/>
      <c r="G8" s="10"/>
      <c r="H8" s="10"/>
      <c r="I8" s="9">
        <v>43009</v>
      </c>
      <c r="J8" s="10" t="s">
        <v>33</v>
      </c>
      <c r="K8" s="10">
        <v>25</v>
      </c>
    </row>
    <row r="9" spans="1:11" x14ac:dyDescent="0.25">
      <c r="A9" s="10"/>
      <c r="B9" s="10"/>
      <c r="C9" s="10"/>
      <c r="D9" s="10"/>
      <c r="E9" s="10"/>
      <c r="F9" s="10"/>
      <c r="G9" s="10"/>
      <c r="H9" s="10"/>
      <c r="I9" s="9">
        <v>43018</v>
      </c>
      <c r="J9" s="10" t="s">
        <v>35</v>
      </c>
      <c r="K9" s="10">
        <v>18.43</v>
      </c>
    </row>
    <row r="10" spans="1:11" x14ac:dyDescent="0.25">
      <c r="A10" s="10"/>
      <c r="B10" s="10"/>
      <c r="C10" s="10"/>
      <c r="D10" s="10"/>
      <c r="E10" s="10"/>
      <c r="F10" s="10"/>
      <c r="G10" s="10"/>
      <c r="H10" s="10"/>
      <c r="I10" s="9">
        <v>43019</v>
      </c>
      <c r="J10" s="10" t="s">
        <v>36</v>
      </c>
      <c r="K10" s="10">
        <v>35.229999999999997</v>
      </c>
    </row>
    <row r="11" spans="1:11" x14ac:dyDescent="0.25">
      <c r="A11" s="10"/>
      <c r="B11" s="10"/>
      <c r="C11" s="10"/>
      <c r="D11" s="10"/>
      <c r="E11" s="10"/>
      <c r="F11" s="10"/>
      <c r="G11" s="10"/>
      <c r="H11" s="10"/>
      <c r="I11" s="9"/>
      <c r="J11" s="10"/>
      <c r="K11" s="10"/>
    </row>
    <row r="12" spans="1:11" x14ac:dyDescent="0.25">
      <c r="A12" s="20"/>
      <c r="B12" s="19" t="s">
        <v>23</v>
      </c>
      <c r="C12" s="21">
        <f>SUM(C3:C10)</f>
        <v>0</v>
      </c>
      <c r="D12" s="20"/>
      <c r="E12" s="20"/>
      <c r="F12" s="19" t="s">
        <v>37</v>
      </c>
      <c r="G12" s="21">
        <f>SUM(G3:G10)</f>
        <v>0</v>
      </c>
      <c r="H12" s="20"/>
      <c r="I12" s="20"/>
      <c r="J12" s="19" t="s">
        <v>37</v>
      </c>
      <c r="K12" s="21">
        <f>SUM(K3:K10)</f>
        <v>587.16</v>
      </c>
    </row>
    <row r="13" spans="1:11" x14ac:dyDescent="0.25">
      <c r="A13" s="10"/>
      <c r="B13" s="10" t="s">
        <v>38</v>
      </c>
      <c r="C13" s="13">
        <f>C12+G12+K12</f>
        <v>587.16</v>
      </c>
      <c r="D13" s="10"/>
      <c r="E13" s="10"/>
      <c r="F13" s="10" t="s">
        <v>38</v>
      </c>
      <c r="G13" s="13">
        <f>G12+K12+O12</f>
        <v>587.16</v>
      </c>
      <c r="H13" s="10"/>
      <c r="I13" s="10"/>
      <c r="J13" s="10" t="s">
        <v>38</v>
      </c>
      <c r="K13" s="13">
        <f>K12+O12+T12</f>
        <v>587.16</v>
      </c>
    </row>
    <row r="14" spans="1:11" x14ac:dyDescent="0.25">
      <c r="A14" s="10"/>
      <c r="B14" s="17" t="s">
        <v>26</v>
      </c>
      <c r="C14" s="10">
        <f>C13/3</f>
        <v>195.72</v>
      </c>
      <c r="D14" s="10"/>
      <c r="E14" s="10"/>
      <c r="F14" s="17" t="s">
        <v>26</v>
      </c>
      <c r="G14" s="10">
        <f>G13/3</f>
        <v>195.72</v>
      </c>
      <c r="H14" s="10"/>
      <c r="I14" s="10"/>
      <c r="J14" s="17" t="s">
        <v>26</v>
      </c>
      <c r="K14" s="10">
        <f>K13/3</f>
        <v>195.72</v>
      </c>
    </row>
    <row r="15" spans="1:11" x14ac:dyDescent="0.25">
      <c r="A15" s="22"/>
      <c r="B15" s="23" t="s">
        <v>39</v>
      </c>
      <c r="C15" s="24">
        <f>IF(C14-C12&lt;0,0,(C14-C12))</f>
        <v>195.72</v>
      </c>
      <c r="D15" s="22"/>
      <c r="E15" s="22"/>
      <c r="F15" s="23" t="s">
        <v>40</v>
      </c>
      <c r="G15" s="24">
        <f>IF(G14-G12&lt;0,0,(G14-G12))</f>
        <v>195.72</v>
      </c>
      <c r="H15" s="22"/>
      <c r="I15" s="22"/>
      <c r="J15" s="23" t="s">
        <v>41</v>
      </c>
      <c r="K15" s="24">
        <f>K14-K12</f>
        <v>-391.43999999999994</v>
      </c>
    </row>
  </sheetData>
  <conditionalFormatting sqref="C15 G15 K15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3" workbookViewId="0">
      <selection activeCell="G27" sqref="G27"/>
    </sheetView>
  </sheetViews>
  <sheetFormatPr baseColWidth="10" defaultRowHeight="15" x14ac:dyDescent="0.25"/>
  <cols>
    <col min="2" max="2" width="32.85546875" customWidth="1"/>
    <col min="4" max="4" width="2.85546875" customWidth="1"/>
    <col min="6" max="6" width="32.85546875" customWidth="1"/>
    <col min="8" max="8" width="2.85546875" customWidth="1"/>
    <col min="10" max="10" width="32.85546875" customWidth="1"/>
    <col min="12" max="12" width="2.85546875" customWidth="1"/>
    <col min="14" max="14" width="32.85546875" customWidth="1"/>
  </cols>
  <sheetData>
    <row r="1" spans="1:15" x14ac:dyDescent="0.25">
      <c r="A1" s="5" t="s">
        <v>16</v>
      </c>
      <c r="B1" s="3"/>
      <c r="C1" s="3"/>
      <c r="D1" s="3"/>
      <c r="E1" s="5" t="s">
        <v>17</v>
      </c>
      <c r="F1" s="3"/>
      <c r="G1" s="3"/>
      <c r="H1" s="3"/>
      <c r="I1" s="5" t="s">
        <v>29</v>
      </c>
      <c r="J1" s="3"/>
      <c r="K1" s="3"/>
      <c r="L1" s="3"/>
      <c r="M1" s="5" t="s">
        <v>59</v>
      </c>
      <c r="N1" s="3"/>
      <c r="O1" s="3"/>
    </row>
    <row r="2" spans="1:15" x14ac:dyDescent="0.25">
      <c r="A2" s="18" t="s">
        <v>0</v>
      </c>
      <c r="B2" s="19" t="s">
        <v>3</v>
      </c>
      <c r="C2" s="19" t="s">
        <v>18</v>
      </c>
      <c r="D2" s="19"/>
      <c r="E2" s="18" t="s">
        <v>0</v>
      </c>
      <c r="F2" s="19" t="s">
        <v>3</v>
      </c>
      <c r="G2" s="19" t="s">
        <v>18</v>
      </c>
      <c r="H2" s="19"/>
      <c r="I2" s="18" t="s">
        <v>0</v>
      </c>
      <c r="J2" s="19" t="s">
        <v>3</v>
      </c>
      <c r="K2" s="19" t="s">
        <v>18</v>
      </c>
      <c r="L2" s="19"/>
      <c r="M2" s="18" t="s">
        <v>0</v>
      </c>
      <c r="N2" s="19" t="s">
        <v>3</v>
      </c>
      <c r="O2" s="19" t="s">
        <v>18</v>
      </c>
    </row>
    <row r="3" spans="1:15" x14ac:dyDescent="0.25">
      <c r="A3" s="9">
        <v>43009</v>
      </c>
      <c r="B3" s="10" t="s">
        <v>42</v>
      </c>
      <c r="C3" s="11">
        <v>98.2</v>
      </c>
      <c r="D3" s="10"/>
      <c r="E3" s="9">
        <v>43009</v>
      </c>
      <c r="F3" s="10" t="s">
        <v>1</v>
      </c>
      <c r="G3" s="14">
        <v>1000</v>
      </c>
      <c r="H3" s="10"/>
      <c r="I3" s="9">
        <v>43009</v>
      </c>
      <c r="J3" s="10" t="s">
        <v>49</v>
      </c>
      <c r="K3" s="11">
        <v>46</v>
      </c>
      <c r="L3" s="10"/>
      <c r="M3" s="9">
        <v>43010</v>
      </c>
      <c r="N3" s="10" t="s">
        <v>60</v>
      </c>
      <c r="O3" s="11">
        <v>100.11</v>
      </c>
    </row>
    <row r="4" spans="1:15" x14ac:dyDescent="0.25">
      <c r="A4" s="9">
        <v>43011</v>
      </c>
      <c r="B4" s="10" t="s">
        <v>43</v>
      </c>
      <c r="C4" s="11">
        <v>106.4</v>
      </c>
      <c r="D4" s="10"/>
      <c r="E4" s="9">
        <v>43010</v>
      </c>
      <c r="F4" s="10" t="s">
        <v>21</v>
      </c>
      <c r="G4" s="10">
        <v>24.18</v>
      </c>
      <c r="H4" s="10"/>
      <c r="I4" s="9">
        <v>43010</v>
      </c>
      <c r="J4" s="10" t="s">
        <v>21</v>
      </c>
      <c r="K4" s="15">
        <v>25.4</v>
      </c>
      <c r="L4" s="10"/>
      <c r="M4" s="9">
        <v>43011</v>
      </c>
      <c r="N4" s="10" t="s">
        <v>21</v>
      </c>
      <c r="O4" s="15">
        <v>20.04</v>
      </c>
    </row>
    <row r="5" spans="1:15" x14ac:dyDescent="0.25">
      <c r="A5" s="9">
        <v>43012</v>
      </c>
      <c r="B5" s="10" t="s">
        <v>44</v>
      </c>
      <c r="C5" s="13">
        <v>74.78</v>
      </c>
      <c r="D5" s="10"/>
      <c r="E5" s="9">
        <v>43014</v>
      </c>
      <c r="F5" s="10" t="s">
        <v>52</v>
      </c>
      <c r="G5" s="10">
        <v>20.25</v>
      </c>
      <c r="H5" s="10"/>
      <c r="I5" s="9">
        <v>43010</v>
      </c>
      <c r="J5" s="10" t="s">
        <v>49</v>
      </c>
      <c r="K5" s="10">
        <v>6.5</v>
      </c>
      <c r="L5" s="10"/>
      <c r="M5" s="9">
        <v>43012</v>
      </c>
      <c r="N5" s="10" t="s">
        <v>60</v>
      </c>
      <c r="O5" s="10">
        <v>74</v>
      </c>
    </row>
    <row r="6" spans="1:15" x14ac:dyDescent="0.25">
      <c r="A6" s="9">
        <v>43013</v>
      </c>
      <c r="B6" s="10" t="s">
        <v>45</v>
      </c>
      <c r="C6" s="13">
        <v>5</v>
      </c>
      <c r="D6" s="10"/>
      <c r="E6" s="10"/>
      <c r="F6" s="10"/>
      <c r="G6" s="10"/>
      <c r="H6" s="10"/>
      <c r="I6" s="9">
        <v>43010</v>
      </c>
      <c r="J6" s="10" t="s">
        <v>53</v>
      </c>
      <c r="K6" s="10">
        <v>8</v>
      </c>
      <c r="L6" s="10"/>
      <c r="M6" s="9">
        <v>43014</v>
      </c>
      <c r="N6" s="10" t="s">
        <v>61</v>
      </c>
      <c r="O6" s="10">
        <v>26.25</v>
      </c>
    </row>
    <row r="7" spans="1:15" x14ac:dyDescent="0.25">
      <c r="A7" s="9">
        <v>43015</v>
      </c>
      <c r="B7" s="10" t="s">
        <v>46</v>
      </c>
      <c r="C7" s="13">
        <v>31.82</v>
      </c>
      <c r="D7" s="10"/>
      <c r="E7" s="10"/>
      <c r="F7" s="10"/>
      <c r="G7" s="10"/>
      <c r="H7" s="10"/>
      <c r="I7" s="9">
        <v>43010</v>
      </c>
      <c r="J7" s="10" t="s">
        <v>54</v>
      </c>
      <c r="K7" s="10">
        <v>5</v>
      </c>
      <c r="L7" s="10"/>
      <c r="M7" s="9">
        <v>43013</v>
      </c>
      <c r="N7" s="10" t="s">
        <v>2</v>
      </c>
      <c r="O7" s="10">
        <v>240.2</v>
      </c>
    </row>
    <row r="8" spans="1:15" x14ac:dyDescent="0.25">
      <c r="A8" s="9">
        <v>43017</v>
      </c>
      <c r="B8" s="10" t="s">
        <v>21</v>
      </c>
      <c r="C8" s="13">
        <v>10</v>
      </c>
      <c r="D8" s="10"/>
      <c r="E8" s="10"/>
      <c r="F8" s="10"/>
      <c r="G8" s="10"/>
      <c r="H8" s="10"/>
      <c r="I8" s="9">
        <v>43011</v>
      </c>
      <c r="J8" s="10" t="s">
        <v>21</v>
      </c>
      <c r="K8" s="10">
        <v>49</v>
      </c>
      <c r="L8" s="10"/>
      <c r="M8" s="9">
        <v>43015</v>
      </c>
      <c r="N8" s="10" t="s">
        <v>60</v>
      </c>
      <c r="O8" s="10">
        <v>120.74</v>
      </c>
    </row>
    <row r="9" spans="1:15" x14ac:dyDescent="0.25">
      <c r="A9" s="9">
        <v>43017</v>
      </c>
      <c r="B9" s="10" t="s">
        <v>48</v>
      </c>
      <c r="C9" s="13">
        <v>15</v>
      </c>
      <c r="D9" s="10"/>
      <c r="E9" s="10"/>
      <c r="F9" s="10"/>
      <c r="G9" s="10"/>
      <c r="H9" s="10"/>
      <c r="I9" s="9">
        <v>43011</v>
      </c>
      <c r="J9" s="10" t="s">
        <v>55</v>
      </c>
      <c r="K9" s="10">
        <v>27.5</v>
      </c>
      <c r="L9" s="10"/>
      <c r="M9" s="9">
        <v>43017</v>
      </c>
      <c r="N9" s="10" t="s">
        <v>60</v>
      </c>
      <c r="O9" s="10">
        <v>148.88</v>
      </c>
    </row>
    <row r="10" spans="1:15" x14ac:dyDescent="0.25">
      <c r="A10" s="9">
        <v>43017</v>
      </c>
      <c r="B10" s="10" t="s">
        <v>47</v>
      </c>
      <c r="C10" s="13">
        <v>96</v>
      </c>
      <c r="D10" s="10"/>
      <c r="E10" s="10"/>
      <c r="F10" s="10"/>
      <c r="G10" s="10"/>
      <c r="H10" s="10"/>
      <c r="I10" s="9">
        <v>43012</v>
      </c>
      <c r="J10" s="10" t="s">
        <v>49</v>
      </c>
      <c r="K10" s="10">
        <v>33.79</v>
      </c>
      <c r="L10" s="10"/>
      <c r="M10" s="9">
        <v>43016</v>
      </c>
      <c r="N10" s="10" t="s">
        <v>49</v>
      </c>
      <c r="O10" s="10">
        <v>4.9800000000000004</v>
      </c>
    </row>
    <row r="11" spans="1:15" x14ac:dyDescent="0.25">
      <c r="A11" s="9"/>
      <c r="B11" s="10"/>
      <c r="C11" s="10"/>
      <c r="D11" s="10"/>
      <c r="E11" s="10"/>
      <c r="F11" s="10"/>
      <c r="G11" s="10"/>
      <c r="H11" s="10"/>
      <c r="I11" s="9">
        <v>43012</v>
      </c>
      <c r="J11" s="10" t="s">
        <v>21</v>
      </c>
      <c r="K11" s="10">
        <v>26.75</v>
      </c>
      <c r="L11" s="10"/>
      <c r="M11" s="9">
        <v>43017</v>
      </c>
      <c r="N11" s="10" t="s">
        <v>49</v>
      </c>
      <c r="O11" s="10">
        <v>8.98</v>
      </c>
    </row>
    <row r="12" spans="1:15" x14ac:dyDescent="0.25">
      <c r="A12" s="9"/>
      <c r="B12" s="10"/>
      <c r="C12" s="10"/>
      <c r="D12" s="10"/>
      <c r="E12" s="10"/>
      <c r="F12" s="10"/>
      <c r="G12" s="10"/>
      <c r="H12" s="10"/>
      <c r="I12" s="9">
        <v>43012</v>
      </c>
      <c r="J12" s="10" t="s">
        <v>2</v>
      </c>
      <c r="K12" s="10">
        <v>81.75</v>
      </c>
      <c r="L12" s="10"/>
      <c r="M12" s="9"/>
      <c r="N12" s="10"/>
      <c r="O12" s="10"/>
    </row>
    <row r="13" spans="1:15" x14ac:dyDescent="0.25">
      <c r="A13" s="9"/>
      <c r="B13" s="10"/>
      <c r="C13" s="10"/>
      <c r="D13" s="10"/>
      <c r="E13" s="10"/>
      <c r="F13" s="10"/>
      <c r="G13" s="10"/>
      <c r="H13" s="10"/>
      <c r="I13" s="9">
        <v>43011</v>
      </c>
      <c r="J13" s="10" t="s">
        <v>56</v>
      </c>
      <c r="K13" s="10">
        <v>106</v>
      </c>
      <c r="L13" s="10"/>
      <c r="M13" s="9"/>
      <c r="N13" s="10"/>
      <c r="O13" s="10"/>
    </row>
    <row r="14" spans="1:15" x14ac:dyDescent="0.25">
      <c r="A14" s="9"/>
      <c r="B14" s="10"/>
      <c r="C14" s="10"/>
      <c r="D14" s="10"/>
      <c r="E14" s="10"/>
      <c r="F14" s="10"/>
      <c r="G14" s="10"/>
      <c r="H14" s="10"/>
      <c r="I14" s="9">
        <v>43014</v>
      </c>
      <c r="J14" s="10" t="s">
        <v>57</v>
      </c>
      <c r="K14" s="10">
        <v>60</v>
      </c>
      <c r="L14" s="10"/>
      <c r="M14" s="9"/>
      <c r="N14" s="10"/>
      <c r="O14" s="10"/>
    </row>
    <row r="15" spans="1:15" x14ac:dyDescent="0.25">
      <c r="A15" s="9"/>
      <c r="B15" s="10"/>
      <c r="C15" s="10"/>
      <c r="D15" s="10"/>
      <c r="E15" s="10"/>
      <c r="F15" s="10"/>
      <c r="G15" s="10"/>
      <c r="H15" s="10"/>
      <c r="I15" s="9">
        <v>43014</v>
      </c>
      <c r="J15" s="10" t="s">
        <v>58</v>
      </c>
      <c r="K15" s="10">
        <v>54</v>
      </c>
      <c r="L15" s="10"/>
      <c r="M15" s="9"/>
      <c r="N15" s="10"/>
      <c r="O15" s="10"/>
    </row>
    <row r="16" spans="1:15" x14ac:dyDescent="0.25">
      <c r="A16" s="9"/>
      <c r="B16" s="10"/>
      <c r="C16" s="10"/>
      <c r="D16" s="10"/>
      <c r="E16" s="10"/>
      <c r="F16" s="10"/>
      <c r="G16" s="10"/>
      <c r="H16" s="10"/>
      <c r="I16" s="9">
        <v>43015</v>
      </c>
      <c r="J16" s="10" t="s">
        <v>21</v>
      </c>
      <c r="K16" s="10">
        <v>39.18</v>
      </c>
      <c r="L16" s="10"/>
      <c r="M16" s="9"/>
      <c r="N16" s="10"/>
      <c r="O16" s="10"/>
    </row>
    <row r="17" spans="1:15" x14ac:dyDescent="0.25">
      <c r="A17" s="9"/>
      <c r="B17" s="10"/>
      <c r="C17" s="10"/>
      <c r="D17" s="10"/>
      <c r="E17" s="10"/>
      <c r="F17" s="10"/>
      <c r="G17" s="10"/>
      <c r="H17" s="10"/>
      <c r="I17" s="9">
        <v>43016</v>
      </c>
      <c r="J17" s="10" t="s">
        <v>21</v>
      </c>
      <c r="K17" s="10">
        <v>42.42</v>
      </c>
      <c r="L17" s="10"/>
      <c r="M17" s="9"/>
      <c r="N17" s="10"/>
      <c r="O17" s="10"/>
    </row>
    <row r="18" spans="1:15" x14ac:dyDescent="0.25">
      <c r="A18" s="9"/>
      <c r="B18" s="10"/>
      <c r="C18" s="10"/>
      <c r="D18" s="10"/>
      <c r="E18" s="10"/>
      <c r="F18" s="10"/>
      <c r="G18" s="10"/>
      <c r="H18" s="10"/>
      <c r="I18" s="9">
        <v>43015</v>
      </c>
      <c r="J18" s="10" t="s">
        <v>2</v>
      </c>
      <c r="K18" s="10">
        <v>114.17</v>
      </c>
      <c r="L18" s="10"/>
      <c r="M18" s="9"/>
      <c r="N18" s="10"/>
      <c r="O18" s="10"/>
    </row>
    <row r="19" spans="1:15" x14ac:dyDescent="0.25">
      <c r="A19" s="9"/>
      <c r="B19" s="10"/>
      <c r="C19" s="10"/>
      <c r="D19" s="10"/>
      <c r="E19" s="10"/>
      <c r="F19" s="10"/>
      <c r="G19" s="10"/>
      <c r="H19" s="10"/>
      <c r="I19" s="9">
        <v>43016</v>
      </c>
      <c r="J19" s="10" t="s">
        <v>2</v>
      </c>
      <c r="K19" s="10">
        <v>60.72</v>
      </c>
      <c r="L19" s="10"/>
      <c r="M19" s="9"/>
      <c r="N19" s="10"/>
      <c r="O19" s="10"/>
    </row>
    <row r="20" spans="1:15" x14ac:dyDescent="0.25">
      <c r="A20" s="9"/>
      <c r="B20" s="10"/>
      <c r="C20" s="10"/>
      <c r="D20" s="10"/>
      <c r="E20" s="10"/>
      <c r="F20" s="10"/>
      <c r="G20" s="10"/>
      <c r="H20" s="10"/>
      <c r="I20" s="9"/>
      <c r="J20" s="10"/>
      <c r="K20" s="10"/>
      <c r="L20" s="10"/>
      <c r="M20" s="9"/>
      <c r="N20" s="10"/>
      <c r="O20" s="10"/>
    </row>
    <row r="21" spans="1:15" x14ac:dyDescent="0.25">
      <c r="A21" s="20"/>
      <c r="B21" s="19" t="s">
        <v>23</v>
      </c>
      <c r="C21" s="21">
        <f>SUM(C3:C10)</f>
        <v>437.2</v>
      </c>
      <c r="D21" s="20"/>
      <c r="E21" s="20"/>
      <c r="F21" s="19" t="s">
        <v>37</v>
      </c>
      <c r="G21" s="21">
        <f>SUM(G3:G10)</f>
        <v>1044.43</v>
      </c>
      <c r="H21" s="20"/>
      <c r="I21" s="20"/>
      <c r="J21" s="19" t="s">
        <v>37</v>
      </c>
      <c r="K21" s="21">
        <f>SUM(K3:K19)</f>
        <v>786.18</v>
      </c>
      <c r="L21" s="20"/>
      <c r="M21" s="20"/>
      <c r="N21" s="19" t="s">
        <v>37</v>
      </c>
      <c r="O21" s="21">
        <f>SUM(O3:O19)</f>
        <v>744.18000000000006</v>
      </c>
    </row>
    <row r="22" spans="1:15" x14ac:dyDescent="0.25">
      <c r="A22" s="10"/>
      <c r="B22" s="10" t="s">
        <v>38</v>
      </c>
      <c r="C22" s="13">
        <f>C21+G21+K21+O21</f>
        <v>3011.99</v>
      </c>
      <c r="D22" s="10"/>
      <c r="E22" s="10"/>
      <c r="F22" s="10" t="s">
        <v>38</v>
      </c>
      <c r="G22" s="13">
        <f>$C$22</f>
        <v>3011.99</v>
      </c>
      <c r="H22" s="10"/>
      <c r="I22" s="10"/>
      <c r="J22" s="10" t="s">
        <v>38</v>
      </c>
      <c r="K22" s="13">
        <f>$C$22</f>
        <v>3011.99</v>
      </c>
      <c r="L22" s="10"/>
      <c r="M22" s="10"/>
      <c r="N22" s="10" t="s">
        <v>38</v>
      </c>
      <c r="O22" s="13">
        <f>$C$22</f>
        <v>3011.99</v>
      </c>
    </row>
    <row r="23" spans="1:15" x14ac:dyDescent="0.25">
      <c r="A23" s="10"/>
      <c r="B23" s="17" t="s">
        <v>26</v>
      </c>
      <c r="C23" s="10">
        <f>ROUND(C22/4,2)</f>
        <v>753</v>
      </c>
      <c r="D23" s="10"/>
      <c r="E23" s="10"/>
      <c r="F23" s="17" t="s">
        <v>26</v>
      </c>
      <c r="G23" s="10">
        <f>$C$23</f>
        <v>753</v>
      </c>
      <c r="H23" s="10"/>
      <c r="I23" s="10"/>
      <c r="J23" s="17" t="s">
        <v>26</v>
      </c>
      <c r="K23" s="10">
        <f>$C$23</f>
        <v>753</v>
      </c>
      <c r="L23" s="10"/>
      <c r="M23" s="10"/>
      <c r="N23" s="17" t="s">
        <v>26</v>
      </c>
      <c r="O23" s="10">
        <f>$C$23</f>
        <v>753</v>
      </c>
    </row>
    <row r="24" spans="1:15" x14ac:dyDescent="0.25">
      <c r="A24" s="22"/>
      <c r="B24" s="23" t="s">
        <v>50</v>
      </c>
      <c r="C24" s="24">
        <f>C23-C21</f>
        <v>315.8</v>
      </c>
      <c r="D24" s="22"/>
      <c r="E24" s="22"/>
      <c r="F24" s="23" t="s">
        <v>51</v>
      </c>
      <c r="G24" s="24">
        <f>G23-G21</f>
        <v>-291.43000000000006</v>
      </c>
      <c r="H24" s="22"/>
      <c r="I24" s="22"/>
      <c r="J24" s="23" t="s">
        <v>41</v>
      </c>
      <c r="K24" s="24">
        <f>K23-K21</f>
        <v>-33.17999999999995</v>
      </c>
      <c r="L24" s="22"/>
      <c r="M24" s="22"/>
      <c r="N24" s="23" t="s">
        <v>62</v>
      </c>
      <c r="O24" s="24">
        <f>O23-O21</f>
        <v>8.8199999999999363</v>
      </c>
    </row>
  </sheetData>
  <conditionalFormatting sqref="O24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C24 G24 K24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JE und Tim</vt:lpstr>
      <vt:lpstr>JE, Tim, Dom</vt:lpstr>
      <vt:lpstr>JE, Tim,Dom, 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2017-10-31T20:04:22Z</cp:lastPrinted>
  <dcterms:created xsi:type="dcterms:W3CDTF">2017-10-22T16:35:26Z</dcterms:created>
  <dcterms:modified xsi:type="dcterms:W3CDTF">2017-10-31T21:18:42Z</dcterms:modified>
</cp:coreProperties>
</file>