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tabRatio="726" activeTab="8"/>
  </bookViews>
  <sheets>
    <sheet name="StrikeLuckyRound" sheetId="1" r:id="rId1"/>
    <sheet name="StrikeLucky" sheetId="2" r:id="rId2"/>
    <sheet name="QuestPickGet" sheetId="3" r:id="rId3"/>
    <sheet name="QuestGetLevel" sheetId="5" r:id="rId4"/>
    <sheet name="QuestPointsCheatSheet" sheetId="6" r:id="rId5"/>
    <sheet name="bet配置" sheetId="4" r:id="rId6"/>
    <sheet name="奖励配置" sheetId="8" r:id="rId7"/>
    <sheet name="数值体验表" sheetId="7" r:id="rId8"/>
    <sheet name="tyco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<sst xmlns="http://schemas.openxmlformats.org/spreadsheetml/2006/main" count="275" uniqueCount="120">
  <si>
    <t>round</t>
  </si>
  <si>
    <t>costItemId_3_0</t>
  </si>
  <si>
    <t>costCount_3_0</t>
  </si>
  <si>
    <t>costItemId_3_1</t>
  </si>
  <si>
    <t>costCount_3_1</t>
  </si>
  <si>
    <t>costItemId_3_2</t>
  </si>
  <si>
    <t>costCount_3_2</t>
  </si>
  <si>
    <t>cherryCollect</t>
  </si>
  <si>
    <t>cherryItemType</t>
  </si>
  <si>
    <t>cherryItemId</t>
  </si>
  <si>
    <t>cherryItemCount</t>
  </si>
  <si>
    <t>sevenCollect</t>
  </si>
  <si>
    <t>sevenItemType</t>
  </si>
  <si>
    <t>sevenItemId</t>
  </si>
  <si>
    <t>sevenItemCount</t>
  </si>
  <si>
    <t>int_key</t>
  </si>
  <si>
    <t>int</t>
  </si>
  <si>
    <t>cs</t>
  </si>
  <si>
    <t>第几轮</t>
  </si>
  <si>
    <t>1外围
消耗物品的id</t>
  </si>
  <si>
    <t>1外围
消耗物品的数量</t>
  </si>
  <si>
    <t>2中围
消耗物品的id</t>
  </si>
  <si>
    <t>2中围
消耗物品的数量</t>
  </si>
  <si>
    <t>3内围
消耗物品的id</t>
  </si>
  <si>
    <t>3内围
消耗物品的数量</t>
  </si>
  <si>
    <t>收集樱桃的数量</t>
  </si>
  <si>
    <t>收集樱桃的奖励
1金币
2钻石
3道具
4卡包
9礼包美金
17美金金币</t>
  </si>
  <si>
    <t>收集樱桃的奖励
1金币
2钻石
3物品id</t>
  </si>
  <si>
    <t>收集樱桃的奖励
数量</t>
  </si>
  <si>
    <t>收集7的数量</t>
  </si>
  <si>
    <t>收集7的奖励
1金币
2钻石
3道具
4卡包
9礼包美金
17美金金币</t>
  </si>
  <si>
    <t>收集7的奖励
1金币
2钻石
3物品id</t>
  </si>
  <si>
    <t>收集7的奖励
数量</t>
  </si>
  <si>
    <t>gridId</t>
  </si>
  <si>
    <t>inout</t>
  </si>
  <si>
    <t>hitWeight</t>
  </si>
  <si>
    <t>itemType</t>
  </si>
  <si>
    <r>
      <rPr>
        <sz val="11"/>
        <color rgb="FF000000"/>
        <rFont val="宋体"/>
        <charset val="134"/>
      </rPr>
      <t>itemId</t>
    </r>
  </si>
  <si>
    <r>
      <rPr>
        <sz val="11"/>
        <color rgb="FF000000"/>
        <rFont val="宋体"/>
        <charset val="134"/>
      </rPr>
      <t>itemCount</t>
    </r>
  </si>
  <si>
    <r>
      <rPr>
        <sz val="11"/>
        <color rgb="FF000000"/>
        <rFont val="宋体"/>
        <charset val="134"/>
      </rPr>
      <t>int</t>
    </r>
  </si>
  <si>
    <t>格子id</t>
  </si>
  <si>
    <t>1外圈 
2中圈 
3内圈</t>
  </si>
  <si>
    <t>命中的权重</t>
  </si>
  <si>
    <t>奖励类型
1金币
2钻石
3道具
4卡包
9礼包美金
17美金金币
999Jackpot收集物</t>
  </si>
  <si>
    <t>奖励物品ID
1金币
2钻石
3物品id
骰子215006；樱桃13；7符号12</t>
  </si>
  <si>
    <t>奖励数量</t>
  </si>
  <si>
    <t>999对应的id参考QuestJackpotCfg.xlsx</t>
  </si>
  <si>
    <t>Id</t>
  </si>
  <si>
    <t>questType</t>
  </si>
  <si>
    <t>bet</t>
  </si>
  <si>
    <t>Type</t>
  </si>
  <si>
    <t>BetId</t>
  </si>
  <si>
    <t>Probability</t>
  </si>
  <si>
    <t>Points</t>
  </si>
  <si>
    <t>s</t>
  </si>
  <si>
    <t>skip</t>
  </si>
  <si>
    <t>ID</t>
  </si>
  <si>
    <r>
      <rPr>
        <b/>
        <sz val="11"/>
        <color theme="1"/>
        <rFont val="宋体"/>
        <charset val="134"/>
        <scheme val="minor"/>
      </rPr>
      <t>类型</t>
    </r>
    <r>
      <rPr>
        <sz val="11"/>
        <color theme="1"/>
        <rFont val="宋体"/>
        <charset val="134"/>
        <scheme val="minor"/>
      </rPr>
      <t xml:space="preserve">
1 敲砖
2 挖宝
3 大富翁
4 薯片活动
5幸运7</t>
    </r>
  </si>
  <si>
    <t>//房间bet</t>
  </si>
  <si>
    <t>类型
1打牌
2老虎机</t>
  </si>
  <si>
    <t>RoomId/BetIndex</t>
  </si>
  <si>
    <t>掉落概率，千分比</t>
  </si>
  <si>
    <t>基础积分点数，仅用于验证</t>
  </si>
  <si>
    <t>LevelUpPoints</t>
  </si>
  <si>
    <t>num</t>
  </si>
  <si>
    <t>关卡ID</t>
  </si>
  <si>
    <t>升到下级所需积分(升级后积分清0)</t>
  </si>
  <si>
    <t>升级奖励数</t>
  </si>
  <si>
    <t>level</t>
  </si>
  <si>
    <t>vip_16_0</t>
  </si>
  <si>
    <t>vip_16_1</t>
  </si>
  <si>
    <t>vip_16_2</t>
  </si>
  <si>
    <t>vip_16_3</t>
  </si>
  <si>
    <t>vip_16_4</t>
  </si>
  <si>
    <t>vip_16_5</t>
  </si>
  <si>
    <t>vip_16_6</t>
  </si>
  <si>
    <t>vip_16_7</t>
  </si>
  <si>
    <t>vip_16_8</t>
  </si>
  <si>
    <t>vip_16_9</t>
  </si>
  <si>
    <t>vip_16_10</t>
  </si>
  <si>
    <t>vip_16_11</t>
  </si>
  <si>
    <t>vip_16_12</t>
  </si>
  <si>
    <t>vip_16_13</t>
  </si>
  <si>
    <t>vip_16_14</t>
  </si>
  <si>
    <t>vip_16_15</t>
  </si>
  <si>
    <t>挖宝:QuestPickaxeGet.xlsx
薯片:SnackDropPoints.xlsx</t>
  </si>
  <si>
    <t>角色等级</t>
  </si>
  <si>
    <t>vip对应积分</t>
  </si>
  <si>
    <t>单次消耗金币</t>
  </si>
  <si>
    <t>单次消耗美金</t>
  </si>
  <si>
    <t>rtp</t>
  </si>
  <si>
    <t>单位金币</t>
  </si>
  <si>
    <t>轮数</t>
  </si>
  <si>
    <t>美金</t>
  </si>
  <si>
    <t>卡包</t>
  </si>
  <si>
    <t>jackpot</t>
  </si>
  <si>
    <t>消耗道具</t>
  </si>
  <si>
    <t>消耗积分</t>
  </si>
  <si>
    <t>消耗美金</t>
  </si>
  <si>
    <t>奖励美金</t>
  </si>
  <si>
    <t>消耗返还</t>
  </si>
  <si>
    <t>道具单价</t>
  </si>
  <si>
    <t>档位</t>
  </si>
  <si>
    <t>需要spin</t>
  </si>
  <si>
    <t>能量/金币</t>
  </si>
  <si>
    <t>单价</t>
  </si>
  <si>
    <t>奖励</t>
  </si>
  <si>
    <t>单次消耗能量</t>
  </si>
  <si>
    <t>概率</t>
  </si>
  <si>
    <t>奖励道具</t>
  </si>
  <si>
    <t>通关消耗道具</t>
  </si>
  <si>
    <t>大奖</t>
  </si>
  <si>
    <t>小奖</t>
  </si>
  <si>
    <t>base</t>
  </si>
  <si>
    <t>宝箱1</t>
  </si>
  <si>
    <t>宝箱2</t>
  </si>
  <si>
    <t>卡包1</t>
  </si>
  <si>
    <t>卡包2</t>
  </si>
  <si>
    <t>wild卡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</si>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</sst>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0_ "/>
    <numFmt numFmtId="179" formatCode="0.0_ "/>
    <numFmt numFmtId="180" formatCode="_ * #,##0_ ;_ * \-#,##0_ ;_ * &quot;-&quot;??_ ;_ @_ "/>
  </numFmts>
  <fonts count="3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theme="7" tint="-0.249977111117893"/>
      <name val="宋体"/>
      <charset val="134"/>
      <scheme val="minor"/>
    </font>
    <font>
      <sz val="11"/>
      <color theme="7" tint="-0.249977111117893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theme="4" tint="-0.249977111117893"/>
      <name val="宋体"/>
      <charset val="134"/>
    </font>
    <font>
      <b/>
      <sz val="10"/>
      <color theme="8" tint="-0.249977111117893"/>
      <name val="宋体"/>
      <charset val="134"/>
      <scheme val="minor"/>
    </font>
    <font>
      <b/>
      <sz val="10"/>
      <color theme="4" tint="-0.249977111117893"/>
      <name val="宋体"/>
      <charset val="134"/>
      <scheme val="minor"/>
    </font>
    <font>
      <sz val="10"/>
      <color theme="7" tint="-0.249977111117893"/>
      <name val="宋体"/>
      <charset val="134"/>
    </font>
    <font>
      <b/>
      <sz val="11"/>
      <color theme="8" tint="-0.249977111117893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2" borderId="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2" fillId="3" borderId="5">
      <alignment vertical="center"/>
    </xf>
    <xf numFmtId="0" fontId="23" fillId="4" borderId="6">
      <alignment vertical="center"/>
    </xf>
    <xf numFmtId="0" fontId="24" fillId="4" borderId="5">
      <alignment vertical="center"/>
    </xf>
    <xf numFmtId="0" fontId="25" fillId="5" borderId="7">
      <alignment vertical="center"/>
    </xf>
    <xf numFmtId="0" fontId="26" fillId="0" borderId="8">
      <alignment vertical="center"/>
    </xf>
    <xf numFmtId="0" fontId="27" fillId="0" borderId="9">
      <alignment vertical="center"/>
    </xf>
    <xf numFmtId="0" fontId="28" fillId="6" borderId="0">
      <alignment vertical="center"/>
    </xf>
    <xf numFmtId="0" fontId="29" fillId="7" borderId="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2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</cellStyleXfs>
  <cellXfs count="49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9" fontId="0" fillId="0" borderId="1" xfId="3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9" fontId="0" fillId="0" borderId="0" xfId="3">
      <alignment vertical="center"/>
    </xf>
    <xf numFmtId="17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9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/>
    <xf numFmtId="176" fontId="0" fillId="0" borderId="0" xfId="0" applyNumberFormat="1">
      <alignment vertical="center"/>
    </xf>
    <xf numFmtId="180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80" fontId="4" fillId="0" borderId="0" xfId="0" applyNumberFormat="1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80" fontId="5" fillId="0" borderId="0" xfId="0" applyNumberFormat="1" applyFont="1" applyAlignment="1">
      <alignment horizontal="center" vertical="center"/>
    </xf>
    <xf numFmtId="180" fontId="9" fillId="0" borderId="0" xfId="0" applyNumberFormat="1" applyFont="1" applyAlignment="1">
      <alignment horizontal="left" vertical="center"/>
    </xf>
    <xf numFmtId="180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142875</xdr:colOff>
      <xdr:row>0</xdr:row>
      <xdr:rowOff>635</xdr:rowOff>
    </xdr:from>
    <xdr:to>
      <xdr:col>18</xdr:col>
      <xdr:colOff>619125</xdr:colOff>
      <xdr:row>40</xdr:row>
      <xdr:rowOff>95885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16110" y="635"/>
          <a:ext cx="3619500" cy="720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619125</xdr:colOff>
      <xdr:row>0</xdr:row>
      <xdr:rowOff>635</xdr:rowOff>
    </xdr:from>
    <xdr:to>
      <xdr:col>24</xdr:col>
      <xdr:colOff>485775</xdr:colOff>
      <xdr:row>36</xdr:row>
      <xdr:rowOff>76835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35610" y="635"/>
          <a:ext cx="3638550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476250</xdr:colOff>
      <xdr:row>0</xdr:row>
      <xdr:rowOff>9525</xdr:rowOff>
    </xdr:from>
    <xdr:to>
      <xdr:col>29</xdr:col>
      <xdr:colOff>619125</xdr:colOff>
      <xdr:row>36</xdr:row>
      <xdr:rowOff>46355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764635" y="9525"/>
          <a:ext cx="3286125" cy="6437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147320</xdr:colOff>
      <xdr:row>40</xdr:row>
      <xdr:rowOff>85090</xdr:rowOff>
    </xdr:from>
    <xdr:to>
      <xdr:col>18</xdr:col>
      <xdr:colOff>568325</xdr:colOff>
      <xdr:row>80</xdr:row>
      <xdr:rowOff>48895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0555" y="7197090"/>
          <a:ext cx="3564255" cy="70758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C4" sqref="A1:O7"/>
    </sheetView>
  </sheetViews>
  <sheetFormatPr defaultColWidth="9" defaultRowHeight="14" outlineLevelRow="6"/>
  <cols>
    <col min="1" max="1" width="9.25454545454545" customWidth="1"/>
    <col min="2" max="2" width="14" customWidth="1"/>
    <col min="3" max="3" width="14.8727272727273" customWidth="1"/>
    <col min="4" max="4" width="14" customWidth="1"/>
    <col min="5" max="5" width="14.8727272727273" customWidth="1"/>
    <col min="6" max="6" width="14" customWidth="1"/>
    <col min="7" max="7" width="14.8727272727273" customWidth="1"/>
    <col min="8" max="8" width="16.6272727272727" customWidth="1"/>
    <col min="9" max="9" width="17.8727272727273" customWidth="1"/>
    <col min="10" max="10" width="15.3727272727273" customWidth="1"/>
    <col min="11" max="11" width="19.1272727272727" customWidth="1"/>
    <col min="12" max="12" width="15.3727272727273" customWidth="1"/>
    <col min="13" max="13" width="16.6272727272727" customWidth="1"/>
    <col min="14" max="14" width="14.1272727272727" customWidth="1"/>
    <col min="15" max="15" width="17.8727272727273" customWidth="1"/>
  </cols>
  <sheetData>
    <row r="1" spans="1:15">
      <c r="A1" s="27" t="s">
        <v>0</v>
      </c>
      <c r="B1" s="35" t="s">
        <v>1</v>
      </c>
      <c r="C1" s="36" t="s">
        <v>2</v>
      </c>
      <c r="D1" s="35" t="s">
        <v>3</v>
      </c>
      <c r="E1" s="36" t="s">
        <v>4</v>
      </c>
      <c r="F1" s="35" t="s">
        <v>5</v>
      </c>
      <c r="G1" s="36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8" t="s">
        <v>11</v>
      </c>
      <c r="M1" s="38" t="s">
        <v>12</v>
      </c>
      <c r="N1" s="38" t="s">
        <v>13</v>
      </c>
      <c r="O1" s="38" t="s">
        <v>14</v>
      </c>
    </row>
    <row r="2" spans="1:15">
      <c r="A2" s="29" t="s">
        <v>15</v>
      </c>
      <c r="B2" s="39" t="s">
        <v>16</v>
      </c>
      <c r="C2" s="36" t="s">
        <v>16</v>
      </c>
      <c r="D2" s="39" t="s">
        <v>16</v>
      </c>
      <c r="E2" s="36" t="s">
        <v>16</v>
      </c>
      <c r="F2" s="39" t="s">
        <v>16</v>
      </c>
      <c r="G2" s="36" t="s">
        <v>16</v>
      </c>
      <c r="H2" s="37" t="s">
        <v>16</v>
      </c>
      <c r="I2" s="37" t="s">
        <v>16</v>
      </c>
      <c r="J2" s="37" t="s">
        <v>16</v>
      </c>
      <c r="K2" s="37" t="s">
        <v>16</v>
      </c>
      <c r="L2" s="38" t="s">
        <v>16</v>
      </c>
      <c r="M2" s="38" t="s">
        <v>16</v>
      </c>
      <c r="N2" s="38" t="s">
        <v>16</v>
      </c>
      <c r="O2" s="38" t="s">
        <v>16</v>
      </c>
    </row>
    <row r="3" spans="1:15">
      <c r="A3" s="29" t="s">
        <v>17</v>
      </c>
      <c r="B3" s="39" t="s">
        <v>17</v>
      </c>
      <c r="C3" s="39" t="s">
        <v>17</v>
      </c>
      <c r="D3" s="39" t="s">
        <v>17</v>
      </c>
      <c r="E3" s="39" t="s">
        <v>17</v>
      </c>
      <c r="F3" s="39" t="s">
        <v>17</v>
      </c>
      <c r="G3" s="39" t="s">
        <v>17</v>
      </c>
      <c r="H3" s="40" t="s">
        <v>17</v>
      </c>
      <c r="I3" s="40" t="s">
        <v>17</v>
      </c>
      <c r="J3" s="40" t="s">
        <v>17</v>
      </c>
      <c r="K3" s="40" t="s">
        <v>17</v>
      </c>
      <c r="L3" s="41" t="s">
        <v>17</v>
      </c>
      <c r="M3" s="41" t="s">
        <v>17</v>
      </c>
      <c r="N3" s="41" t="s">
        <v>17</v>
      </c>
      <c r="O3" s="41" t="s">
        <v>17</v>
      </c>
    </row>
    <row r="4" ht="91" spans="1:15">
      <c r="A4" s="30" t="s">
        <v>18</v>
      </c>
      <c r="B4" s="42" t="s">
        <v>19</v>
      </c>
      <c r="C4" s="42" t="s">
        <v>20</v>
      </c>
      <c r="D4" s="42" t="s">
        <v>21</v>
      </c>
      <c r="E4" s="42" t="s">
        <v>22</v>
      </c>
      <c r="F4" s="42" t="s">
        <v>23</v>
      </c>
      <c r="G4" s="42" t="s">
        <v>24</v>
      </c>
      <c r="H4" s="43" t="s">
        <v>25</v>
      </c>
      <c r="I4" s="44" t="s">
        <v>26</v>
      </c>
      <c r="J4" s="44" t="s">
        <v>27</v>
      </c>
      <c r="K4" s="44" t="s">
        <v>28</v>
      </c>
      <c r="L4" s="45" t="s">
        <v>29</v>
      </c>
      <c r="M4" s="46" t="s">
        <v>30</v>
      </c>
      <c r="N4" s="46" t="s">
        <v>31</v>
      </c>
      <c r="O4" s="46" t="s">
        <v>32</v>
      </c>
    </row>
    <row r="5" spans="1:15">
      <c r="A5" s="27">
        <v>1</v>
      </c>
      <c r="B5" s="35">
        <v>215003</v>
      </c>
      <c r="C5" s="35">
        <v>1</v>
      </c>
      <c r="D5" s="35">
        <v>215003</v>
      </c>
      <c r="E5" s="35">
        <v>3</v>
      </c>
      <c r="F5" s="35">
        <v>215003</v>
      </c>
      <c r="G5" s="35">
        <v>6</v>
      </c>
      <c r="H5" s="47">
        <v>3</v>
      </c>
      <c r="I5" s="43">
        <v>17</v>
      </c>
      <c r="J5" s="43">
        <v>1</v>
      </c>
      <c r="K5" s="40">
        <v>250</v>
      </c>
      <c r="L5" s="48">
        <v>3</v>
      </c>
      <c r="M5" s="45">
        <v>17</v>
      </c>
      <c r="N5" s="45">
        <v>1</v>
      </c>
      <c r="O5" s="41">
        <v>1000</v>
      </c>
    </row>
    <row r="6" spans="1:15">
      <c r="A6" s="27">
        <v>2</v>
      </c>
      <c r="B6" s="35">
        <v>215003</v>
      </c>
      <c r="C6" s="35">
        <v>2</v>
      </c>
      <c r="D6" s="35">
        <v>215003</v>
      </c>
      <c r="E6" s="35">
        <v>4</v>
      </c>
      <c r="F6" s="35">
        <v>215003</v>
      </c>
      <c r="G6" s="35">
        <v>9</v>
      </c>
      <c r="H6" s="47">
        <v>3</v>
      </c>
      <c r="I6" s="43">
        <v>17</v>
      </c>
      <c r="J6" s="43">
        <v>1</v>
      </c>
      <c r="K6" s="40">
        <v>400</v>
      </c>
      <c r="L6" s="48">
        <v>3</v>
      </c>
      <c r="M6" s="45">
        <v>17</v>
      </c>
      <c r="N6" s="45">
        <v>1</v>
      </c>
      <c r="O6" s="41">
        <v>1500</v>
      </c>
    </row>
    <row r="7" spans="1:15">
      <c r="A7" s="27">
        <v>3</v>
      </c>
      <c r="B7" s="35">
        <v>215003</v>
      </c>
      <c r="C7" s="35">
        <v>3</v>
      </c>
      <c r="D7" s="35">
        <v>215003</v>
      </c>
      <c r="E7" s="35">
        <v>6</v>
      </c>
      <c r="F7" s="35">
        <v>215003</v>
      </c>
      <c r="G7" s="35">
        <v>12</v>
      </c>
      <c r="H7" s="43">
        <v>3</v>
      </c>
      <c r="I7" s="43">
        <v>17</v>
      </c>
      <c r="J7" s="43">
        <v>1</v>
      </c>
      <c r="K7" s="40">
        <v>500</v>
      </c>
      <c r="L7" s="45">
        <v>3</v>
      </c>
      <c r="M7" s="45">
        <v>17</v>
      </c>
      <c r="N7" s="45">
        <v>1</v>
      </c>
      <c r="O7" s="41">
        <v>2000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zoomScale="115" zoomScaleNormal="115" workbookViewId="0">
      <selection activeCell="I36" sqref="I36"/>
    </sheetView>
  </sheetViews>
  <sheetFormatPr defaultColWidth="9" defaultRowHeight="14"/>
  <cols>
    <col min="1" max="1" width="8.37272727272727" customWidth="1"/>
    <col min="2" max="3" width="5.75454545454545" customWidth="1"/>
    <col min="4" max="4" width="10.3727272727273" customWidth="1"/>
    <col min="5" max="5" width="14.4454545454545" customWidth="1"/>
    <col min="6" max="6" width="8.87272727272727" customWidth="1"/>
    <col min="7" max="7" width="10.1272727272727" customWidth="1"/>
  </cols>
  <sheetData>
    <row r="1" spans="1:8">
      <c r="A1" s="26" t="s">
        <v>33</v>
      </c>
      <c r="B1" s="27" t="s">
        <v>0</v>
      </c>
      <c r="C1" s="27" t="s">
        <v>34</v>
      </c>
      <c r="D1" s="28" t="s">
        <v>35</v>
      </c>
      <c r="E1" s="28" t="s">
        <v>36</v>
      </c>
      <c r="F1" s="28" t="s">
        <v>37</v>
      </c>
      <c r="G1" s="28" t="s">
        <v>38</v>
      </c>
    </row>
    <row r="2" spans="1:8">
      <c r="A2" s="26" t="s">
        <v>15</v>
      </c>
      <c r="B2" s="29" t="s">
        <v>16</v>
      </c>
      <c r="C2" s="29" t="s">
        <v>16</v>
      </c>
      <c r="D2" s="28" t="s">
        <v>39</v>
      </c>
      <c r="E2" s="28" t="s">
        <v>39</v>
      </c>
      <c r="F2" s="28" t="s">
        <v>39</v>
      </c>
      <c r="G2" s="28" t="s">
        <v>39</v>
      </c>
    </row>
    <row r="3" spans="1:8">
      <c r="A3" s="26" t="s">
        <v>17</v>
      </c>
      <c r="B3" s="29" t="s">
        <v>17</v>
      </c>
      <c r="C3" s="29" t="s">
        <v>17</v>
      </c>
      <c r="D3" s="29" t="s">
        <v>17</v>
      </c>
      <c r="E3" s="29" t="s">
        <v>17</v>
      </c>
      <c r="F3" s="29" t="s">
        <v>17</v>
      </c>
      <c r="G3" s="29" t="s">
        <v>17</v>
      </c>
    </row>
    <row r="4" ht="117" spans="1:8">
      <c r="A4" s="26" t="s">
        <v>40</v>
      </c>
      <c r="B4" s="30" t="s">
        <v>18</v>
      </c>
      <c r="C4" s="30" t="s">
        <v>41</v>
      </c>
      <c r="D4" s="31" t="s">
        <v>42</v>
      </c>
      <c r="E4" s="32" t="s">
        <v>43</v>
      </c>
      <c r="F4" s="32" t="s">
        <v>44</v>
      </c>
      <c r="G4" s="33" t="s">
        <v>45</v>
      </c>
      <c r="H4" s="34" t="s">
        <v>46</v>
      </c>
    </row>
    <row r="5" spans="1:8">
      <c r="A5" s="26">
        <v>1</v>
      </c>
      <c r="B5" s="27">
        <v>1</v>
      </c>
      <c r="C5" s="27">
        <v>1</v>
      </c>
      <c r="D5" s="27">
        <v>100</v>
      </c>
      <c r="E5" s="27">
        <v>4</v>
      </c>
      <c r="F5" s="27">
        <v>100005</v>
      </c>
      <c r="G5" s="27">
        <v>1</v>
      </c>
    </row>
    <row r="6" spans="1:8">
      <c r="A6" s="26">
        <v>2</v>
      </c>
      <c r="B6" s="27">
        <v>1</v>
      </c>
      <c r="C6" s="27">
        <v>1</v>
      </c>
      <c r="D6" s="27">
        <v>100</v>
      </c>
      <c r="E6" s="27">
        <v>17</v>
      </c>
      <c r="F6" s="27">
        <v>1</v>
      </c>
      <c r="G6" s="27">
        <v>15</v>
      </c>
    </row>
    <row r="7" spans="1:8">
      <c r="A7" s="26">
        <v>3</v>
      </c>
      <c r="B7" s="27">
        <v>1</v>
      </c>
      <c r="C7" s="27">
        <v>1</v>
      </c>
      <c r="D7" s="27">
        <v>100</v>
      </c>
      <c r="E7" s="27">
        <v>17</v>
      </c>
      <c r="F7" s="27">
        <v>1</v>
      </c>
      <c r="G7" s="27">
        <v>100</v>
      </c>
    </row>
    <row r="8" spans="1:8">
      <c r="A8" s="26">
        <v>4</v>
      </c>
      <c r="B8" s="27">
        <v>1</v>
      </c>
      <c r="C8" s="27">
        <v>1</v>
      </c>
      <c r="D8" s="27">
        <v>100</v>
      </c>
      <c r="E8" s="27">
        <v>17</v>
      </c>
      <c r="F8" s="27">
        <v>1</v>
      </c>
      <c r="G8" s="27">
        <v>20</v>
      </c>
    </row>
    <row r="9" spans="1:8">
      <c r="A9" s="26">
        <v>5</v>
      </c>
      <c r="B9" s="27">
        <v>1</v>
      </c>
      <c r="C9" s="27">
        <v>1</v>
      </c>
      <c r="D9" s="27">
        <v>100</v>
      </c>
      <c r="E9" s="27">
        <v>3</v>
      </c>
      <c r="F9" s="27">
        <v>215006</v>
      </c>
      <c r="G9" s="27">
        <v>1</v>
      </c>
    </row>
    <row r="10" spans="1:8">
      <c r="A10" s="26">
        <v>6</v>
      </c>
      <c r="B10" s="27">
        <v>1</v>
      </c>
      <c r="C10" s="27">
        <v>1</v>
      </c>
      <c r="D10" s="27">
        <v>100</v>
      </c>
      <c r="E10" s="27">
        <v>4</v>
      </c>
      <c r="F10" s="27">
        <v>100002</v>
      </c>
      <c r="G10" s="27">
        <v>1</v>
      </c>
    </row>
    <row r="11" spans="1:8">
      <c r="A11" s="26">
        <v>7</v>
      </c>
      <c r="B11" s="27">
        <v>1</v>
      </c>
      <c r="C11" s="27">
        <v>1</v>
      </c>
      <c r="D11" s="27">
        <v>100</v>
      </c>
      <c r="E11" s="18">
        <v>17</v>
      </c>
      <c r="F11" s="27">
        <v>1</v>
      </c>
      <c r="G11" s="27">
        <v>10</v>
      </c>
    </row>
    <row r="12" spans="1:8">
      <c r="A12" s="26">
        <v>8</v>
      </c>
      <c r="B12" s="27">
        <v>1</v>
      </c>
      <c r="C12" s="27">
        <v>1</v>
      </c>
      <c r="D12" s="27">
        <v>100</v>
      </c>
      <c r="E12" s="27">
        <v>17</v>
      </c>
      <c r="F12" s="27">
        <v>1</v>
      </c>
      <c r="G12" s="27">
        <v>50</v>
      </c>
    </row>
    <row r="13" spans="1:8">
      <c r="A13" s="26">
        <v>9</v>
      </c>
      <c r="B13" s="27">
        <v>1</v>
      </c>
      <c r="C13" s="27">
        <v>1</v>
      </c>
      <c r="D13" s="27">
        <v>100</v>
      </c>
      <c r="E13" s="18">
        <v>4</v>
      </c>
      <c r="F13" s="27">
        <v>100001</v>
      </c>
      <c r="G13" s="27">
        <v>1</v>
      </c>
    </row>
    <row r="14" spans="1:8">
      <c r="A14" s="26">
        <v>10</v>
      </c>
      <c r="B14" s="27">
        <v>1</v>
      </c>
      <c r="C14" s="27">
        <v>1</v>
      </c>
      <c r="D14" s="27">
        <v>100</v>
      </c>
      <c r="E14" s="18">
        <v>999</v>
      </c>
      <c r="F14" s="27">
        <v>13</v>
      </c>
      <c r="G14" s="27">
        <v>80</v>
      </c>
    </row>
    <row r="15" spans="1:8">
      <c r="A15" s="26">
        <v>11</v>
      </c>
      <c r="B15" s="27">
        <v>1</v>
      </c>
      <c r="C15" s="27">
        <v>1</v>
      </c>
      <c r="D15" s="27">
        <v>100</v>
      </c>
      <c r="E15" s="18">
        <v>17</v>
      </c>
      <c r="F15" s="27">
        <v>1</v>
      </c>
      <c r="G15" s="27">
        <v>20</v>
      </c>
    </row>
    <row r="16" spans="1:8">
      <c r="A16" s="26">
        <v>12</v>
      </c>
      <c r="B16" s="27">
        <v>1</v>
      </c>
      <c r="C16" s="27">
        <v>1</v>
      </c>
      <c r="D16" s="27">
        <v>100</v>
      </c>
      <c r="E16" s="18">
        <v>17</v>
      </c>
      <c r="F16" s="27">
        <v>1</v>
      </c>
      <c r="G16" s="27">
        <v>200</v>
      </c>
    </row>
    <row r="17" spans="1:11">
      <c r="A17" s="26">
        <v>13</v>
      </c>
      <c r="B17" s="27">
        <v>1</v>
      </c>
      <c r="C17" s="27">
        <v>1</v>
      </c>
      <c r="D17" s="27">
        <v>100</v>
      </c>
      <c r="E17" s="18">
        <v>4</v>
      </c>
      <c r="F17" s="27">
        <v>100003</v>
      </c>
      <c r="G17" s="27">
        <v>1</v>
      </c>
    </row>
    <row r="18" spans="1:11">
      <c r="A18" s="26">
        <v>14</v>
      </c>
      <c r="B18" s="27">
        <v>1</v>
      </c>
      <c r="C18" s="27">
        <v>1</v>
      </c>
      <c r="D18" s="27">
        <v>100</v>
      </c>
      <c r="E18" s="18">
        <v>17</v>
      </c>
      <c r="F18" s="27">
        <v>1</v>
      </c>
      <c r="G18" s="27">
        <v>10</v>
      </c>
    </row>
    <row r="19" spans="1:11">
      <c r="A19" s="26">
        <v>15</v>
      </c>
      <c r="B19" s="27">
        <v>1</v>
      </c>
      <c r="C19" s="27">
        <v>1</v>
      </c>
      <c r="D19" s="27">
        <v>100</v>
      </c>
      <c r="E19" s="18">
        <v>999</v>
      </c>
      <c r="F19" s="27">
        <v>12</v>
      </c>
      <c r="G19" s="27">
        <v>1</v>
      </c>
    </row>
    <row r="20" spans="1:11">
      <c r="A20" s="26">
        <v>16</v>
      </c>
      <c r="B20" s="27">
        <v>1</v>
      </c>
      <c r="C20" s="27">
        <v>1</v>
      </c>
      <c r="D20" s="27">
        <v>100</v>
      </c>
      <c r="E20" s="27">
        <v>17</v>
      </c>
      <c r="F20" s="27">
        <v>1</v>
      </c>
      <c r="G20" s="27">
        <v>50</v>
      </c>
    </row>
    <row r="21" spans="1:11">
      <c r="A21" s="26">
        <v>17</v>
      </c>
      <c r="B21" s="27">
        <v>1</v>
      </c>
      <c r="C21" s="27">
        <v>1</v>
      </c>
      <c r="D21" s="27">
        <v>100</v>
      </c>
      <c r="E21" s="27">
        <v>4</v>
      </c>
      <c r="F21" s="27">
        <v>100004</v>
      </c>
      <c r="G21" s="27">
        <v>1</v>
      </c>
    </row>
    <row r="22" spans="1:11">
      <c r="A22" s="26">
        <v>18</v>
      </c>
      <c r="B22" s="27">
        <v>1</v>
      </c>
      <c r="C22" s="27">
        <v>1</v>
      </c>
      <c r="D22" s="27">
        <v>100</v>
      </c>
      <c r="E22" s="27">
        <v>17</v>
      </c>
      <c r="F22" s="27">
        <v>1</v>
      </c>
      <c r="G22" s="27">
        <v>15</v>
      </c>
    </row>
    <row r="23" spans="1:11">
      <c r="A23" s="26">
        <v>19</v>
      </c>
      <c r="B23" s="27">
        <v>1</v>
      </c>
      <c r="C23" s="27">
        <v>1</v>
      </c>
      <c r="D23" s="27">
        <v>100</v>
      </c>
      <c r="E23" s="18">
        <v>4</v>
      </c>
      <c r="F23" s="27">
        <v>100005</v>
      </c>
      <c r="G23" s="27">
        <v>1</v>
      </c>
    </row>
    <row r="24" spans="1:11">
      <c r="A24" s="26">
        <v>20</v>
      </c>
      <c r="B24" s="27">
        <v>1</v>
      </c>
      <c r="C24" s="27">
        <v>1</v>
      </c>
      <c r="D24" s="27">
        <v>100</v>
      </c>
      <c r="E24" s="18">
        <v>17</v>
      </c>
      <c r="F24" s="18">
        <v>1</v>
      </c>
      <c r="G24" s="27">
        <v>50</v>
      </c>
    </row>
    <row r="25" spans="1:11">
      <c r="A25" s="26">
        <v>21</v>
      </c>
      <c r="B25" s="27">
        <v>1</v>
      </c>
      <c r="C25" s="27">
        <v>2</v>
      </c>
      <c r="D25" s="27">
        <v>100</v>
      </c>
      <c r="E25" s="18">
        <v>999</v>
      </c>
      <c r="F25" s="18">
        <v>13</v>
      </c>
      <c r="G25" s="27">
        <v>1</v>
      </c>
      <c r="I25" s="18"/>
      <c r="J25" s="18"/>
      <c r="K25" s="27"/>
    </row>
    <row r="26" spans="1:11">
      <c r="A26" s="26">
        <v>22</v>
      </c>
      <c r="B26" s="27">
        <v>1</v>
      </c>
      <c r="C26" s="27">
        <v>2</v>
      </c>
      <c r="D26" s="27">
        <v>100</v>
      </c>
      <c r="E26" s="18">
        <v>17</v>
      </c>
      <c r="F26" s="18">
        <v>1</v>
      </c>
      <c r="G26" s="27">
        <v>150</v>
      </c>
    </row>
    <row r="27" spans="1:11">
      <c r="A27" s="26">
        <v>23</v>
      </c>
      <c r="B27" s="27">
        <v>1</v>
      </c>
      <c r="C27" s="27">
        <v>2</v>
      </c>
      <c r="D27" s="27">
        <v>100</v>
      </c>
      <c r="E27" s="18">
        <v>999</v>
      </c>
      <c r="F27" s="18">
        <v>12</v>
      </c>
      <c r="G27" s="27">
        <v>1</v>
      </c>
    </row>
    <row r="28" spans="1:11">
      <c r="A28" s="26">
        <v>24</v>
      </c>
      <c r="B28" s="27">
        <v>1</v>
      </c>
      <c r="C28" s="27">
        <v>2</v>
      </c>
      <c r="D28" s="27">
        <v>100</v>
      </c>
      <c r="E28" s="18">
        <v>17</v>
      </c>
      <c r="F28" s="18">
        <v>1</v>
      </c>
      <c r="G28" s="27">
        <v>50</v>
      </c>
    </row>
    <row r="29" spans="1:11">
      <c r="A29" s="26">
        <v>25</v>
      </c>
      <c r="B29" s="27">
        <v>1</v>
      </c>
      <c r="C29" s="27">
        <v>2</v>
      </c>
      <c r="D29" s="27">
        <v>100</v>
      </c>
      <c r="E29" s="18">
        <v>17</v>
      </c>
      <c r="F29" s="18">
        <v>1</v>
      </c>
      <c r="G29" s="27">
        <v>200</v>
      </c>
    </row>
    <row r="30" spans="1:11">
      <c r="A30" s="26">
        <v>26</v>
      </c>
      <c r="B30" s="27">
        <v>1</v>
      </c>
      <c r="C30" s="27">
        <v>2</v>
      </c>
      <c r="D30" s="27">
        <v>100</v>
      </c>
      <c r="E30" s="18">
        <v>3</v>
      </c>
      <c r="F30" s="18">
        <v>215006</v>
      </c>
      <c r="G30" s="27">
        <v>1</v>
      </c>
    </row>
    <row r="31" spans="1:11">
      <c r="A31" s="26">
        <v>27</v>
      </c>
      <c r="B31" s="27">
        <v>1</v>
      </c>
      <c r="C31" s="27">
        <v>2</v>
      </c>
      <c r="D31" s="27">
        <v>100</v>
      </c>
      <c r="E31" s="18">
        <v>17</v>
      </c>
      <c r="F31" s="18">
        <v>1</v>
      </c>
      <c r="G31" s="27">
        <v>100</v>
      </c>
    </row>
    <row r="32" spans="1:11">
      <c r="A32" s="26">
        <v>28</v>
      </c>
      <c r="B32" s="27">
        <v>1</v>
      </c>
      <c r="C32" s="27">
        <v>2</v>
      </c>
      <c r="D32" s="27">
        <v>100</v>
      </c>
      <c r="E32" s="18">
        <v>17</v>
      </c>
      <c r="F32" s="18">
        <v>1</v>
      </c>
      <c r="G32" s="27">
        <v>50</v>
      </c>
    </row>
    <row r="33" spans="1:11">
      <c r="A33" s="26">
        <v>29</v>
      </c>
      <c r="B33" s="27">
        <v>1</v>
      </c>
      <c r="C33" s="27">
        <v>2</v>
      </c>
      <c r="D33" s="27">
        <v>100</v>
      </c>
      <c r="E33" s="18">
        <v>999</v>
      </c>
      <c r="F33" s="18">
        <v>13</v>
      </c>
      <c r="G33" s="27">
        <v>1</v>
      </c>
    </row>
    <row r="34" spans="1:11">
      <c r="A34" s="26">
        <v>30</v>
      </c>
      <c r="B34" s="27">
        <v>1</v>
      </c>
      <c r="C34" s="27">
        <v>2</v>
      </c>
      <c r="D34" s="27">
        <v>100</v>
      </c>
      <c r="E34" s="18">
        <v>17</v>
      </c>
      <c r="F34" s="18">
        <v>1</v>
      </c>
      <c r="G34" s="27">
        <v>100</v>
      </c>
    </row>
    <row r="35" spans="1:11">
      <c r="A35" s="26">
        <v>31</v>
      </c>
      <c r="B35" s="27">
        <v>1</v>
      </c>
      <c r="C35" s="27">
        <v>2</v>
      </c>
      <c r="D35" s="27">
        <v>100</v>
      </c>
      <c r="E35" s="18">
        <v>17</v>
      </c>
      <c r="F35" s="18">
        <v>1</v>
      </c>
      <c r="G35" s="27">
        <v>125</v>
      </c>
    </row>
    <row r="36" spans="1:11">
      <c r="A36" s="26">
        <v>32</v>
      </c>
      <c r="B36" s="27">
        <v>1</v>
      </c>
      <c r="C36" s="27">
        <v>2</v>
      </c>
      <c r="D36" s="27">
        <v>100</v>
      </c>
      <c r="E36" s="18">
        <v>17</v>
      </c>
      <c r="F36" s="18">
        <v>1</v>
      </c>
      <c r="G36" s="27">
        <v>150</v>
      </c>
    </row>
    <row r="37" spans="1:11">
      <c r="A37" s="26">
        <v>33</v>
      </c>
      <c r="B37" s="27">
        <v>1</v>
      </c>
      <c r="C37" s="27">
        <v>3</v>
      </c>
      <c r="D37" s="27">
        <v>100</v>
      </c>
      <c r="E37" s="18">
        <v>4</v>
      </c>
      <c r="F37" s="27">
        <v>100006</v>
      </c>
      <c r="G37" s="27">
        <v>10</v>
      </c>
    </row>
    <row r="38" spans="1:11">
      <c r="A38" s="26">
        <v>34</v>
      </c>
      <c r="B38" s="27">
        <v>1</v>
      </c>
      <c r="C38" s="27">
        <v>3</v>
      </c>
      <c r="D38" s="27">
        <v>100</v>
      </c>
      <c r="E38" s="18">
        <v>17</v>
      </c>
      <c r="F38" s="18">
        <v>1</v>
      </c>
      <c r="G38" s="27">
        <v>250</v>
      </c>
    </row>
    <row r="39" spans="1:11">
      <c r="A39" s="26">
        <v>35</v>
      </c>
      <c r="B39" s="27">
        <v>1</v>
      </c>
      <c r="C39" s="27">
        <v>3</v>
      </c>
      <c r="D39" s="27">
        <v>100</v>
      </c>
      <c r="E39" s="18">
        <v>4</v>
      </c>
      <c r="F39" s="18">
        <v>100005</v>
      </c>
      <c r="G39" s="27">
        <v>1</v>
      </c>
      <c r="I39" s="18"/>
      <c r="J39" s="18"/>
      <c r="K39" s="27"/>
    </row>
    <row r="40" spans="1:11">
      <c r="A40" s="26">
        <v>36</v>
      </c>
      <c r="B40" s="27">
        <v>1</v>
      </c>
      <c r="C40" s="27">
        <v>3</v>
      </c>
      <c r="D40" s="27">
        <v>100</v>
      </c>
      <c r="E40" s="18">
        <v>999</v>
      </c>
      <c r="F40" s="18">
        <v>12</v>
      </c>
      <c r="G40" s="27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J11" sqref="J11"/>
    </sheetView>
  </sheetViews>
  <sheetFormatPr defaultColWidth="9" defaultRowHeight="14" outlineLevelCol="6"/>
  <cols>
    <col min="2" max="2" width="14.8727272727273" customWidth="1"/>
    <col min="3" max="3" width="17.1272727272727" customWidth="1"/>
    <col min="4" max="4" width="7.25454545454545" customWidth="1"/>
    <col min="5" max="5" width="8.62727272727273" customWidth="1"/>
    <col min="6" max="6" width="17.1272727272727" customWidth="1"/>
    <col min="7" max="7" width="11.6272727272727" style="1" customWidth="1"/>
  </cols>
  <sheetData>
    <row r="1" spans="1:7">
      <c r="A1" s="16" t="s">
        <v>47</v>
      </c>
      <c r="B1" s="18" t="s">
        <v>48</v>
      </c>
      <c r="C1" s="16" t="s">
        <v>49</v>
      </c>
      <c r="D1" s="16" t="s">
        <v>50</v>
      </c>
      <c r="E1" s="16" t="s">
        <v>51</v>
      </c>
      <c r="F1" s="16" t="s">
        <v>52</v>
      </c>
      <c r="G1" s="23" t="s">
        <v>53</v>
      </c>
    </row>
    <row r="2" spans="1:7">
      <c r="A2" s="24" t="s">
        <v>15</v>
      </c>
      <c r="B2" s="18" t="s">
        <v>16</v>
      </c>
      <c r="C2" s="24" t="s">
        <v>16</v>
      </c>
      <c r="D2" s="16" t="s">
        <v>16</v>
      </c>
      <c r="E2" s="16" t="s">
        <v>16</v>
      </c>
      <c r="F2" s="16" t="s">
        <v>16</v>
      </c>
      <c r="G2" s="23" t="s">
        <v>16</v>
      </c>
    </row>
    <row r="3" spans="1:7">
      <c r="A3" s="24" t="s">
        <v>54</v>
      </c>
      <c r="B3" s="18" t="s">
        <v>54</v>
      </c>
      <c r="C3" s="24" t="s">
        <v>55</v>
      </c>
      <c r="D3" s="16" t="s">
        <v>54</v>
      </c>
      <c r="E3" s="16" t="s">
        <v>54</v>
      </c>
      <c r="F3" s="16" t="s">
        <v>54</v>
      </c>
      <c r="G3" s="23" t="s">
        <v>54</v>
      </c>
    </row>
    <row r="4" ht="84" spans="1:7">
      <c r="A4" s="24" t="s">
        <v>56</v>
      </c>
      <c r="B4" s="19" t="s">
        <v>57</v>
      </c>
      <c r="C4" s="24" t="s">
        <v>58</v>
      </c>
      <c r="D4" s="17" t="s">
        <v>59</v>
      </c>
      <c r="E4" s="17" t="s">
        <v>60</v>
      </c>
      <c r="F4" s="16" t="s">
        <v>61</v>
      </c>
      <c r="G4" s="25" t="s">
        <v>62</v>
      </c>
    </row>
    <row r="5" spans="1:7">
      <c r="A5" s="24">
        <v>1</v>
      </c>
      <c r="B5" s="24">
        <v>5</v>
      </c>
      <c r="C5" s="24">
        <v>10000</v>
      </c>
      <c r="D5" s="16">
        <v>2</v>
      </c>
      <c r="E5" s="22">
        <v>1</v>
      </c>
      <c r="F5" s="16">
        <v>20</v>
      </c>
      <c r="G5" s="23">
        <v>75</v>
      </c>
    </row>
    <row r="6" spans="1:7">
      <c r="A6" s="24">
        <v>2</v>
      </c>
      <c r="B6" s="24">
        <v>5</v>
      </c>
      <c r="C6" s="24">
        <v>30000</v>
      </c>
      <c r="D6" s="16">
        <v>2</v>
      </c>
      <c r="E6" s="22">
        <v>2</v>
      </c>
      <c r="F6" s="16">
        <v>20</v>
      </c>
      <c r="G6" s="23">
        <v>225</v>
      </c>
    </row>
    <row r="7" spans="1:7">
      <c r="A7" s="24">
        <v>3</v>
      </c>
      <c r="B7" s="24">
        <v>5</v>
      </c>
      <c r="C7" s="24">
        <v>90000</v>
      </c>
      <c r="D7" s="16">
        <v>2</v>
      </c>
      <c r="E7" s="22">
        <v>3</v>
      </c>
      <c r="F7" s="16">
        <v>20</v>
      </c>
      <c r="G7" s="23">
        <v>675</v>
      </c>
    </row>
    <row r="8" spans="1:7">
      <c r="A8" s="24">
        <v>4</v>
      </c>
      <c r="B8" s="24">
        <v>5</v>
      </c>
      <c r="C8" s="24">
        <v>100000</v>
      </c>
      <c r="D8" s="16">
        <v>2</v>
      </c>
      <c r="E8" s="22">
        <v>4</v>
      </c>
      <c r="F8" s="16">
        <v>20</v>
      </c>
      <c r="G8" s="23">
        <v>750</v>
      </c>
    </row>
    <row r="9" spans="1:7">
      <c r="A9" s="24">
        <v>5</v>
      </c>
      <c r="B9" s="24">
        <v>5</v>
      </c>
      <c r="C9" s="24">
        <v>150000</v>
      </c>
      <c r="D9" s="16">
        <v>2</v>
      </c>
      <c r="E9" s="22">
        <v>5</v>
      </c>
      <c r="F9" s="16">
        <v>20</v>
      </c>
      <c r="G9" s="23">
        <v>1125</v>
      </c>
    </row>
    <row r="10" spans="1:7">
      <c r="A10" s="24">
        <v>6</v>
      </c>
      <c r="B10" s="24">
        <v>5</v>
      </c>
      <c r="C10" s="24">
        <v>200000</v>
      </c>
      <c r="D10" s="16">
        <v>2</v>
      </c>
      <c r="E10" s="22">
        <v>6</v>
      </c>
      <c r="F10" s="16">
        <v>20</v>
      </c>
      <c r="G10" s="23">
        <v>1500</v>
      </c>
    </row>
    <row r="11" spans="1:7">
      <c r="A11" s="24">
        <v>7</v>
      </c>
      <c r="B11" s="24">
        <v>5</v>
      </c>
      <c r="C11" s="24">
        <v>300000</v>
      </c>
      <c r="D11" s="16">
        <v>2</v>
      </c>
      <c r="E11" s="22">
        <v>7</v>
      </c>
      <c r="F11" s="16">
        <v>20</v>
      </c>
      <c r="G11" s="23">
        <v>2250</v>
      </c>
    </row>
    <row r="12" spans="1:7">
      <c r="A12" s="24">
        <v>8</v>
      </c>
      <c r="B12" s="24">
        <v>5</v>
      </c>
      <c r="C12" s="24">
        <v>500000</v>
      </c>
      <c r="D12" s="16">
        <v>2</v>
      </c>
      <c r="E12" s="22">
        <v>8</v>
      </c>
      <c r="F12" s="16">
        <v>20</v>
      </c>
      <c r="G12" s="23">
        <v>3750</v>
      </c>
    </row>
    <row r="13" spans="1:7">
      <c r="A13" s="24">
        <v>9</v>
      </c>
      <c r="B13" s="24">
        <v>5</v>
      </c>
      <c r="C13" s="24">
        <v>750000</v>
      </c>
      <c r="D13" s="16">
        <v>2</v>
      </c>
      <c r="E13" s="22">
        <v>9</v>
      </c>
      <c r="F13" s="16">
        <v>20</v>
      </c>
      <c r="G13" s="23">
        <v>5625</v>
      </c>
    </row>
    <row r="14" spans="1:7">
      <c r="A14" s="24">
        <v>10</v>
      </c>
      <c r="B14" s="24">
        <v>5</v>
      </c>
      <c r="C14" s="24">
        <v>1000000</v>
      </c>
      <c r="D14" s="16">
        <v>2</v>
      </c>
      <c r="E14" s="22">
        <v>10</v>
      </c>
      <c r="F14" s="16">
        <v>20</v>
      </c>
      <c r="G14" s="23">
        <v>7500</v>
      </c>
    </row>
    <row r="15" spans="1:7">
      <c r="A15" s="24">
        <v>11</v>
      </c>
      <c r="B15" s="24">
        <v>5</v>
      </c>
      <c r="C15" s="24">
        <v>1500000</v>
      </c>
      <c r="D15" s="16">
        <v>2</v>
      </c>
      <c r="E15" s="22">
        <v>11</v>
      </c>
      <c r="F15" s="16">
        <v>20</v>
      </c>
      <c r="G15" s="23">
        <v>11250</v>
      </c>
    </row>
    <row r="16" spans="1:7">
      <c r="A16" s="24">
        <v>12</v>
      </c>
      <c r="B16" s="24">
        <v>5</v>
      </c>
      <c r="C16" s="24">
        <v>2000000</v>
      </c>
      <c r="D16" s="16">
        <v>2</v>
      </c>
      <c r="E16" s="22">
        <v>12</v>
      </c>
      <c r="F16" s="16">
        <v>20</v>
      </c>
      <c r="G16" s="23">
        <v>15000</v>
      </c>
    </row>
    <row r="17" spans="1:7">
      <c r="A17" s="24">
        <v>13</v>
      </c>
      <c r="B17" s="24">
        <v>5</v>
      </c>
      <c r="C17" s="24">
        <v>3000000</v>
      </c>
      <c r="D17" s="16">
        <v>2</v>
      </c>
      <c r="E17" s="22">
        <v>13</v>
      </c>
      <c r="F17" s="16">
        <v>20</v>
      </c>
      <c r="G17" s="23">
        <v>22500</v>
      </c>
    </row>
    <row r="18" spans="1:7">
      <c r="A18" s="24">
        <v>14</v>
      </c>
      <c r="B18" s="24">
        <v>5</v>
      </c>
      <c r="C18" s="24">
        <v>4000000</v>
      </c>
      <c r="D18" s="16">
        <v>2</v>
      </c>
      <c r="E18" s="22">
        <v>14</v>
      </c>
      <c r="F18" s="16">
        <v>20</v>
      </c>
      <c r="G18" s="23">
        <v>30000</v>
      </c>
    </row>
    <row r="19" spans="1:7">
      <c r="A19" s="24">
        <v>15</v>
      </c>
      <c r="B19" s="24">
        <v>5</v>
      </c>
      <c r="C19" s="24">
        <v>6000000</v>
      </c>
      <c r="D19" s="16">
        <v>2</v>
      </c>
      <c r="E19" s="22">
        <v>15</v>
      </c>
      <c r="F19" s="16">
        <v>20</v>
      </c>
      <c r="G19" s="23">
        <v>45000</v>
      </c>
    </row>
    <row r="20" spans="1:7">
      <c r="A20" s="24">
        <v>16</v>
      </c>
      <c r="B20" s="24">
        <v>5</v>
      </c>
      <c r="C20" s="24">
        <v>9000000</v>
      </c>
      <c r="D20" s="16">
        <v>2</v>
      </c>
      <c r="E20" s="22">
        <v>16</v>
      </c>
      <c r="F20" s="16">
        <v>20</v>
      </c>
      <c r="G20" s="23">
        <v>67500</v>
      </c>
    </row>
    <row r="21" spans="1:7">
      <c r="A21" s="24">
        <v>17</v>
      </c>
      <c r="B21" s="24">
        <v>5</v>
      </c>
      <c r="C21" s="24">
        <v>10000000</v>
      </c>
      <c r="D21" s="16">
        <v>2</v>
      </c>
      <c r="E21" s="22">
        <v>17</v>
      </c>
      <c r="F21" s="16">
        <v>20</v>
      </c>
      <c r="G21" s="23">
        <v>75000</v>
      </c>
    </row>
    <row r="22" spans="1:7">
      <c r="A22" s="24">
        <v>18</v>
      </c>
      <c r="B22" s="24">
        <v>5</v>
      </c>
      <c r="C22" s="24">
        <v>12000000</v>
      </c>
      <c r="D22" s="16">
        <v>2</v>
      </c>
      <c r="E22" s="22">
        <v>18</v>
      </c>
      <c r="F22" s="16">
        <v>20</v>
      </c>
      <c r="G22" s="23">
        <v>90000</v>
      </c>
    </row>
    <row r="23" spans="1:7">
      <c r="A23" s="24">
        <v>19</v>
      </c>
      <c r="B23" s="24">
        <v>5</v>
      </c>
      <c r="C23" s="24">
        <v>15000000</v>
      </c>
      <c r="D23" s="16">
        <v>2</v>
      </c>
      <c r="E23" s="22">
        <v>19</v>
      </c>
      <c r="F23" s="16">
        <v>20</v>
      </c>
      <c r="G23" s="23">
        <v>112500</v>
      </c>
    </row>
    <row r="24" spans="1:7">
      <c r="A24" s="24">
        <v>20</v>
      </c>
      <c r="B24" s="24">
        <v>5</v>
      </c>
      <c r="C24" s="24">
        <v>20000000</v>
      </c>
      <c r="D24" s="16">
        <v>2</v>
      </c>
      <c r="E24" s="22">
        <v>20</v>
      </c>
      <c r="F24" s="16">
        <v>20</v>
      </c>
      <c r="G24" s="23">
        <v>150000</v>
      </c>
    </row>
    <row r="25" spans="1:7">
      <c r="A25" s="24">
        <v>21</v>
      </c>
      <c r="B25" s="24">
        <v>5</v>
      </c>
      <c r="C25" s="24">
        <v>30000000</v>
      </c>
      <c r="D25" s="16">
        <v>2</v>
      </c>
      <c r="E25" s="22">
        <v>21</v>
      </c>
      <c r="F25" s="16">
        <v>20</v>
      </c>
      <c r="G25" s="23">
        <v>225000</v>
      </c>
    </row>
    <row r="26" spans="1:7">
      <c r="A26" s="24">
        <v>22</v>
      </c>
      <c r="B26" s="24">
        <v>5</v>
      </c>
      <c r="C26" s="24">
        <v>40000000</v>
      </c>
      <c r="D26" s="16">
        <v>2</v>
      </c>
      <c r="E26" s="22">
        <v>22</v>
      </c>
      <c r="F26" s="16">
        <v>20</v>
      </c>
      <c r="G26" s="23">
        <v>300000</v>
      </c>
    </row>
    <row r="27" spans="1:7">
      <c r="A27" s="24">
        <v>23</v>
      </c>
      <c r="B27" s="24">
        <v>5</v>
      </c>
      <c r="C27" s="24">
        <v>60000000</v>
      </c>
      <c r="D27" s="16">
        <v>2</v>
      </c>
      <c r="E27" s="22">
        <v>23</v>
      </c>
      <c r="F27" s="16">
        <v>20</v>
      </c>
      <c r="G27" s="23">
        <v>450000</v>
      </c>
    </row>
    <row r="28" spans="1:7">
      <c r="A28" s="24">
        <v>24</v>
      </c>
      <c r="B28" s="24">
        <v>5</v>
      </c>
      <c r="C28" s="24">
        <v>90000000</v>
      </c>
      <c r="D28" s="16">
        <v>2</v>
      </c>
      <c r="E28" s="22">
        <v>24</v>
      </c>
      <c r="F28" s="16">
        <v>20</v>
      </c>
      <c r="G28" s="23">
        <v>675000</v>
      </c>
    </row>
    <row r="29" spans="1:7">
      <c r="A29" s="24">
        <v>25</v>
      </c>
      <c r="B29" s="24">
        <v>5</v>
      </c>
      <c r="C29" s="24">
        <v>100000000</v>
      </c>
      <c r="D29" s="16">
        <v>2</v>
      </c>
      <c r="E29" s="22">
        <v>25</v>
      </c>
      <c r="F29" s="16">
        <v>20</v>
      </c>
      <c r="G29" s="23">
        <v>750000</v>
      </c>
    </row>
    <row r="30" spans="1:7">
      <c r="A30" s="24">
        <v>26</v>
      </c>
      <c r="B30" s="24">
        <v>5</v>
      </c>
      <c r="C30" s="24">
        <v>150000000</v>
      </c>
      <c r="D30" s="16">
        <v>2</v>
      </c>
      <c r="E30" s="22">
        <v>26</v>
      </c>
      <c r="F30" s="16">
        <v>20</v>
      </c>
      <c r="G30" s="23">
        <v>1125000</v>
      </c>
    </row>
    <row r="31" spans="1:7">
      <c r="A31" s="24">
        <v>27</v>
      </c>
      <c r="B31" s="24">
        <v>5</v>
      </c>
      <c r="C31" s="24">
        <v>180000000</v>
      </c>
      <c r="D31" s="16">
        <v>2</v>
      </c>
      <c r="E31" s="22">
        <v>27</v>
      </c>
      <c r="F31" s="16">
        <v>20</v>
      </c>
      <c r="G31" s="23">
        <v>1350000</v>
      </c>
    </row>
    <row r="32" spans="1:7">
      <c r="A32" s="24">
        <v>28</v>
      </c>
      <c r="B32" s="24">
        <v>5</v>
      </c>
      <c r="C32" s="24">
        <v>225000000</v>
      </c>
      <c r="D32" s="16">
        <v>2</v>
      </c>
      <c r="E32" s="22">
        <v>28</v>
      </c>
      <c r="F32" s="16">
        <v>20</v>
      </c>
      <c r="G32" s="23">
        <v>1687500</v>
      </c>
    </row>
    <row r="33" spans="1:7">
      <c r="A33" s="24">
        <v>29</v>
      </c>
      <c r="B33" s="24">
        <v>5</v>
      </c>
      <c r="C33" s="24">
        <v>300000000</v>
      </c>
      <c r="D33" s="16">
        <v>2</v>
      </c>
      <c r="E33" s="22">
        <v>29</v>
      </c>
      <c r="F33" s="16">
        <v>20</v>
      </c>
      <c r="G33" s="23">
        <v>2250000</v>
      </c>
    </row>
    <row r="34" spans="1:7">
      <c r="A34" s="24">
        <v>30</v>
      </c>
      <c r="B34" s="24">
        <v>5</v>
      </c>
      <c r="C34" s="24">
        <v>350000000</v>
      </c>
      <c r="D34" s="16">
        <v>2</v>
      </c>
      <c r="E34" s="22">
        <v>30</v>
      </c>
      <c r="F34" s="16">
        <v>20</v>
      </c>
      <c r="G34" s="23">
        <v>2625000</v>
      </c>
    </row>
    <row r="35" spans="1:7">
      <c r="A35" s="24">
        <v>31</v>
      </c>
      <c r="B35" s="24">
        <v>5</v>
      </c>
      <c r="C35" s="24">
        <v>400000000</v>
      </c>
      <c r="D35" s="16">
        <v>2</v>
      </c>
      <c r="E35" s="22">
        <v>31</v>
      </c>
      <c r="F35" s="16">
        <v>20</v>
      </c>
      <c r="G35" s="23">
        <v>3000000</v>
      </c>
    </row>
    <row r="36" spans="1:7">
      <c r="A36" s="24">
        <v>32</v>
      </c>
      <c r="B36" s="24">
        <v>5</v>
      </c>
      <c r="C36" s="24">
        <v>500000000</v>
      </c>
      <c r="D36" s="16">
        <v>2</v>
      </c>
      <c r="E36" s="22">
        <v>32</v>
      </c>
      <c r="F36" s="16">
        <v>20</v>
      </c>
      <c r="G36" s="23">
        <v>3750000</v>
      </c>
    </row>
    <row r="37" spans="1:7">
      <c r="A37" s="24">
        <v>33</v>
      </c>
      <c r="B37" s="24">
        <v>5</v>
      </c>
      <c r="C37" s="24">
        <v>750000000</v>
      </c>
      <c r="D37" s="16">
        <v>2</v>
      </c>
      <c r="E37" s="22">
        <v>33</v>
      </c>
      <c r="F37" s="16">
        <v>20</v>
      </c>
      <c r="G37" s="23">
        <v>5625000</v>
      </c>
    </row>
    <row r="38" spans="1:7">
      <c r="A38" s="24">
        <v>34</v>
      </c>
      <c r="B38" s="24">
        <v>5</v>
      </c>
      <c r="C38" s="24">
        <v>1000000000</v>
      </c>
      <c r="D38" s="16">
        <v>2</v>
      </c>
      <c r="E38" s="22">
        <v>34</v>
      </c>
      <c r="F38" s="16">
        <v>20</v>
      </c>
      <c r="G38" s="23">
        <v>7500000</v>
      </c>
    </row>
    <row r="39" spans="1:7">
      <c r="A39" s="24">
        <v>35</v>
      </c>
      <c r="B39" s="24">
        <v>5</v>
      </c>
      <c r="C39" s="24">
        <v>1250000000</v>
      </c>
      <c r="D39" s="16">
        <v>2</v>
      </c>
      <c r="E39" s="22">
        <v>35</v>
      </c>
      <c r="F39" s="16">
        <v>20</v>
      </c>
      <c r="G39" s="23">
        <v>9375000</v>
      </c>
    </row>
    <row r="40" spans="1:7">
      <c r="A40" s="24">
        <v>36</v>
      </c>
      <c r="B40" s="24">
        <v>5</v>
      </c>
      <c r="C40" s="24">
        <v>1500000000</v>
      </c>
      <c r="D40" s="16">
        <v>2</v>
      </c>
      <c r="E40" s="22">
        <v>36</v>
      </c>
      <c r="F40" s="16">
        <v>20</v>
      </c>
      <c r="G40" s="23">
        <v>11250000</v>
      </c>
    </row>
    <row r="41" spans="1:7">
      <c r="A41" s="24">
        <v>37</v>
      </c>
      <c r="B41" s="24">
        <v>5</v>
      </c>
      <c r="C41" s="24">
        <v>2000000000</v>
      </c>
      <c r="D41" s="16">
        <v>2</v>
      </c>
      <c r="E41" s="22">
        <v>37</v>
      </c>
      <c r="F41" s="16">
        <v>20</v>
      </c>
      <c r="G41" s="23">
        <v>15000000</v>
      </c>
    </row>
    <row r="42" spans="1:7">
      <c r="A42" s="24">
        <v>38</v>
      </c>
      <c r="B42" s="24">
        <v>5</v>
      </c>
      <c r="C42" s="24">
        <v>5000000000</v>
      </c>
      <c r="D42" s="16">
        <v>2</v>
      </c>
      <c r="E42" s="22">
        <v>38</v>
      </c>
      <c r="F42" s="16">
        <v>20</v>
      </c>
      <c r="G42" s="23">
        <v>37500000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L35" sqref="L35"/>
    </sheetView>
  </sheetViews>
  <sheetFormatPr defaultColWidth="9" defaultRowHeight="14" outlineLevelRow="4" outlineLevelCol="3"/>
  <cols>
    <col min="1" max="1" width="8.37272727272727" customWidth="1"/>
    <col min="2" max="2" width="10.3727272727273" customWidth="1"/>
    <col min="3" max="3" width="32.8727272727273" customWidth="1"/>
    <col min="4" max="4" width="10.8727272727273" customWidth="1"/>
  </cols>
  <sheetData>
    <row r="1" spans="1:4">
      <c r="A1" t="s">
        <v>47</v>
      </c>
      <c r="B1" s="18" t="s">
        <v>48</v>
      </c>
      <c r="C1" s="18" t="s">
        <v>63</v>
      </c>
      <c r="D1" s="18" t="s">
        <v>64</v>
      </c>
    </row>
    <row r="2" spans="1:4">
      <c r="A2" t="s">
        <v>15</v>
      </c>
      <c r="B2" s="18" t="s">
        <v>16</v>
      </c>
      <c r="C2" s="18" t="s">
        <v>16</v>
      </c>
      <c r="D2" s="18" t="s">
        <v>16</v>
      </c>
    </row>
    <row r="3" spans="1:4">
      <c r="A3" t="s">
        <v>54</v>
      </c>
      <c r="B3" s="18" t="s">
        <v>54</v>
      </c>
      <c r="C3" s="18" t="s">
        <v>54</v>
      </c>
      <c r="D3" s="18" t="s">
        <v>54</v>
      </c>
    </row>
    <row r="4" ht="98" spans="1:4">
      <c r="A4" t="s">
        <v>65</v>
      </c>
      <c r="B4" s="19" t="s">
        <v>57</v>
      </c>
      <c r="C4" s="18" t="s">
        <v>66</v>
      </c>
      <c r="D4" s="18" t="s">
        <v>67</v>
      </c>
    </row>
    <row r="5" spans="1:4">
      <c r="A5" s="18">
        <v>1</v>
      </c>
      <c r="B5" s="18">
        <v>2</v>
      </c>
      <c r="C5" s="18">
        <v>10000</v>
      </c>
      <c r="D5" s="18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opLeftCell="A19" workbookViewId="0">
      <selection activeCell="D5" sqref="D5:D42"/>
    </sheetView>
  </sheetViews>
  <sheetFormatPr defaultColWidth="9" defaultRowHeight="14"/>
  <cols>
    <col min="1" max="1" width="10.3727272727273" customWidth="1"/>
    <col min="2" max="2" width="31.1272727272727" customWidth="1"/>
    <col min="3" max="3" width="8.87272727272727" customWidth="1"/>
    <col min="4" max="13" width="9.37272727272727" customWidth="1"/>
    <col min="14" max="19" width="10.3727272727273" customWidth="1"/>
  </cols>
  <sheetData>
    <row r="1" s="16" customFormat="1" ht="18" customHeight="1" spans="1:19">
      <c r="A1" s="18" t="s">
        <v>48</v>
      </c>
      <c r="B1" s="16" t="s">
        <v>47</v>
      </c>
      <c r="C1" s="16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  <c r="Q1" s="16" t="s">
        <v>82</v>
      </c>
      <c r="R1" s="16" t="s">
        <v>83</v>
      </c>
      <c r="S1" s="16" t="s">
        <v>84</v>
      </c>
    </row>
    <row r="2" s="16" customFormat="1" ht="22" customHeight="1" spans="1:19">
      <c r="A2" s="18" t="s">
        <v>16</v>
      </c>
      <c r="B2" s="16" t="s">
        <v>16</v>
      </c>
      <c r="C2" s="16" t="s">
        <v>16</v>
      </c>
      <c r="D2" s="16" t="s">
        <v>16</v>
      </c>
      <c r="E2" s="16" t="s">
        <v>16</v>
      </c>
      <c r="F2" s="16" t="s">
        <v>16</v>
      </c>
      <c r="G2" s="16" t="s">
        <v>16</v>
      </c>
      <c r="H2" s="16" t="s">
        <v>16</v>
      </c>
      <c r="I2" s="16" t="s">
        <v>16</v>
      </c>
      <c r="J2" s="16" t="s">
        <v>16</v>
      </c>
      <c r="K2" s="16" t="s">
        <v>16</v>
      </c>
      <c r="L2" s="16" t="s">
        <v>16</v>
      </c>
      <c r="M2" s="16" t="s">
        <v>16</v>
      </c>
      <c r="N2" s="16" t="s">
        <v>16</v>
      </c>
      <c r="O2" s="16" t="s">
        <v>16</v>
      </c>
      <c r="P2" s="16" t="s">
        <v>16</v>
      </c>
      <c r="Q2" s="16" t="s">
        <v>16</v>
      </c>
      <c r="R2" s="16" t="s">
        <v>16</v>
      </c>
      <c r="S2" s="16" t="s">
        <v>16</v>
      </c>
    </row>
    <row r="3" s="16" customFormat="1" ht="20" customHeight="1" spans="1:19">
      <c r="A3" s="18" t="s">
        <v>54</v>
      </c>
      <c r="B3" s="16" t="s">
        <v>54</v>
      </c>
      <c r="C3" s="16" t="s">
        <v>54</v>
      </c>
      <c r="D3" s="16" t="s">
        <v>54</v>
      </c>
      <c r="E3" s="16" t="s">
        <v>54</v>
      </c>
      <c r="F3" s="16" t="s">
        <v>54</v>
      </c>
      <c r="G3" s="16" t="s">
        <v>54</v>
      </c>
      <c r="H3" s="16" t="s">
        <v>54</v>
      </c>
      <c r="I3" s="16" t="s">
        <v>54</v>
      </c>
      <c r="J3" s="16" t="s">
        <v>54</v>
      </c>
      <c r="K3" s="16" t="s">
        <v>54</v>
      </c>
      <c r="L3" s="16" t="s">
        <v>54</v>
      </c>
      <c r="M3" s="16" t="s">
        <v>54</v>
      </c>
      <c r="N3" s="16" t="s">
        <v>54</v>
      </c>
      <c r="O3" s="16" t="s">
        <v>54</v>
      </c>
      <c r="P3" s="16" t="s">
        <v>54</v>
      </c>
      <c r="Q3" s="16" t="s">
        <v>54</v>
      </c>
      <c r="R3" s="16" t="s">
        <v>54</v>
      </c>
      <c r="S3" s="16" t="s">
        <v>54</v>
      </c>
    </row>
    <row r="4" s="16" customFormat="1" ht="81.5" customHeight="1" spans="1:19">
      <c r="A4" s="19" t="s">
        <v>57</v>
      </c>
      <c r="B4" s="20" t="s">
        <v>85</v>
      </c>
      <c r="C4" s="16" t="s">
        <v>86</v>
      </c>
      <c r="D4" s="21" t="s">
        <v>87</v>
      </c>
      <c r="E4" s="21" t="s">
        <v>87</v>
      </c>
      <c r="F4" s="21" t="s">
        <v>87</v>
      </c>
      <c r="G4" s="21" t="s">
        <v>87</v>
      </c>
      <c r="H4" s="21" t="s">
        <v>87</v>
      </c>
      <c r="I4" s="21" t="s">
        <v>87</v>
      </c>
      <c r="J4" s="21" t="s">
        <v>87</v>
      </c>
      <c r="K4" s="21" t="s">
        <v>87</v>
      </c>
      <c r="L4" s="21" t="s">
        <v>87</v>
      </c>
      <c r="M4" s="21" t="s">
        <v>87</v>
      </c>
      <c r="N4" s="21" t="s">
        <v>87</v>
      </c>
      <c r="O4" s="21" t="s">
        <v>87</v>
      </c>
      <c r="P4" s="21" t="s">
        <v>87</v>
      </c>
      <c r="Q4" s="21" t="s">
        <v>87</v>
      </c>
      <c r="R4" s="21" t="s">
        <v>87</v>
      </c>
      <c r="S4" s="21" t="s">
        <v>87</v>
      </c>
    </row>
    <row r="5" s="16" customFormat="1" spans="1:19">
      <c r="A5" s="18">
        <v>5</v>
      </c>
      <c r="B5" s="22">
        <v>1</v>
      </c>
      <c r="C5" s="16">
        <v>0</v>
      </c>
      <c r="D5" s="16">
        <v>75</v>
      </c>
      <c r="E5" s="16">
        <v>50000</v>
      </c>
      <c r="F5" s="16">
        <v>50000</v>
      </c>
      <c r="G5" s="16">
        <v>50000</v>
      </c>
      <c r="H5" s="16">
        <v>50000</v>
      </c>
      <c r="I5" s="16">
        <v>50000</v>
      </c>
      <c r="J5" s="16">
        <v>50000</v>
      </c>
      <c r="K5" s="16">
        <v>50000</v>
      </c>
      <c r="L5" s="16">
        <v>50000</v>
      </c>
      <c r="M5" s="16">
        <v>50000</v>
      </c>
      <c r="N5" s="16">
        <v>50000</v>
      </c>
      <c r="O5" s="16">
        <v>50000</v>
      </c>
      <c r="P5" s="16">
        <v>50000</v>
      </c>
      <c r="Q5" s="16">
        <v>50000</v>
      </c>
      <c r="R5" s="16">
        <v>50000</v>
      </c>
      <c r="S5" s="16">
        <v>50000</v>
      </c>
    </row>
    <row r="6" s="16" customFormat="1" spans="1:19">
      <c r="A6" s="18">
        <v>5</v>
      </c>
      <c r="B6" s="22">
        <v>2</v>
      </c>
      <c r="C6" s="16">
        <v>0</v>
      </c>
      <c r="D6" s="16">
        <f>$D$5*bet配置!$B6/bet配置!$B$5</f>
        <v>225</v>
      </c>
      <c r="E6" s="16">
        <v>50000</v>
      </c>
      <c r="F6" s="16">
        <v>50000</v>
      </c>
      <c r="G6" s="16">
        <v>50000</v>
      </c>
      <c r="H6" s="16">
        <v>50000</v>
      </c>
      <c r="I6" s="16">
        <v>50000</v>
      </c>
      <c r="J6" s="16">
        <v>50000</v>
      </c>
      <c r="K6" s="16">
        <v>50000</v>
      </c>
      <c r="L6" s="16">
        <v>50000</v>
      </c>
      <c r="M6" s="16">
        <v>50000</v>
      </c>
      <c r="N6" s="16">
        <v>50000</v>
      </c>
      <c r="O6" s="16">
        <v>50000</v>
      </c>
      <c r="P6" s="16">
        <v>50000</v>
      </c>
      <c r="Q6" s="16">
        <v>50000</v>
      </c>
      <c r="R6" s="16">
        <v>50000</v>
      </c>
      <c r="S6" s="16">
        <v>50000</v>
      </c>
    </row>
    <row r="7" s="16" customFormat="1" spans="1:19">
      <c r="A7" s="18">
        <v>5</v>
      </c>
      <c r="B7" s="22">
        <v>3</v>
      </c>
      <c r="C7" s="16">
        <v>0</v>
      </c>
      <c r="D7" s="16">
        <f>$D$5*bet配置!$B7/bet配置!$B$5</f>
        <v>675</v>
      </c>
      <c r="E7" s="16">
        <v>50000</v>
      </c>
      <c r="F7" s="16">
        <v>50000</v>
      </c>
      <c r="G7" s="16">
        <v>50000</v>
      </c>
      <c r="H7" s="16">
        <v>50000</v>
      </c>
      <c r="I7" s="16">
        <v>50000</v>
      </c>
      <c r="J7" s="16">
        <v>50000</v>
      </c>
      <c r="K7" s="16">
        <v>50000</v>
      </c>
      <c r="L7" s="16">
        <v>50000</v>
      </c>
      <c r="M7" s="16">
        <v>50000</v>
      </c>
      <c r="N7" s="16">
        <v>50000</v>
      </c>
      <c r="O7" s="16">
        <v>50000</v>
      </c>
      <c r="P7" s="16">
        <v>50000</v>
      </c>
      <c r="Q7" s="16">
        <v>50000</v>
      </c>
      <c r="R7" s="16">
        <v>50000</v>
      </c>
      <c r="S7" s="16">
        <v>50000</v>
      </c>
    </row>
    <row r="8" s="16" customFormat="1" spans="1:19">
      <c r="A8" s="18">
        <v>5</v>
      </c>
      <c r="B8" s="22">
        <v>4</v>
      </c>
      <c r="C8" s="16">
        <v>0</v>
      </c>
      <c r="D8" s="16">
        <f>$D$5*bet配置!$B8/bet配置!$B$5</f>
        <v>750</v>
      </c>
      <c r="E8" s="16">
        <v>50000</v>
      </c>
      <c r="F8" s="16">
        <v>50000</v>
      </c>
      <c r="G8" s="16">
        <v>50000</v>
      </c>
      <c r="H8" s="16">
        <v>50000</v>
      </c>
      <c r="I8" s="16">
        <v>50000</v>
      </c>
      <c r="J8" s="16">
        <v>50000</v>
      </c>
      <c r="K8" s="16">
        <v>50000</v>
      </c>
      <c r="L8" s="16">
        <v>50000</v>
      </c>
      <c r="M8" s="16">
        <v>50000</v>
      </c>
      <c r="N8" s="16">
        <v>50000</v>
      </c>
      <c r="O8" s="16">
        <v>50000</v>
      </c>
      <c r="P8" s="16">
        <v>50000</v>
      </c>
      <c r="Q8" s="16">
        <v>50000</v>
      </c>
      <c r="R8" s="16">
        <v>50000</v>
      </c>
      <c r="S8" s="16">
        <v>50000</v>
      </c>
    </row>
    <row r="9" s="16" customFormat="1" spans="1:19">
      <c r="A9" s="18">
        <v>5</v>
      </c>
      <c r="B9" s="22">
        <v>5</v>
      </c>
      <c r="C9" s="16">
        <v>0</v>
      </c>
      <c r="D9" s="16">
        <f>$D$5*bet配置!$B9/bet配置!$B$5</f>
        <v>1125</v>
      </c>
      <c r="E9" s="16">
        <v>50000</v>
      </c>
      <c r="F9" s="16">
        <v>50000</v>
      </c>
      <c r="G9" s="16">
        <v>50000</v>
      </c>
      <c r="H9" s="16">
        <v>50000</v>
      </c>
      <c r="I9" s="16">
        <v>50000</v>
      </c>
      <c r="J9" s="16">
        <v>50000</v>
      </c>
      <c r="K9" s="16">
        <v>50000</v>
      </c>
      <c r="L9" s="16">
        <v>50000</v>
      </c>
      <c r="M9" s="16">
        <v>50000</v>
      </c>
      <c r="N9" s="16">
        <v>50000</v>
      </c>
      <c r="O9" s="16">
        <v>50000</v>
      </c>
      <c r="P9" s="16">
        <v>50000</v>
      </c>
      <c r="Q9" s="16">
        <v>50000</v>
      </c>
      <c r="R9" s="16">
        <v>50000</v>
      </c>
      <c r="S9" s="16">
        <v>50000</v>
      </c>
    </row>
    <row r="10" s="16" customFormat="1" spans="1:19">
      <c r="A10" s="18">
        <v>5</v>
      </c>
      <c r="B10" s="22">
        <v>6</v>
      </c>
      <c r="C10" s="16">
        <v>0</v>
      </c>
      <c r="D10" s="16">
        <f>$D$5*bet配置!$B10/bet配置!$B$5</f>
        <v>1500</v>
      </c>
      <c r="E10" s="16">
        <v>50000</v>
      </c>
      <c r="F10" s="16">
        <v>50000</v>
      </c>
      <c r="G10" s="16">
        <v>50000</v>
      </c>
      <c r="H10" s="16">
        <v>50000</v>
      </c>
      <c r="I10" s="16">
        <v>50000</v>
      </c>
      <c r="J10" s="16">
        <v>50000</v>
      </c>
      <c r="K10" s="16">
        <v>50000</v>
      </c>
      <c r="L10" s="16">
        <v>50000</v>
      </c>
      <c r="M10" s="16">
        <v>50000</v>
      </c>
      <c r="N10" s="16">
        <v>50000</v>
      </c>
      <c r="O10" s="16">
        <v>50000</v>
      </c>
      <c r="P10" s="16">
        <v>50000</v>
      </c>
      <c r="Q10" s="16">
        <v>50000</v>
      </c>
      <c r="R10" s="16">
        <v>50000</v>
      </c>
      <c r="S10" s="16">
        <v>50000</v>
      </c>
    </row>
    <row r="11" s="16" customFormat="1" spans="1:19">
      <c r="A11" s="18">
        <v>5</v>
      </c>
      <c r="B11" s="22">
        <v>7</v>
      </c>
      <c r="C11" s="16">
        <v>0</v>
      </c>
      <c r="D11" s="16">
        <f>$D$5*bet配置!$B11/bet配置!$B$5</f>
        <v>2250</v>
      </c>
      <c r="E11" s="16">
        <v>50000</v>
      </c>
      <c r="F11" s="16">
        <v>50000</v>
      </c>
      <c r="G11" s="16">
        <v>50000</v>
      </c>
      <c r="H11" s="16">
        <v>50000</v>
      </c>
      <c r="I11" s="16">
        <v>50000</v>
      </c>
      <c r="J11" s="16">
        <v>50000</v>
      </c>
      <c r="K11" s="16">
        <v>50000</v>
      </c>
      <c r="L11" s="16">
        <v>50000</v>
      </c>
      <c r="M11" s="16">
        <v>50000</v>
      </c>
      <c r="N11" s="16">
        <v>50000</v>
      </c>
      <c r="O11" s="16">
        <v>50000</v>
      </c>
      <c r="P11" s="16">
        <v>50000</v>
      </c>
      <c r="Q11" s="16">
        <v>50000</v>
      </c>
      <c r="R11" s="16">
        <v>50000</v>
      </c>
      <c r="S11" s="16">
        <v>50000</v>
      </c>
    </row>
    <row r="12" s="16" customFormat="1" spans="1:19">
      <c r="A12" s="18">
        <v>5</v>
      </c>
      <c r="B12" s="22">
        <v>8</v>
      </c>
      <c r="C12" s="16">
        <v>0</v>
      </c>
      <c r="D12" s="16">
        <f>$D$5*bet配置!$B12/bet配置!$B$5</f>
        <v>3750</v>
      </c>
      <c r="E12" s="16">
        <v>50000</v>
      </c>
      <c r="F12" s="16">
        <v>50000</v>
      </c>
      <c r="G12" s="16">
        <v>50000</v>
      </c>
      <c r="H12" s="16">
        <v>50000</v>
      </c>
      <c r="I12" s="16">
        <v>50000</v>
      </c>
      <c r="J12" s="16">
        <v>50000</v>
      </c>
      <c r="K12" s="16">
        <v>50000</v>
      </c>
      <c r="L12" s="16">
        <v>50000</v>
      </c>
      <c r="M12" s="16">
        <v>50000</v>
      </c>
      <c r="N12" s="16">
        <v>50000</v>
      </c>
      <c r="O12" s="16">
        <v>50000</v>
      </c>
      <c r="P12" s="16">
        <v>50000</v>
      </c>
      <c r="Q12" s="16">
        <v>50000</v>
      </c>
      <c r="R12" s="16">
        <v>50000</v>
      </c>
      <c r="S12" s="16">
        <v>50000</v>
      </c>
    </row>
    <row r="13" s="16" customFormat="1" spans="1:19">
      <c r="A13" s="18">
        <v>5</v>
      </c>
      <c r="B13" s="22">
        <v>9</v>
      </c>
      <c r="C13" s="16">
        <v>0</v>
      </c>
      <c r="D13" s="16">
        <f>$D$5*bet配置!$B13/bet配置!$B$5</f>
        <v>5625</v>
      </c>
      <c r="E13" s="16">
        <v>50000</v>
      </c>
      <c r="F13" s="16">
        <v>50000</v>
      </c>
      <c r="G13" s="16">
        <v>50000</v>
      </c>
      <c r="H13" s="16">
        <v>50000</v>
      </c>
      <c r="I13" s="16">
        <v>50000</v>
      </c>
      <c r="J13" s="16">
        <v>50000</v>
      </c>
      <c r="K13" s="16">
        <v>50000</v>
      </c>
      <c r="L13" s="16">
        <v>50000</v>
      </c>
      <c r="M13" s="16">
        <v>50000</v>
      </c>
      <c r="N13" s="16">
        <v>50000</v>
      </c>
      <c r="O13" s="16">
        <v>50000</v>
      </c>
      <c r="P13" s="16">
        <v>50000</v>
      </c>
      <c r="Q13" s="16">
        <v>50000</v>
      </c>
      <c r="R13" s="16">
        <v>50000</v>
      </c>
      <c r="S13" s="16">
        <v>50000</v>
      </c>
    </row>
    <row r="14" s="16" customFormat="1" spans="1:19">
      <c r="A14" s="18">
        <v>5</v>
      </c>
      <c r="B14" s="22">
        <v>10</v>
      </c>
      <c r="C14" s="16">
        <v>0</v>
      </c>
      <c r="D14" s="16">
        <f>$D$5*bet配置!$B14/bet配置!$B$5</f>
        <v>7500</v>
      </c>
      <c r="E14" s="16">
        <v>50000</v>
      </c>
      <c r="F14" s="16">
        <v>50000</v>
      </c>
      <c r="G14" s="16">
        <v>50000</v>
      </c>
      <c r="H14" s="16">
        <v>50000</v>
      </c>
      <c r="I14" s="16">
        <v>50000</v>
      </c>
      <c r="J14" s="16">
        <v>50000</v>
      </c>
      <c r="K14" s="16">
        <v>50000</v>
      </c>
      <c r="L14" s="16">
        <v>50000</v>
      </c>
      <c r="M14" s="16">
        <v>50000</v>
      </c>
      <c r="N14" s="16">
        <v>50000</v>
      </c>
      <c r="O14" s="16">
        <v>50000</v>
      </c>
      <c r="P14" s="16">
        <v>50000</v>
      </c>
      <c r="Q14" s="16">
        <v>50000</v>
      </c>
      <c r="R14" s="16">
        <v>50000</v>
      </c>
      <c r="S14" s="16">
        <v>50000</v>
      </c>
    </row>
    <row r="15" s="16" customFormat="1" spans="1:19">
      <c r="A15" s="18">
        <v>5</v>
      </c>
      <c r="B15" s="22">
        <v>11</v>
      </c>
      <c r="C15" s="16">
        <v>0</v>
      </c>
      <c r="D15" s="16">
        <f>$D$5*bet配置!$B15/bet配置!$B$5</f>
        <v>11250</v>
      </c>
      <c r="E15" s="16">
        <v>50000</v>
      </c>
      <c r="F15" s="16">
        <v>50000</v>
      </c>
      <c r="G15" s="16">
        <v>50000</v>
      </c>
      <c r="H15" s="16">
        <v>50000</v>
      </c>
      <c r="I15" s="16">
        <v>50000</v>
      </c>
      <c r="J15" s="16">
        <v>50000</v>
      </c>
      <c r="K15" s="16">
        <v>50000</v>
      </c>
      <c r="L15" s="16">
        <v>50000</v>
      </c>
      <c r="M15" s="16">
        <v>50000</v>
      </c>
      <c r="N15" s="16">
        <v>50000</v>
      </c>
      <c r="O15" s="16">
        <v>50000</v>
      </c>
      <c r="P15" s="16">
        <v>50000</v>
      </c>
      <c r="Q15" s="16">
        <v>50000</v>
      </c>
      <c r="R15" s="16">
        <v>50000</v>
      </c>
      <c r="S15" s="16">
        <v>50000</v>
      </c>
    </row>
    <row r="16" s="16" customFormat="1" spans="1:19">
      <c r="A16" s="18">
        <v>5</v>
      </c>
      <c r="B16" s="22">
        <v>12</v>
      </c>
      <c r="C16" s="16">
        <v>0</v>
      </c>
      <c r="D16" s="16">
        <f>$D$5*bet配置!$B16/bet配置!$B$5</f>
        <v>15000</v>
      </c>
      <c r="E16" s="16">
        <v>50000</v>
      </c>
      <c r="F16" s="16">
        <v>50000</v>
      </c>
      <c r="G16" s="16">
        <v>50000</v>
      </c>
      <c r="H16" s="16">
        <v>50000</v>
      </c>
      <c r="I16" s="16">
        <v>50000</v>
      </c>
      <c r="J16" s="16">
        <v>50000</v>
      </c>
      <c r="K16" s="16">
        <v>50000</v>
      </c>
      <c r="L16" s="16">
        <v>50000</v>
      </c>
      <c r="M16" s="16">
        <v>50000</v>
      </c>
      <c r="N16" s="16">
        <v>50000</v>
      </c>
      <c r="O16" s="16">
        <v>50000</v>
      </c>
      <c r="P16" s="16">
        <v>50000</v>
      </c>
      <c r="Q16" s="16">
        <v>50000</v>
      </c>
      <c r="R16" s="16">
        <v>50000</v>
      </c>
      <c r="S16" s="16">
        <v>50000</v>
      </c>
    </row>
    <row r="17" s="16" customFormat="1" spans="1:19">
      <c r="A17" s="18">
        <v>5</v>
      </c>
      <c r="B17" s="22">
        <v>13</v>
      </c>
      <c r="C17" s="16">
        <v>0</v>
      </c>
      <c r="D17" s="16">
        <f>$D$5*bet配置!$B17/bet配置!$B$5</f>
        <v>22500</v>
      </c>
      <c r="E17" s="16">
        <v>50000</v>
      </c>
      <c r="F17" s="16">
        <v>50000</v>
      </c>
      <c r="G17" s="16">
        <v>50000</v>
      </c>
      <c r="H17" s="16">
        <v>50000</v>
      </c>
      <c r="I17" s="16">
        <v>50000</v>
      </c>
      <c r="J17" s="16">
        <v>50000</v>
      </c>
      <c r="K17" s="16">
        <v>50000</v>
      </c>
      <c r="L17" s="16">
        <v>50000</v>
      </c>
      <c r="M17" s="16">
        <v>50000</v>
      </c>
      <c r="N17" s="16">
        <v>50000</v>
      </c>
      <c r="O17" s="16">
        <v>50000</v>
      </c>
      <c r="P17" s="16">
        <v>50000</v>
      </c>
      <c r="Q17" s="16">
        <v>50000</v>
      </c>
      <c r="R17" s="16">
        <v>50000</v>
      </c>
      <c r="S17" s="16">
        <v>50000</v>
      </c>
    </row>
    <row r="18" s="16" customFormat="1" spans="1:19">
      <c r="A18" s="18">
        <v>5</v>
      </c>
      <c r="B18" s="22">
        <v>14</v>
      </c>
      <c r="C18" s="16">
        <v>0</v>
      </c>
      <c r="D18" s="16">
        <f>$D$5*bet配置!$B18/bet配置!$B$5</f>
        <v>30000</v>
      </c>
      <c r="E18" s="16">
        <v>50000</v>
      </c>
      <c r="F18" s="16">
        <v>50000</v>
      </c>
      <c r="G18" s="16">
        <v>50000</v>
      </c>
      <c r="H18" s="16">
        <v>50000</v>
      </c>
      <c r="I18" s="16">
        <v>50000</v>
      </c>
      <c r="J18" s="16">
        <v>50000</v>
      </c>
      <c r="K18" s="16">
        <v>50000</v>
      </c>
      <c r="L18" s="16">
        <v>50000</v>
      </c>
      <c r="M18" s="16">
        <v>50000</v>
      </c>
      <c r="N18" s="16">
        <v>50000</v>
      </c>
      <c r="O18" s="16">
        <v>50000</v>
      </c>
      <c r="P18" s="16">
        <v>50000</v>
      </c>
      <c r="Q18" s="16">
        <v>50000</v>
      </c>
      <c r="R18" s="16">
        <v>50000</v>
      </c>
      <c r="S18" s="16">
        <v>50000</v>
      </c>
    </row>
    <row r="19" s="16" customFormat="1" spans="1:19">
      <c r="A19" s="18">
        <v>5</v>
      </c>
      <c r="B19" s="22">
        <v>15</v>
      </c>
      <c r="C19" s="16">
        <v>0</v>
      </c>
      <c r="D19" s="16">
        <f>$D$5*bet配置!$B19/bet配置!$B$5</f>
        <v>45000</v>
      </c>
      <c r="E19" s="16">
        <v>50000</v>
      </c>
      <c r="F19" s="16">
        <v>50000</v>
      </c>
      <c r="G19" s="16">
        <v>50000</v>
      </c>
      <c r="H19" s="16">
        <v>50000</v>
      </c>
      <c r="I19" s="16">
        <v>50000</v>
      </c>
      <c r="J19" s="16">
        <v>50000</v>
      </c>
      <c r="K19" s="16">
        <v>50000</v>
      </c>
      <c r="L19" s="16">
        <v>50000</v>
      </c>
      <c r="M19" s="16">
        <v>50000</v>
      </c>
      <c r="N19" s="16">
        <v>50000</v>
      </c>
      <c r="O19" s="16">
        <v>50000</v>
      </c>
      <c r="P19" s="16">
        <v>50000</v>
      </c>
      <c r="Q19" s="16">
        <v>50000</v>
      </c>
      <c r="R19" s="16">
        <v>50000</v>
      </c>
      <c r="S19" s="16">
        <v>50000</v>
      </c>
    </row>
    <row r="20" s="16" customFormat="1" spans="1:19">
      <c r="A20" s="18">
        <v>5</v>
      </c>
      <c r="B20" s="22">
        <v>16</v>
      </c>
      <c r="C20" s="16">
        <v>0</v>
      </c>
      <c r="D20" s="16">
        <f>$D$5*bet配置!$B20/bet配置!$B$5</f>
        <v>67500</v>
      </c>
      <c r="E20" s="16">
        <v>50000</v>
      </c>
      <c r="F20" s="16">
        <v>50000</v>
      </c>
      <c r="G20" s="16">
        <v>50000</v>
      </c>
      <c r="H20" s="16">
        <v>50000</v>
      </c>
      <c r="I20" s="16">
        <v>50000</v>
      </c>
      <c r="J20" s="16">
        <v>50000</v>
      </c>
      <c r="K20" s="16">
        <v>50000</v>
      </c>
      <c r="L20" s="16">
        <v>50000</v>
      </c>
      <c r="M20" s="16">
        <v>50000</v>
      </c>
      <c r="N20" s="16">
        <v>50000</v>
      </c>
      <c r="O20" s="16">
        <v>50000</v>
      </c>
      <c r="P20" s="16">
        <v>50000</v>
      </c>
      <c r="Q20" s="16">
        <v>50000</v>
      </c>
      <c r="R20" s="16">
        <v>50000</v>
      </c>
      <c r="S20" s="16">
        <v>50000</v>
      </c>
    </row>
    <row r="21" s="16" customFormat="1" spans="1:19">
      <c r="A21" s="18">
        <v>5</v>
      </c>
      <c r="B21" s="22">
        <v>17</v>
      </c>
      <c r="C21" s="16">
        <v>0</v>
      </c>
      <c r="D21" s="16">
        <f>$D$5*bet配置!$B21/bet配置!$B$5</f>
        <v>75000</v>
      </c>
      <c r="E21" s="16">
        <v>50000</v>
      </c>
      <c r="F21" s="16">
        <v>50000</v>
      </c>
      <c r="G21" s="16">
        <v>50000</v>
      </c>
      <c r="H21" s="16">
        <v>50000</v>
      </c>
      <c r="I21" s="16">
        <v>50000</v>
      </c>
      <c r="J21" s="16">
        <v>50000</v>
      </c>
      <c r="K21" s="16">
        <v>50000</v>
      </c>
      <c r="L21" s="16">
        <v>50000</v>
      </c>
      <c r="M21" s="16">
        <v>50000</v>
      </c>
      <c r="N21" s="16">
        <v>50000</v>
      </c>
      <c r="O21" s="16">
        <v>50000</v>
      </c>
      <c r="P21" s="16">
        <v>50000</v>
      </c>
      <c r="Q21" s="16">
        <v>50000</v>
      </c>
      <c r="R21" s="16">
        <v>50000</v>
      </c>
      <c r="S21" s="16">
        <v>50000</v>
      </c>
    </row>
    <row r="22" s="16" customFormat="1" spans="1:19">
      <c r="A22" s="18">
        <v>5</v>
      </c>
      <c r="B22" s="22">
        <v>18</v>
      </c>
      <c r="C22" s="16">
        <v>0</v>
      </c>
      <c r="D22" s="16">
        <f>$D$5*bet配置!$B22/bet配置!$B$5</f>
        <v>90000</v>
      </c>
      <c r="E22" s="16">
        <v>50000</v>
      </c>
      <c r="F22" s="16">
        <v>50000</v>
      </c>
      <c r="G22" s="16">
        <v>50000</v>
      </c>
      <c r="H22" s="16">
        <v>50000</v>
      </c>
      <c r="I22" s="16">
        <v>50000</v>
      </c>
      <c r="J22" s="16">
        <v>50000</v>
      </c>
      <c r="K22" s="16">
        <v>50000</v>
      </c>
      <c r="L22" s="16">
        <v>50000</v>
      </c>
      <c r="M22" s="16">
        <v>50000</v>
      </c>
      <c r="N22" s="16">
        <v>50000</v>
      </c>
      <c r="O22" s="16">
        <v>50000</v>
      </c>
      <c r="P22" s="16">
        <v>50000</v>
      </c>
      <c r="Q22" s="16">
        <v>50000</v>
      </c>
      <c r="R22" s="16">
        <v>50000</v>
      </c>
      <c r="S22" s="16">
        <v>50000</v>
      </c>
    </row>
    <row r="23" s="16" customFormat="1" spans="1:19">
      <c r="A23" s="18">
        <v>5</v>
      </c>
      <c r="B23" s="22">
        <v>19</v>
      </c>
      <c r="C23" s="16">
        <v>0</v>
      </c>
      <c r="D23" s="16">
        <f>$D$5*bet配置!$B23/bet配置!$B$5</f>
        <v>112500</v>
      </c>
      <c r="E23" s="16">
        <v>50000</v>
      </c>
      <c r="F23" s="16">
        <v>50000</v>
      </c>
      <c r="G23" s="16">
        <v>50000</v>
      </c>
      <c r="H23" s="16">
        <v>50000</v>
      </c>
      <c r="I23" s="16">
        <v>50000</v>
      </c>
      <c r="J23" s="16">
        <v>50000</v>
      </c>
      <c r="K23" s="16">
        <v>50000</v>
      </c>
      <c r="L23" s="16">
        <v>50000</v>
      </c>
      <c r="M23" s="16">
        <v>50000</v>
      </c>
      <c r="N23" s="16">
        <v>50000</v>
      </c>
      <c r="O23" s="16">
        <v>50000</v>
      </c>
      <c r="P23" s="16">
        <v>50000</v>
      </c>
      <c r="Q23" s="16">
        <v>50000</v>
      </c>
      <c r="R23" s="16">
        <v>50000</v>
      </c>
      <c r="S23" s="16">
        <v>50000</v>
      </c>
    </row>
    <row r="24" s="16" customFormat="1" spans="1:19">
      <c r="A24" s="18">
        <v>5</v>
      </c>
      <c r="B24" s="22">
        <v>20</v>
      </c>
      <c r="C24" s="16">
        <v>0</v>
      </c>
      <c r="D24" s="16">
        <f>$D$5*bet配置!$B24/bet配置!$B$5</f>
        <v>150000</v>
      </c>
      <c r="E24" s="16">
        <v>50000</v>
      </c>
      <c r="F24" s="16">
        <v>50000</v>
      </c>
      <c r="G24" s="16">
        <v>50000</v>
      </c>
      <c r="H24" s="16">
        <v>50000</v>
      </c>
      <c r="I24" s="16">
        <v>50000</v>
      </c>
      <c r="J24" s="16">
        <v>50000</v>
      </c>
      <c r="K24" s="16">
        <v>50000</v>
      </c>
      <c r="L24" s="16">
        <v>50000</v>
      </c>
      <c r="M24" s="16">
        <v>50000</v>
      </c>
      <c r="N24" s="16">
        <v>50000</v>
      </c>
      <c r="O24" s="16">
        <v>50000</v>
      </c>
      <c r="P24" s="16">
        <v>50000</v>
      </c>
      <c r="Q24" s="16">
        <v>50000</v>
      </c>
      <c r="R24" s="16">
        <v>50000</v>
      </c>
      <c r="S24" s="16">
        <v>50000</v>
      </c>
    </row>
    <row r="25" s="16" customFormat="1" spans="1:19">
      <c r="A25" s="18">
        <v>5</v>
      </c>
      <c r="B25" s="22">
        <v>21</v>
      </c>
      <c r="C25" s="16">
        <v>0</v>
      </c>
      <c r="D25" s="16">
        <f>$D$5*bet配置!$B25/bet配置!$B$5</f>
        <v>225000</v>
      </c>
      <c r="E25" s="16">
        <v>50000</v>
      </c>
      <c r="F25" s="16">
        <v>50000</v>
      </c>
      <c r="G25" s="16">
        <v>50000</v>
      </c>
      <c r="H25" s="16">
        <v>50000</v>
      </c>
      <c r="I25" s="16">
        <v>50000</v>
      </c>
      <c r="J25" s="16">
        <v>50000</v>
      </c>
      <c r="K25" s="16">
        <v>50000</v>
      </c>
      <c r="L25" s="16">
        <v>50000</v>
      </c>
      <c r="M25" s="16">
        <v>50000</v>
      </c>
      <c r="N25" s="16">
        <v>50000</v>
      </c>
      <c r="O25" s="16">
        <v>50000</v>
      </c>
      <c r="P25" s="16">
        <v>50000</v>
      </c>
      <c r="Q25" s="16">
        <v>50000</v>
      </c>
      <c r="R25" s="16">
        <v>50000</v>
      </c>
      <c r="S25" s="16">
        <v>50000</v>
      </c>
    </row>
    <row r="26" s="16" customFormat="1" spans="1:19">
      <c r="A26" s="18">
        <v>5</v>
      </c>
      <c r="B26" s="22">
        <v>22</v>
      </c>
      <c r="C26" s="16">
        <v>0</v>
      </c>
      <c r="D26" s="16">
        <f>$D$5*bet配置!$B26/bet配置!$B$5</f>
        <v>300000</v>
      </c>
      <c r="E26" s="16">
        <v>50000</v>
      </c>
      <c r="F26" s="16">
        <v>50000</v>
      </c>
      <c r="G26" s="16">
        <v>50000</v>
      </c>
      <c r="H26" s="16">
        <v>50000</v>
      </c>
      <c r="I26" s="16">
        <v>50000</v>
      </c>
      <c r="J26" s="16">
        <v>50000</v>
      </c>
      <c r="K26" s="16">
        <v>50000</v>
      </c>
      <c r="L26" s="16">
        <v>50000</v>
      </c>
      <c r="M26" s="16">
        <v>50000</v>
      </c>
      <c r="N26" s="16">
        <v>50000</v>
      </c>
      <c r="O26" s="16">
        <v>50000</v>
      </c>
      <c r="P26" s="16">
        <v>50000</v>
      </c>
      <c r="Q26" s="16">
        <v>50000</v>
      </c>
      <c r="R26" s="16">
        <v>50000</v>
      </c>
      <c r="S26" s="16">
        <v>50000</v>
      </c>
    </row>
    <row r="27" s="16" customFormat="1" spans="1:19">
      <c r="A27" s="18">
        <v>5</v>
      </c>
      <c r="B27" s="22">
        <v>23</v>
      </c>
      <c r="C27" s="16">
        <v>0</v>
      </c>
      <c r="D27" s="16">
        <f>$D$5*bet配置!$B27/bet配置!$B$5</f>
        <v>450000</v>
      </c>
      <c r="E27" s="16">
        <v>50000</v>
      </c>
      <c r="F27" s="16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16">
        <v>50000</v>
      </c>
      <c r="L27" s="16">
        <v>50000</v>
      </c>
      <c r="M27" s="16">
        <v>50000</v>
      </c>
      <c r="N27" s="16">
        <v>50000</v>
      </c>
      <c r="O27" s="16">
        <v>50000</v>
      </c>
      <c r="P27" s="16">
        <v>50000</v>
      </c>
      <c r="Q27" s="16">
        <v>50000</v>
      </c>
      <c r="R27" s="16">
        <v>50000</v>
      </c>
      <c r="S27" s="16">
        <v>50000</v>
      </c>
    </row>
    <row r="28" s="16" customFormat="1" spans="1:19">
      <c r="A28" s="18">
        <v>5</v>
      </c>
      <c r="B28" s="22">
        <v>24</v>
      </c>
      <c r="C28" s="16">
        <v>0</v>
      </c>
      <c r="D28" s="16">
        <f>$D$5*bet配置!$B28/bet配置!$B$5</f>
        <v>675000</v>
      </c>
      <c r="E28" s="16">
        <v>50000</v>
      </c>
      <c r="F28" s="16">
        <v>50000</v>
      </c>
      <c r="G28" s="16">
        <v>50000</v>
      </c>
      <c r="H28" s="16">
        <v>50000</v>
      </c>
      <c r="I28" s="16">
        <v>50000</v>
      </c>
      <c r="J28" s="16">
        <v>50000</v>
      </c>
      <c r="K28" s="16">
        <v>50000</v>
      </c>
      <c r="L28" s="16">
        <v>50000</v>
      </c>
      <c r="M28" s="16">
        <v>50000</v>
      </c>
      <c r="N28" s="16">
        <v>50000</v>
      </c>
      <c r="O28" s="16">
        <v>50000</v>
      </c>
      <c r="P28" s="16">
        <v>50000</v>
      </c>
      <c r="Q28" s="16">
        <v>50000</v>
      </c>
      <c r="R28" s="16">
        <v>50000</v>
      </c>
      <c r="S28" s="16">
        <v>50000</v>
      </c>
    </row>
    <row r="29" s="16" customFormat="1" spans="1:19">
      <c r="A29" s="18">
        <v>5</v>
      </c>
      <c r="B29" s="22">
        <v>25</v>
      </c>
      <c r="C29" s="16">
        <v>0</v>
      </c>
      <c r="D29" s="16">
        <f>$D$5*bet配置!$B29/bet配置!$B$5</f>
        <v>750000</v>
      </c>
      <c r="E29" s="16">
        <v>50000</v>
      </c>
      <c r="F29" s="16">
        <v>50000</v>
      </c>
      <c r="G29" s="16">
        <v>50000</v>
      </c>
      <c r="H29" s="16">
        <v>50000</v>
      </c>
      <c r="I29" s="16">
        <v>50000</v>
      </c>
      <c r="J29" s="16">
        <v>50000</v>
      </c>
      <c r="K29" s="16">
        <v>50000</v>
      </c>
      <c r="L29" s="16">
        <v>50000</v>
      </c>
      <c r="M29" s="16">
        <v>50000</v>
      </c>
      <c r="N29" s="16">
        <v>50000</v>
      </c>
      <c r="O29" s="16">
        <v>50000</v>
      </c>
      <c r="P29" s="16">
        <v>50000</v>
      </c>
      <c r="Q29" s="16">
        <v>50000</v>
      </c>
      <c r="R29" s="16">
        <v>50000</v>
      </c>
      <c r="S29" s="16">
        <v>50000</v>
      </c>
    </row>
    <row r="30" s="16" customFormat="1" spans="1:19">
      <c r="A30" s="18">
        <v>5</v>
      </c>
      <c r="B30" s="22">
        <v>26</v>
      </c>
      <c r="C30" s="16">
        <v>0</v>
      </c>
      <c r="D30" s="16">
        <f>$D$5*bet配置!$B30/bet配置!$B$5</f>
        <v>1125000</v>
      </c>
      <c r="E30" s="16">
        <v>50000</v>
      </c>
      <c r="F30" s="16">
        <v>50000</v>
      </c>
      <c r="G30" s="16">
        <v>50000</v>
      </c>
      <c r="H30" s="16">
        <v>50000</v>
      </c>
      <c r="I30" s="16">
        <v>50000</v>
      </c>
      <c r="J30" s="16">
        <v>50000</v>
      </c>
      <c r="K30" s="16">
        <v>50000</v>
      </c>
      <c r="L30" s="16">
        <v>50000</v>
      </c>
      <c r="M30" s="16">
        <v>50000</v>
      </c>
      <c r="N30" s="16">
        <v>50000</v>
      </c>
      <c r="O30" s="16">
        <v>50000</v>
      </c>
      <c r="P30" s="16">
        <v>50000</v>
      </c>
      <c r="Q30" s="16">
        <v>50000</v>
      </c>
      <c r="R30" s="16">
        <v>50000</v>
      </c>
      <c r="S30" s="16">
        <v>50000</v>
      </c>
    </row>
    <row r="31" s="16" customFormat="1" spans="1:19">
      <c r="A31" s="18">
        <v>5</v>
      </c>
      <c r="B31" s="22">
        <v>27</v>
      </c>
      <c r="C31" s="16">
        <v>0</v>
      </c>
      <c r="D31" s="16">
        <f>$D$5*bet配置!$B31/bet配置!$B$5</f>
        <v>1350000</v>
      </c>
      <c r="E31" s="16">
        <v>50000</v>
      </c>
      <c r="F31" s="16">
        <v>50000</v>
      </c>
      <c r="G31" s="16">
        <v>50000</v>
      </c>
      <c r="H31" s="16">
        <v>50000</v>
      </c>
      <c r="I31" s="16">
        <v>50000</v>
      </c>
      <c r="J31" s="16">
        <v>50000</v>
      </c>
      <c r="K31" s="16">
        <v>50000</v>
      </c>
      <c r="L31" s="16">
        <v>50000</v>
      </c>
      <c r="M31" s="16">
        <v>50000</v>
      </c>
      <c r="N31" s="16">
        <v>50000</v>
      </c>
      <c r="O31" s="16">
        <v>50000</v>
      </c>
      <c r="P31" s="16">
        <v>50000</v>
      </c>
      <c r="Q31" s="16">
        <v>50000</v>
      </c>
      <c r="R31" s="16">
        <v>50000</v>
      </c>
      <c r="S31" s="16">
        <v>50000</v>
      </c>
    </row>
    <row r="32" s="16" customFormat="1" spans="1:19">
      <c r="A32" s="18">
        <v>5</v>
      </c>
      <c r="B32" s="22">
        <v>28</v>
      </c>
      <c r="C32" s="16">
        <v>0</v>
      </c>
      <c r="D32" s="16">
        <f>$D$5*bet配置!$B32/bet配置!$B$5</f>
        <v>1687500</v>
      </c>
      <c r="E32" s="16">
        <v>50000</v>
      </c>
      <c r="F32" s="16">
        <v>50000</v>
      </c>
      <c r="G32" s="16">
        <v>50000</v>
      </c>
      <c r="H32" s="16">
        <v>50000</v>
      </c>
      <c r="I32" s="16">
        <v>50000</v>
      </c>
      <c r="J32" s="16">
        <v>50000</v>
      </c>
      <c r="K32" s="16">
        <v>50000</v>
      </c>
      <c r="L32" s="16">
        <v>50000</v>
      </c>
      <c r="M32" s="16">
        <v>50000</v>
      </c>
      <c r="N32" s="16">
        <v>50000</v>
      </c>
      <c r="O32" s="16">
        <v>50000</v>
      </c>
      <c r="P32" s="16">
        <v>50000</v>
      </c>
      <c r="Q32" s="16">
        <v>50000</v>
      </c>
      <c r="R32" s="16">
        <v>50000</v>
      </c>
      <c r="S32" s="16">
        <v>50000</v>
      </c>
    </row>
    <row r="33" s="16" customFormat="1" spans="1:19">
      <c r="A33" s="18">
        <v>5</v>
      </c>
      <c r="B33" s="22">
        <v>29</v>
      </c>
      <c r="C33" s="16">
        <v>0</v>
      </c>
      <c r="D33" s="16">
        <f>$D$5*bet配置!$B33/bet配置!$B$5</f>
        <v>2250000</v>
      </c>
      <c r="E33" s="16">
        <v>50000</v>
      </c>
      <c r="F33" s="16">
        <v>50000</v>
      </c>
      <c r="G33" s="16">
        <v>50000</v>
      </c>
      <c r="H33" s="16">
        <v>50000</v>
      </c>
      <c r="I33" s="16">
        <v>50000</v>
      </c>
      <c r="J33" s="16">
        <v>50000</v>
      </c>
      <c r="K33" s="16">
        <v>50000</v>
      </c>
      <c r="L33" s="16">
        <v>50000</v>
      </c>
      <c r="M33" s="16">
        <v>50000</v>
      </c>
      <c r="N33" s="16">
        <v>50000</v>
      </c>
      <c r="O33" s="16">
        <v>50000</v>
      </c>
      <c r="P33" s="16">
        <v>50000</v>
      </c>
      <c r="Q33" s="16">
        <v>50000</v>
      </c>
      <c r="R33" s="16">
        <v>50000</v>
      </c>
      <c r="S33" s="16">
        <v>50000</v>
      </c>
    </row>
    <row r="34" s="16" customFormat="1" spans="1:19">
      <c r="A34" s="18">
        <v>5</v>
      </c>
      <c r="B34" s="22">
        <v>30</v>
      </c>
      <c r="C34" s="16">
        <v>0</v>
      </c>
      <c r="D34" s="16">
        <f>$D$5*bet配置!$B34/bet配置!$B$5</f>
        <v>2625000</v>
      </c>
      <c r="E34" s="16">
        <v>50000</v>
      </c>
      <c r="F34" s="16">
        <v>50000</v>
      </c>
      <c r="G34" s="16">
        <v>50000</v>
      </c>
      <c r="H34" s="16">
        <v>50000</v>
      </c>
      <c r="I34" s="16">
        <v>50000</v>
      </c>
      <c r="J34" s="16">
        <v>50000</v>
      </c>
      <c r="K34" s="16">
        <v>50000</v>
      </c>
      <c r="L34" s="16">
        <v>50000</v>
      </c>
      <c r="M34" s="16">
        <v>50000</v>
      </c>
      <c r="N34" s="16">
        <v>50000</v>
      </c>
      <c r="O34" s="16">
        <v>50000</v>
      </c>
      <c r="P34" s="16">
        <v>50000</v>
      </c>
      <c r="Q34" s="16">
        <v>50000</v>
      </c>
      <c r="R34" s="16">
        <v>50000</v>
      </c>
      <c r="S34" s="16">
        <v>50000</v>
      </c>
    </row>
    <row r="35" s="16" customFormat="1" spans="1:19">
      <c r="A35" s="18">
        <v>5</v>
      </c>
      <c r="B35" s="22">
        <v>31</v>
      </c>
      <c r="C35" s="16">
        <v>0</v>
      </c>
      <c r="D35" s="16">
        <f>$D$5*bet配置!$B35/bet配置!$B$5</f>
        <v>3000000</v>
      </c>
      <c r="E35" s="16">
        <v>50000</v>
      </c>
      <c r="F35" s="16">
        <v>50000</v>
      </c>
      <c r="G35" s="16">
        <v>50000</v>
      </c>
      <c r="H35" s="16">
        <v>50000</v>
      </c>
      <c r="I35" s="16">
        <v>50000</v>
      </c>
      <c r="J35" s="16">
        <v>50000</v>
      </c>
      <c r="K35" s="16">
        <v>50000</v>
      </c>
      <c r="L35" s="16">
        <v>50000</v>
      </c>
      <c r="M35" s="16">
        <v>50000</v>
      </c>
      <c r="N35" s="16">
        <v>50000</v>
      </c>
      <c r="O35" s="16">
        <v>50000</v>
      </c>
      <c r="P35" s="16">
        <v>50000</v>
      </c>
      <c r="Q35" s="16">
        <v>50000</v>
      </c>
      <c r="R35" s="16">
        <v>50000</v>
      </c>
      <c r="S35" s="16">
        <v>50000</v>
      </c>
    </row>
    <row r="36" s="16" customFormat="1" spans="1:19">
      <c r="A36" s="18">
        <v>5</v>
      </c>
      <c r="B36" s="22">
        <v>32</v>
      </c>
      <c r="C36" s="16">
        <v>0</v>
      </c>
      <c r="D36" s="16">
        <f>$D$5*bet配置!$B36/bet配置!$B$5</f>
        <v>3750000</v>
      </c>
      <c r="E36" s="16">
        <v>50000</v>
      </c>
      <c r="F36" s="16">
        <v>50000</v>
      </c>
      <c r="G36" s="16">
        <v>50000</v>
      </c>
      <c r="H36" s="16">
        <v>50000</v>
      </c>
      <c r="I36" s="16">
        <v>50000</v>
      </c>
      <c r="J36" s="16">
        <v>50000</v>
      </c>
      <c r="K36" s="16">
        <v>50000</v>
      </c>
      <c r="L36" s="16">
        <v>50000</v>
      </c>
      <c r="M36" s="16">
        <v>50000</v>
      </c>
      <c r="N36" s="16">
        <v>50000</v>
      </c>
      <c r="O36" s="16">
        <v>50000</v>
      </c>
      <c r="P36" s="16">
        <v>50000</v>
      </c>
      <c r="Q36" s="16">
        <v>50000</v>
      </c>
      <c r="R36" s="16">
        <v>50000</v>
      </c>
      <c r="S36" s="16">
        <v>50000</v>
      </c>
    </row>
    <row r="37" s="16" customFormat="1" spans="1:19">
      <c r="A37" s="18">
        <v>5</v>
      </c>
      <c r="B37" s="22">
        <v>33</v>
      </c>
      <c r="C37" s="16">
        <v>0</v>
      </c>
      <c r="D37" s="16">
        <f>$D$5*bet配置!$B37/bet配置!$B$5</f>
        <v>5625000</v>
      </c>
      <c r="E37" s="16">
        <v>50000</v>
      </c>
      <c r="F37" s="16">
        <v>50000</v>
      </c>
      <c r="G37" s="16">
        <v>50000</v>
      </c>
      <c r="H37" s="16">
        <v>50000</v>
      </c>
      <c r="I37" s="16">
        <v>50000</v>
      </c>
      <c r="J37" s="16">
        <v>50000</v>
      </c>
      <c r="K37" s="16">
        <v>50000</v>
      </c>
      <c r="L37" s="16">
        <v>50000</v>
      </c>
      <c r="M37" s="16">
        <v>50000</v>
      </c>
      <c r="N37" s="16">
        <v>50000</v>
      </c>
      <c r="O37" s="16">
        <v>50000</v>
      </c>
      <c r="P37" s="16">
        <v>50000</v>
      </c>
      <c r="Q37" s="16">
        <v>50000</v>
      </c>
      <c r="R37" s="16">
        <v>50000</v>
      </c>
      <c r="S37" s="16">
        <v>50000</v>
      </c>
    </row>
    <row r="38" s="16" customFormat="1" spans="1:19">
      <c r="A38" s="18">
        <v>5</v>
      </c>
      <c r="B38" s="22">
        <v>34</v>
      </c>
      <c r="C38" s="16">
        <v>0</v>
      </c>
      <c r="D38" s="16">
        <f>$D$5*bet配置!$B38/bet配置!$B$5</f>
        <v>7500000</v>
      </c>
      <c r="E38" s="16">
        <v>50000</v>
      </c>
      <c r="F38" s="16">
        <v>50000</v>
      </c>
      <c r="G38" s="16">
        <v>50000</v>
      </c>
      <c r="H38" s="16">
        <v>50000</v>
      </c>
      <c r="I38" s="16">
        <v>50000</v>
      </c>
      <c r="J38" s="16">
        <v>50000</v>
      </c>
      <c r="K38" s="16">
        <v>50000</v>
      </c>
      <c r="L38" s="16">
        <v>50000</v>
      </c>
      <c r="M38" s="16">
        <v>50000</v>
      </c>
      <c r="N38" s="16">
        <v>50000</v>
      </c>
      <c r="O38" s="16">
        <v>50000</v>
      </c>
      <c r="P38" s="16">
        <v>50000</v>
      </c>
      <c r="Q38" s="16">
        <v>50000</v>
      </c>
      <c r="R38" s="16">
        <v>50000</v>
      </c>
      <c r="S38" s="16">
        <v>50000</v>
      </c>
    </row>
    <row r="39" s="16" customFormat="1" spans="1:19">
      <c r="A39" s="18">
        <v>5</v>
      </c>
      <c r="B39" s="22">
        <v>35</v>
      </c>
      <c r="C39" s="16">
        <v>0</v>
      </c>
      <c r="D39" s="16">
        <f>$D$5*bet配置!$B39/bet配置!$B$5</f>
        <v>9375000</v>
      </c>
      <c r="E39" s="16">
        <v>50000</v>
      </c>
      <c r="F39" s="16">
        <v>50000</v>
      </c>
      <c r="G39" s="16">
        <v>50000</v>
      </c>
      <c r="H39" s="16">
        <v>50000</v>
      </c>
      <c r="I39" s="16">
        <v>50000</v>
      </c>
      <c r="J39" s="16">
        <v>50000</v>
      </c>
      <c r="K39" s="16">
        <v>50000</v>
      </c>
      <c r="L39" s="16">
        <v>50000</v>
      </c>
      <c r="M39" s="16">
        <v>50000</v>
      </c>
      <c r="N39" s="16">
        <v>50000</v>
      </c>
      <c r="O39" s="16">
        <v>50000</v>
      </c>
      <c r="P39" s="16">
        <v>50000</v>
      </c>
      <c r="Q39" s="16">
        <v>50000</v>
      </c>
      <c r="R39" s="16">
        <v>50000</v>
      </c>
      <c r="S39" s="16">
        <v>50000</v>
      </c>
    </row>
    <row r="40" s="16" customFormat="1" spans="1:19">
      <c r="A40" s="18">
        <v>5</v>
      </c>
      <c r="B40" s="22">
        <v>36</v>
      </c>
      <c r="C40" s="16">
        <v>0</v>
      </c>
      <c r="D40" s="16">
        <f>$D$5*bet配置!$B40/bet配置!$B$5</f>
        <v>11250000</v>
      </c>
      <c r="E40" s="16">
        <v>50000</v>
      </c>
      <c r="F40" s="16">
        <v>50000</v>
      </c>
      <c r="G40" s="16">
        <v>50000</v>
      </c>
      <c r="H40" s="16">
        <v>50000</v>
      </c>
      <c r="I40" s="16">
        <v>50000</v>
      </c>
      <c r="J40" s="16">
        <v>50000</v>
      </c>
      <c r="K40" s="16">
        <v>50000</v>
      </c>
      <c r="L40" s="16">
        <v>50000</v>
      </c>
      <c r="M40" s="16">
        <v>50000</v>
      </c>
      <c r="N40" s="16">
        <v>50000</v>
      </c>
      <c r="O40" s="16">
        <v>50000</v>
      </c>
      <c r="P40" s="16">
        <v>50000</v>
      </c>
      <c r="Q40" s="16">
        <v>50000</v>
      </c>
      <c r="R40" s="16">
        <v>50000</v>
      </c>
      <c r="S40" s="16">
        <v>50000</v>
      </c>
    </row>
    <row r="41" s="16" customFormat="1" spans="1:19">
      <c r="A41" s="18">
        <v>5</v>
      </c>
      <c r="B41" s="22">
        <v>37</v>
      </c>
      <c r="C41" s="16">
        <v>0</v>
      </c>
      <c r="D41" s="16">
        <f>$D$5*bet配置!$B41/bet配置!$B$5</f>
        <v>15000000</v>
      </c>
      <c r="E41" s="16">
        <v>50000</v>
      </c>
      <c r="F41" s="16">
        <v>50000</v>
      </c>
      <c r="G41" s="16">
        <v>50000</v>
      </c>
      <c r="H41" s="16">
        <v>50000</v>
      </c>
      <c r="I41" s="16">
        <v>50000</v>
      </c>
      <c r="J41" s="16">
        <v>50000</v>
      </c>
      <c r="K41" s="16">
        <v>50000</v>
      </c>
      <c r="L41" s="16">
        <v>50000</v>
      </c>
      <c r="M41" s="16">
        <v>50000</v>
      </c>
      <c r="N41" s="16">
        <v>50000</v>
      </c>
      <c r="O41" s="16">
        <v>50000</v>
      </c>
      <c r="P41" s="16">
        <v>50000</v>
      </c>
      <c r="Q41" s="16">
        <v>50000</v>
      </c>
      <c r="R41" s="16">
        <v>50000</v>
      </c>
      <c r="S41" s="16">
        <v>50000</v>
      </c>
    </row>
    <row r="42" s="16" customFormat="1" spans="1:19">
      <c r="A42" s="18">
        <v>5</v>
      </c>
      <c r="B42" s="22">
        <v>38</v>
      </c>
      <c r="C42" s="16">
        <v>0</v>
      </c>
      <c r="D42" s="16">
        <f>$D$5*bet配置!$B42/bet配置!$B$5</f>
        <v>37500000</v>
      </c>
      <c r="E42" s="16">
        <v>50000</v>
      </c>
      <c r="F42" s="16">
        <v>50000</v>
      </c>
      <c r="G42" s="16">
        <v>50000</v>
      </c>
      <c r="H42" s="16">
        <v>50000</v>
      </c>
      <c r="I42" s="16">
        <v>50000</v>
      </c>
      <c r="J42" s="16">
        <v>50000</v>
      </c>
      <c r="K42" s="16">
        <v>50000</v>
      </c>
      <c r="L42" s="16">
        <v>50000</v>
      </c>
      <c r="M42" s="16">
        <v>50000</v>
      </c>
      <c r="N42" s="16">
        <v>50000</v>
      </c>
      <c r="O42" s="16">
        <v>50000</v>
      </c>
      <c r="P42" s="16">
        <v>50000</v>
      </c>
      <c r="Q42" s="16">
        <v>50000</v>
      </c>
      <c r="R42" s="16">
        <v>50000</v>
      </c>
      <c r="S42" s="16">
        <v>50000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L16" sqref="L16"/>
    </sheetView>
  </sheetViews>
  <sheetFormatPr defaultColWidth="9" defaultRowHeight="14"/>
  <cols>
    <col min="2" max="2" width="16.2727272727273" customWidth="1"/>
    <col min="3" max="3" width="7.25454545454545" customWidth="1"/>
    <col min="4" max="4" width="8.62727272727273" customWidth="1"/>
    <col min="5" max="5" width="17.1272727272727" customWidth="1"/>
    <col min="6" max="6" width="8.12727272727273" customWidth="1"/>
    <col min="7" max="7" width="16.2727272727273"/>
    <col min="8" max="8" width="14" customWidth="1"/>
  </cols>
  <sheetData>
    <row r="1" spans="1:10">
      <c r="A1" s="16" t="s">
        <v>47</v>
      </c>
      <c r="B1" s="16" t="s">
        <v>49</v>
      </c>
      <c r="C1" s="16" t="s">
        <v>50</v>
      </c>
      <c r="D1" s="16" t="s">
        <v>51</v>
      </c>
      <c r="E1" s="16" t="s">
        <v>52</v>
      </c>
      <c r="F1" s="16" t="s">
        <v>53</v>
      </c>
    </row>
    <row r="2" spans="1:10">
      <c r="A2" s="16" t="s">
        <v>15</v>
      </c>
      <c r="B2" s="16" t="s">
        <v>16</v>
      </c>
      <c r="C2" s="16" t="s">
        <v>16</v>
      </c>
      <c r="D2" s="16" t="s">
        <v>16</v>
      </c>
      <c r="E2" s="16" t="s">
        <v>16</v>
      </c>
      <c r="F2" s="16" t="s">
        <v>16</v>
      </c>
    </row>
    <row r="3" spans="1:10">
      <c r="A3" s="16" t="s">
        <v>54</v>
      </c>
      <c r="B3" s="16" t="s">
        <v>55</v>
      </c>
      <c r="C3" s="16" t="s">
        <v>54</v>
      </c>
      <c r="D3" s="16" t="s">
        <v>54</v>
      </c>
      <c r="E3" s="16" t="s">
        <v>54</v>
      </c>
      <c r="F3" s="16" t="s">
        <v>54</v>
      </c>
    </row>
    <row r="4" ht="70" spans="1:10">
      <c r="A4" s="16" t="s">
        <v>56</v>
      </c>
      <c r="B4" s="16" t="s">
        <v>58</v>
      </c>
      <c r="C4" s="17" t="s">
        <v>59</v>
      </c>
      <c r="D4" s="17" t="s">
        <v>60</v>
      </c>
      <c r="E4" s="16" t="s">
        <v>61</v>
      </c>
      <c r="F4" s="17" t="s">
        <v>62</v>
      </c>
      <c r="G4" t="s">
        <v>88</v>
      </c>
      <c r="H4" t="s">
        <v>89</v>
      </c>
      <c r="I4" t="s">
        <v>90</v>
      </c>
      <c r="J4" t="s">
        <v>91</v>
      </c>
    </row>
    <row r="5" spans="1:10">
      <c r="B5" s="1">
        <v>10000</v>
      </c>
      <c r="G5" s="1">
        <f>B5*(1-I5)</f>
        <v>500</v>
      </c>
      <c r="H5">
        <f>G5/$J$5</f>
        <v>0.0005</v>
      </c>
      <c r="I5">
        <v>0.95</v>
      </c>
      <c r="J5">
        <v>1000000</v>
      </c>
    </row>
    <row r="6" spans="1:10">
      <c r="B6" s="1">
        <v>30000</v>
      </c>
      <c r="G6" s="1">
        <f t="shared" ref="G6:G42" si="0">B6*(1-I6)</f>
        <v>30000</v>
      </c>
      <c r="H6">
        <f t="shared" ref="H6:H42" si="1">G6/$J$5</f>
        <v>0.03</v>
      </c>
    </row>
    <row r="7" spans="1:10">
      <c r="B7" s="1">
        <v>90000</v>
      </c>
      <c r="G7" s="1">
        <f t="shared" si="0"/>
        <v>90000</v>
      </c>
      <c r="H7">
        <f t="shared" si="1"/>
        <v>0.09</v>
      </c>
    </row>
    <row r="8" spans="1:10">
      <c r="B8" s="1">
        <v>100000</v>
      </c>
      <c r="G8" s="1">
        <f t="shared" si="0"/>
        <v>100000</v>
      </c>
      <c r="H8">
        <f t="shared" si="1"/>
        <v>0.1</v>
      </c>
    </row>
    <row r="9" spans="1:10">
      <c r="B9" s="1">
        <v>150000</v>
      </c>
      <c r="G9" s="1">
        <f t="shared" si="0"/>
        <v>150000</v>
      </c>
      <c r="H9">
        <f t="shared" si="1"/>
        <v>0.15</v>
      </c>
    </row>
    <row r="10" spans="1:10">
      <c r="B10" s="1">
        <v>200000</v>
      </c>
      <c r="G10" s="1">
        <f t="shared" si="0"/>
        <v>200000</v>
      </c>
      <c r="H10">
        <f t="shared" si="1"/>
        <v>0.2</v>
      </c>
    </row>
    <row r="11" spans="1:10">
      <c r="B11" s="1">
        <v>300000</v>
      </c>
      <c r="G11" s="1">
        <f t="shared" si="0"/>
        <v>300000</v>
      </c>
      <c r="H11">
        <f t="shared" si="1"/>
        <v>0.3</v>
      </c>
    </row>
    <row r="12" spans="1:10">
      <c r="B12" s="1">
        <v>500000</v>
      </c>
      <c r="G12" s="1">
        <f t="shared" si="0"/>
        <v>500000</v>
      </c>
      <c r="H12">
        <f t="shared" si="1"/>
        <v>0.5</v>
      </c>
    </row>
    <row r="13" spans="1:10">
      <c r="B13" s="1">
        <v>750000</v>
      </c>
      <c r="G13" s="1">
        <f t="shared" si="0"/>
        <v>750000</v>
      </c>
      <c r="H13">
        <f t="shared" si="1"/>
        <v>0.75</v>
      </c>
    </row>
    <row r="14" spans="1:10">
      <c r="B14" s="1">
        <v>1000000</v>
      </c>
      <c r="G14" s="1">
        <f t="shared" si="0"/>
        <v>1000000</v>
      </c>
      <c r="H14">
        <f t="shared" si="1"/>
        <v>1</v>
      </c>
    </row>
    <row r="15" spans="1:10">
      <c r="B15" s="1">
        <v>1500000</v>
      </c>
      <c r="G15" s="1">
        <f t="shared" si="0"/>
        <v>1500000</v>
      </c>
      <c r="H15">
        <f t="shared" si="1"/>
        <v>1.5</v>
      </c>
    </row>
    <row r="16" spans="1:10">
      <c r="B16" s="1">
        <v>2000000</v>
      </c>
      <c r="G16" s="1">
        <f t="shared" si="0"/>
        <v>2000000</v>
      </c>
      <c r="H16">
        <f t="shared" si="1"/>
        <v>2</v>
      </c>
    </row>
    <row r="17" spans="2:8">
      <c r="B17" s="1">
        <v>3000000</v>
      </c>
      <c r="G17" s="1">
        <f t="shared" si="0"/>
        <v>3000000</v>
      </c>
      <c r="H17">
        <f t="shared" si="1"/>
        <v>3</v>
      </c>
    </row>
    <row r="18" spans="2:8">
      <c r="B18" s="1">
        <v>4000000</v>
      </c>
      <c r="G18" s="1">
        <f t="shared" si="0"/>
        <v>4000000</v>
      </c>
      <c r="H18">
        <f t="shared" si="1"/>
        <v>4</v>
      </c>
    </row>
    <row r="19" spans="2:8">
      <c r="B19" s="1">
        <v>6000000</v>
      </c>
      <c r="G19" s="1">
        <f t="shared" si="0"/>
        <v>6000000</v>
      </c>
      <c r="H19">
        <f t="shared" si="1"/>
        <v>6</v>
      </c>
    </row>
    <row r="20" spans="2:8">
      <c r="B20" s="1">
        <v>9000000</v>
      </c>
      <c r="G20" s="1">
        <f t="shared" si="0"/>
        <v>9000000</v>
      </c>
      <c r="H20">
        <f t="shared" si="1"/>
        <v>9</v>
      </c>
    </row>
    <row r="21" spans="2:8">
      <c r="B21" s="1">
        <v>10000000</v>
      </c>
      <c r="G21" s="1">
        <f t="shared" si="0"/>
        <v>10000000</v>
      </c>
      <c r="H21">
        <f t="shared" si="1"/>
        <v>10</v>
      </c>
    </row>
    <row r="22" spans="2:8">
      <c r="B22" s="1">
        <v>12000000</v>
      </c>
      <c r="G22" s="1">
        <f t="shared" si="0"/>
        <v>12000000</v>
      </c>
      <c r="H22">
        <f t="shared" si="1"/>
        <v>12</v>
      </c>
    </row>
    <row r="23" spans="2:8">
      <c r="B23" s="1">
        <v>15000000</v>
      </c>
      <c r="G23" s="1">
        <f t="shared" si="0"/>
        <v>15000000</v>
      </c>
      <c r="H23">
        <f t="shared" si="1"/>
        <v>15</v>
      </c>
    </row>
    <row r="24" spans="2:8">
      <c r="B24" s="1">
        <v>20000000</v>
      </c>
      <c r="G24" s="1">
        <f t="shared" si="0"/>
        <v>20000000</v>
      </c>
      <c r="H24">
        <f t="shared" si="1"/>
        <v>20</v>
      </c>
    </row>
    <row r="25" spans="2:8">
      <c r="B25" s="1">
        <v>30000000</v>
      </c>
      <c r="G25" s="1">
        <f t="shared" si="0"/>
        <v>30000000</v>
      </c>
      <c r="H25">
        <f t="shared" si="1"/>
        <v>30</v>
      </c>
    </row>
    <row r="26" spans="2:8">
      <c r="B26" s="1">
        <v>40000000</v>
      </c>
      <c r="G26" s="1">
        <f t="shared" si="0"/>
        <v>40000000</v>
      </c>
      <c r="H26">
        <f t="shared" si="1"/>
        <v>40</v>
      </c>
    </row>
    <row r="27" spans="2:8">
      <c r="B27" s="1">
        <v>60000000</v>
      </c>
      <c r="G27" s="1">
        <f t="shared" si="0"/>
        <v>60000000</v>
      </c>
      <c r="H27">
        <f t="shared" si="1"/>
        <v>60</v>
      </c>
    </row>
    <row r="28" spans="2:8">
      <c r="B28" s="1">
        <v>90000000</v>
      </c>
      <c r="G28" s="1">
        <f t="shared" si="0"/>
        <v>90000000</v>
      </c>
      <c r="H28">
        <f t="shared" si="1"/>
        <v>90</v>
      </c>
    </row>
    <row r="29" spans="2:8">
      <c r="B29" s="1">
        <v>100000000</v>
      </c>
      <c r="G29" s="1">
        <f t="shared" si="0"/>
        <v>100000000</v>
      </c>
      <c r="H29">
        <f t="shared" si="1"/>
        <v>100</v>
      </c>
    </row>
    <row r="30" spans="2:8">
      <c r="B30" s="1">
        <v>150000000</v>
      </c>
      <c r="G30" s="1">
        <f t="shared" si="0"/>
        <v>150000000</v>
      </c>
      <c r="H30">
        <f t="shared" si="1"/>
        <v>150</v>
      </c>
    </row>
    <row r="31" spans="2:8">
      <c r="B31" s="1">
        <v>180000000</v>
      </c>
      <c r="G31" s="1">
        <f t="shared" si="0"/>
        <v>180000000</v>
      </c>
      <c r="H31">
        <f t="shared" si="1"/>
        <v>180</v>
      </c>
    </row>
    <row r="32" spans="2:8">
      <c r="B32" s="1">
        <v>225000000</v>
      </c>
      <c r="G32" s="1">
        <f t="shared" si="0"/>
        <v>225000000</v>
      </c>
      <c r="H32">
        <f t="shared" si="1"/>
        <v>225</v>
      </c>
    </row>
    <row r="33" spans="2:8">
      <c r="B33" s="1">
        <v>300000000</v>
      </c>
      <c r="G33" s="1">
        <f t="shared" si="0"/>
        <v>300000000</v>
      </c>
      <c r="H33">
        <f t="shared" si="1"/>
        <v>300</v>
      </c>
    </row>
    <row r="34" spans="2:8">
      <c r="B34" s="1">
        <v>350000000</v>
      </c>
      <c r="G34" s="1">
        <f t="shared" si="0"/>
        <v>350000000</v>
      </c>
      <c r="H34">
        <f t="shared" si="1"/>
        <v>350</v>
      </c>
    </row>
    <row r="35" spans="2:8">
      <c r="B35" s="1">
        <v>400000000</v>
      </c>
      <c r="G35" s="1">
        <f t="shared" si="0"/>
        <v>400000000</v>
      </c>
      <c r="H35">
        <f t="shared" si="1"/>
        <v>400</v>
      </c>
    </row>
    <row r="36" spans="2:8">
      <c r="B36" s="1">
        <v>500000000</v>
      </c>
      <c r="G36" s="1">
        <f t="shared" si="0"/>
        <v>500000000</v>
      </c>
      <c r="H36">
        <f t="shared" si="1"/>
        <v>500</v>
      </c>
    </row>
    <row r="37" spans="2:8">
      <c r="B37" s="1">
        <v>750000000</v>
      </c>
      <c r="G37" s="1">
        <f t="shared" si="0"/>
        <v>750000000</v>
      </c>
      <c r="H37">
        <f t="shared" si="1"/>
        <v>750</v>
      </c>
    </row>
    <row r="38" spans="2:8">
      <c r="B38" s="1">
        <v>1000000000</v>
      </c>
      <c r="G38" s="1">
        <f t="shared" si="0"/>
        <v>1000000000</v>
      </c>
      <c r="H38">
        <f t="shared" si="1"/>
        <v>1000</v>
      </c>
    </row>
    <row r="39" spans="2:8">
      <c r="B39" s="1">
        <v>1250000000</v>
      </c>
      <c r="G39" s="1">
        <f t="shared" si="0"/>
        <v>1250000000</v>
      </c>
      <c r="H39">
        <f t="shared" si="1"/>
        <v>1250</v>
      </c>
    </row>
    <row r="40" spans="2:8">
      <c r="B40" s="1">
        <v>1500000000</v>
      </c>
      <c r="G40" s="1">
        <f t="shared" si="0"/>
        <v>1500000000</v>
      </c>
      <c r="H40">
        <f t="shared" si="1"/>
        <v>1500</v>
      </c>
    </row>
    <row r="41" spans="2:8">
      <c r="B41" s="1">
        <v>2000000000</v>
      </c>
      <c r="G41" s="1">
        <f t="shared" si="0"/>
        <v>2000000000</v>
      </c>
      <c r="H41">
        <f t="shared" si="1"/>
        <v>2000</v>
      </c>
    </row>
    <row r="42" spans="2:8">
      <c r="B42" s="1">
        <v>5000000000</v>
      </c>
      <c r="G42" s="1">
        <f t="shared" si="0"/>
        <v>5000000000</v>
      </c>
      <c r="H42">
        <f t="shared" si="1"/>
        <v>5000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C2" sqref="C2"/>
    </sheetView>
  </sheetViews>
  <sheetFormatPr defaultColWidth="8.72727272727273" defaultRowHeight="14" outlineLevelRow="3" outlineLevelCol="3"/>
  <sheetData>
    <row r="1" spans="1:4">
      <c r="A1" t="s">
        <v>92</v>
      </c>
      <c r="B1" t="s">
        <v>93</v>
      </c>
      <c r="C1" t="s">
        <v>94</v>
      </c>
      <c r="D1" t="s">
        <v>95</v>
      </c>
    </row>
    <row r="2" spans="1:4">
      <c r="A2">
        <v>1</v>
      </c>
      <c r="B2">
        <f>SUMIFS(StrikeLucky!$G:$G,StrikeLucky!$B:$B,$A2,StrikeLucky!$E:$E,17)/100</f>
        <v>17.15</v>
      </c>
      <c r="D2">
        <f>(StrikeLuckyRound!K5+StrikeLuckyRound!O5)/100</f>
        <v>12.5</v>
      </c>
    </row>
    <row r="3" spans="1:4">
      <c r="A3">
        <v>2</v>
      </c>
    </row>
    <row r="4" spans="1:4">
      <c r="A4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zoomScale="130" zoomScaleNormal="130" workbookViewId="0">
      <selection activeCell="F7" sqref="F7"/>
    </sheetView>
  </sheetViews>
  <sheetFormatPr defaultColWidth="9" defaultRowHeight="14"/>
  <cols>
    <col min="4" max="4" width="12.8181818181818"/>
    <col min="6" max="6" width="12.8181818181818" style="12"/>
    <col min="7" max="7" width="9.54545454545454" style="13" customWidth="1"/>
    <col min="10" max="10" width="16.2727272727273" customWidth="1"/>
    <col min="11" max="11" width="12.8181818181818" style="1"/>
  </cols>
  <sheetData>
    <row r="1" spans="1:11">
      <c r="A1" s="2" t="s">
        <v>92</v>
      </c>
      <c r="B1" s="2" t="s">
        <v>96</v>
      </c>
      <c r="C1" s="2" t="s">
        <v>97</v>
      </c>
      <c r="D1" s="2" t="s">
        <v>98</v>
      </c>
      <c r="E1" s="2" t="s">
        <v>99</v>
      </c>
      <c r="F1" s="14" t="s">
        <v>100</v>
      </c>
      <c r="G1" s="15" t="s">
        <v>101</v>
      </c>
      <c r="I1" t="s">
        <v>102</v>
      </c>
      <c r="J1" t="s">
        <v>49</v>
      </c>
      <c r="K1" s="1" t="s">
        <v>103</v>
      </c>
    </row>
    <row r="2" spans="1:11">
      <c r="A2" s="2">
        <v>1</v>
      </c>
      <c r="B2" s="2">
        <v>89</v>
      </c>
      <c r="C2" s="2">
        <f>B2*(QuestGetLevel!C5/QuestGetLevel!D5)</f>
        <v>890000</v>
      </c>
      <c r="D2" s="2">
        <f>C2*bet配置!H5/QuestPointsCheatSheet!D5/(QuestPickGet!F5/1000)</f>
        <v>296.666666666667</v>
      </c>
      <c r="E2" s="2">
        <f>奖励配置!B2+奖励配置!C2+奖励配置!D2</f>
        <v>29.65</v>
      </c>
      <c r="F2" s="14">
        <f>E2/D2</f>
        <v>0.099943820224719</v>
      </c>
      <c r="G2" s="15">
        <f>E2/B2</f>
        <v>0.33314606741573</v>
      </c>
      <c r="I2">
        <v>1</v>
      </c>
      <c r="J2" s="1">
        <v>10000</v>
      </c>
      <c r="K2" s="1">
        <f>MAX($C$2/QuestPointsCheatSheet!D5/(QuestPickGet!F5/1000),1000/QuestPickGet!F5)</f>
        <v>593333.333333333</v>
      </c>
    </row>
    <row r="3" spans="1:11">
      <c r="I3">
        <v>2</v>
      </c>
      <c r="J3" s="1">
        <v>30000</v>
      </c>
      <c r="K3" s="1">
        <f>MAX($C$2/QuestPointsCheatSheet!D6/(QuestPickGet!F6/1000),1000/QuestPickGet!F6)</f>
        <v>197777.777777778</v>
      </c>
    </row>
    <row r="4" spans="1:11">
      <c r="I4">
        <v>3</v>
      </c>
      <c r="J4" s="1">
        <v>90000</v>
      </c>
      <c r="K4" s="1">
        <f>MAX($C$2/QuestPointsCheatSheet!D7/(QuestPickGet!F7/1000),1000/QuestPickGet!F7)</f>
        <v>65925.9259259259</v>
      </c>
    </row>
    <row r="5" spans="1:11">
      <c r="I5">
        <v>4</v>
      </c>
      <c r="J5" s="1">
        <v>100000</v>
      </c>
      <c r="K5" s="1">
        <f>MAX($C$2/QuestPointsCheatSheet!D8/(QuestPickGet!F8/1000),1000/QuestPickGet!F8)</f>
        <v>59333.3333333333</v>
      </c>
    </row>
    <row r="6" spans="1:11">
      <c r="I6">
        <v>5</v>
      </c>
      <c r="J6" s="1">
        <v>150000</v>
      </c>
      <c r="K6" s="1">
        <f>MAX($C$2/QuestPointsCheatSheet!D9/(QuestPickGet!F9/1000),1000/QuestPickGet!F9)</f>
        <v>39555.5555555556</v>
      </c>
    </row>
    <row r="7" spans="1:11">
      <c r="I7">
        <v>6</v>
      </c>
      <c r="J7" s="1">
        <v>200000</v>
      </c>
      <c r="K7" s="1">
        <f>MAX($C$2/QuestPointsCheatSheet!D10/(QuestPickGet!F10/1000),1000/QuestPickGet!F10)</f>
        <v>29666.6666666667</v>
      </c>
    </row>
    <row r="8" spans="1:11">
      <c r="I8">
        <v>7</v>
      </c>
      <c r="J8" s="1">
        <v>300000</v>
      </c>
      <c r="K8" s="1">
        <f>MAX($C$2/QuestPointsCheatSheet!D11/(QuestPickGet!F11/1000),1000/QuestPickGet!F11)</f>
        <v>19777.7777777778</v>
      </c>
    </row>
    <row r="9" spans="1:11">
      <c r="I9">
        <v>8</v>
      </c>
      <c r="J9" s="1">
        <v>500000</v>
      </c>
      <c r="K9" s="1">
        <f>MAX($C$2/QuestPointsCheatSheet!D12/(QuestPickGet!F12/1000),1000/QuestPickGet!F12)</f>
        <v>11866.6666666667</v>
      </c>
    </row>
    <row r="10" spans="1:11">
      <c r="I10">
        <v>9</v>
      </c>
      <c r="J10" s="1">
        <v>750000</v>
      </c>
      <c r="K10" s="1">
        <f>MAX($C$2/QuestPointsCheatSheet!D13/(QuestPickGet!F13/1000),1000/QuestPickGet!F13)</f>
        <v>7911.11111111111</v>
      </c>
    </row>
    <row r="11" spans="1:11">
      <c r="I11">
        <v>10</v>
      </c>
      <c r="J11" s="1">
        <v>1000000</v>
      </c>
      <c r="K11" s="1">
        <f>MAX($C$2/QuestPointsCheatSheet!D14/(QuestPickGet!F14/1000),1000/QuestPickGet!F14)</f>
        <v>5933.33333333333</v>
      </c>
    </row>
    <row r="12" spans="1:11">
      <c r="I12">
        <v>11</v>
      </c>
      <c r="J12" s="1">
        <v>1500000</v>
      </c>
      <c r="K12" s="1">
        <f>MAX($C$2/QuestPointsCheatSheet!D15/(QuestPickGet!F15/1000),1000/QuestPickGet!F15)</f>
        <v>3955.55555555556</v>
      </c>
    </row>
    <row r="13" spans="1:11">
      <c r="I13">
        <v>12</v>
      </c>
      <c r="J13" s="1">
        <v>2000000</v>
      </c>
      <c r="K13" s="1">
        <f>MAX($C$2/QuestPointsCheatSheet!D16/(QuestPickGet!F16/1000),1000/QuestPickGet!F16)</f>
        <v>2966.66666666667</v>
      </c>
    </row>
    <row r="14" spans="1:11">
      <c r="I14">
        <v>13</v>
      </c>
      <c r="J14" s="1">
        <v>3000000</v>
      </c>
      <c r="K14" s="1">
        <f>MAX($C$2/QuestPointsCheatSheet!D17/(QuestPickGet!F17/1000),1000/QuestPickGet!F17)</f>
        <v>1977.77777777778</v>
      </c>
    </row>
    <row r="15" spans="1:11">
      <c r="I15">
        <v>14</v>
      </c>
      <c r="J15" s="1">
        <v>4000000</v>
      </c>
      <c r="K15" s="1">
        <f>MAX($C$2/QuestPointsCheatSheet!D18/(QuestPickGet!F18/1000),1000/QuestPickGet!F18)</f>
        <v>1483.33333333333</v>
      </c>
    </row>
    <row r="16" spans="1:11">
      <c r="I16">
        <v>15</v>
      </c>
      <c r="J16" s="1">
        <v>6000000</v>
      </c>
      <c r="K16" s="1">
        <f>MAX($C$2/QuestPointsCheatSheet!D19/(QuestPickGet!F19/1000),1000/QuestPickGet!F19)</f>
        <v>988.888888888889</v>
      </c>
    </row>
    <row r="17" spans="9:11">
      <c r="I17">
        <v>16</v>
      </c>
      <c r="J17" s="1">
        <v>9000000</v>
      </c>
      <c r="K17" s="1">
        <f>MAX($C$2/QuestPointsCheatSheet!D20/(QuestPickGet!F20/1000),1000/QuestPickGet!F20)</f>
        <v>659.259259259259</v>
      </c>
    </row>
    <row r="18" spans="9:11">
      <c r="I18">
        <v>17</v>
      </c>
      <c r="J18" s="1">
        <v>10000000</v>
      </c>
      <c r="K18" s="1">
        <f>MAX($C$2/QuestPointsCheatSheet!D21/(QuestPickGet!F21/1000),1000/QuestPickGet!F21)</f>
        <v>593.333333333333</v>
      </c>
    </row>
    <row r="19" spans="9:11">
      <c r="I19">
        <v>18</v>
      </c>
      <c r="J19" s="1">
        <v>12000000</v>
      </c>
      <c r="K19" s="1">
        <f>MAX($C$2/QuestPointsCheatSheet!D22/(QuestPickGet!F22/1000),1000/QuestPickGet!F22)</f>
        <v>494.444444444444</v>
      </c>
    </row>
    <row r="20" spans="9:11">
      <c r="I20">
        <v>19</v>
      </c>
      <c r="J20" s="1">
        <v>15000000</v>
      </c>
      <c r="K20" s="1">
        <f>MAX($C$2/QuestPointsCheatSheet!D23/(QuestPickGet!F23/1000),1000/QuestPickGet!F23)</f>
        <v>395.555555555556</v>
      </c>
    </row>
    <row r="21" spans="9:11">
      <c r="I21">
        <v>20</v>
      </c>
      <c r="J21" s="1">
        <v>20000000</v>
      </c>
      <c r="K21" s="1">
        <f>MAX($C$2/QuestPointsCheatSheet!D24/(QuestPickGet!F24/1000),1000/QuestPickGet!F24)</f>
        <v>296.666666666667</v>
      </c>
    </row>
    <row r="22" spans="9:11">
      <c r="I22">
        <v>21</v>
      </c>
      <c r="J22" s="1">
        <v>30000000</v>
      </c>
      <c r="K22" s="1">
        <f>MAX($C$2/QuestPointsCheatSheet!D25/(QuestPickGet!F25/1000),1000/QuestPickGet!F25)</f>
        <v>197.777777777778</v>
      </c>
    </row>
    <row r="23" spans="9:11">
      <c r="I23">
        <v>22</v>
      </c>
      <c r="J23" s="1">
        <v>40000000</v>
      </c>
      <c r="K23" s="1">
        <f>MAX($C$2/QuestPointsCheatSheet!D26/(QuestPickGet!F26/1000),1000/QuestPickGet!F26)</f>
        <v>148.333333333333</v>
      </c>
    </row>
    <row r="24" spans="9:11">
      <c r="I24">
        <v>23</v>
      </c>
      <c r="J24" s="1">
        <v>60000000</v>
      </c>
      <c r="K24" s="1">
        <f>MAX($C$2/QuestPointsCheatSheet!D27/(QuestPickGet!F27/1000),1000/QuestPickGet!F27)</f>
        <v>98.8888888888889</v>
      </c>
    </row>
    <row r="25" spans="9:11">
      <c r="I25">
        <v>24</v>
      </c>
      <c r="J25" s="1">
        <v>90000000</v>
      </c>
      <c r="K25" s="1">
        <f>MAX($C$2/QuestPointsCheatSheet!D28/(QuestPickGet!F28/1000),1000/QuestPickGet!F28)</f>
        <v>65.9259259259259</v>
      </c>
    </row>
    <row r="26" spans="9:11">
      <c r="I26">
        <v>25</v>
      </c>
      <c r="J26" s="1">
        <v>100000000</v>
      </c>
      <c r="K26" s="1">
        <f>MAX($C$2/QuestPointsCheatSheet!D29/(QuestPickGet!F29/1000),1000/QuestPickGet!F29)</f>
        <v>59.3333333333333</v>
      </c>
    </row>
    <row r="27" spans="9:11">
      <c r="I27">
        <v>26</v>
      </c>
      <c r="J27" s="1">
        <v>150000000</v>
      </c>
      <c r="K27" s="1">
        <f>MAX($C$2/QuestPointsCheatSheet!D30/(QuestPickGet!F30/1000),1000/QuestPickGet!F30)</f>
        <v>50</v>
      </c>
    </row>
    <row r="28" spans="9:11">
      <c r="I28">
        <v>27</v>
      </c>
      <c r="J28" s="1">
        <v>180000000</v>
      </c>
      <c r="K28" s="1">
        <f>MAX($C$2/QuestPointsCheatSheet!D31/(QuestPickGet!F31/1000),1000/QuestPickGet!F31)</f>
        <v>50</v>
      </c>
    </row>
    <row r="29" spans="9:11">
      <c r="I29">
        <v>28</v>
      </c>
      <c r="J29" s="1">
        <v>225000000</v>
      </c>
      <c r="K29" s="1">
        <f>MAX($C$2/QuestPointsCheatSheet!D32/(QuestPickGet!F32/1000),1000/QuestPickGet!F32)</f>
        <v>50</v>
      </c>
    </row>
    <row r="30" spans="9:11">
      <c r="I30">
        <v>29</v>
      </c>
      <c r="J30" s="1">
        <v>300000000</v>
      </c>
      <c r="K30" s="1">
        <f>MAX($C$2/QuestPointsCheatSheet!D33/(QuestPickGet!F33/1000),1000/QuestPickGet!F33)</f>
        <v>50</v>
      </c>
    </row>
    <row r="31" spans="9:11">
      <c r="I31">
        <v>30</v>
      </c>
      <c r="J31" s="1">
        <v>350000000</v>
      </c>
      <c r="K31" s="1">
        <f>MAX($C$2/QuestPointsCheatSheet!D34/(QuestPickGet!F34/1000),1000/QuestPickGet!F34)</f>
        <v>50</v>
      </c>
    </row>
    <row r="32" spans="9:11">
      <c r="I32">
        <v>31</v>
      </c>
      <c r="J32" s="1">
        <v>400000000</v>
      </c>
      <c r="K32" s="1">
        <f>MAX($C$2/QuestPointsCheatSheet!D35/(QuestPickGet!F35/1000),1000/QuestPickGet!F35)</f>
        <v>50</v>
      </c>
    </row>
    <row r="33" spans="9:11">
      <c r="I33">
        <v>32</v>
      </c>
      <c r="J33" s="1">
        <v>500000000</v>
      </c>
      <c r="K33" s="1">
        <f>MAX($C$2/QuestPointsCheatSheet!D36/(QuestPickGet!F36/1000),1000/QuestPickGet!F36)</f>
        <v>50</v>
      </c>
    </row>
    <row r="34" spans="9:11">
      <c r="I34">
        <v>33</v>
      </c>
      <c r="J34" s="1">
        <v>750000000</v>
      </c>
      <c r="K34" s="1">
        <f>MAX($C$2/QuestPointsCheatSheet!D37/(QuestPickGet!F37/1000),1000/QuestPickGet!F37)</f>
        <v>50</v>
      </c>
    </row>
    <row r="35" spans="9:11">
      <c r="I35">
        <v>34</v>
      </c>
      <c r="J35" s="1">
        <v>1000000000</v>
      </c>
      <c r="K35" s="1">
        <f>MAX($C$2/QuestPointsCheatSheet!D38/(QuestPickGet!F38/1000),1000/QuestPickGet!F38)</f>
        <v>50</v>
      </c>
    </row>
    <row r="36" spans="9:11">
      <c r="I36">
        <v>35</v>
      </c>
      <c r="J36" s="1">
        <v>1250000000</v>
      </c>
      <c r="K36" s="1">
        <f>MAX($C$2/QuestPointsCheatSheet!D39/(QuestPickGet!F39/1000),1000/QuestPickGet!F39)</f>
        <v>50</v>
      </c>
    </row>
    <row r="37" spans="9:11">
      <c r="I37">
        <v>36</v>
      </c>
      <c r="J37" s="1">
        <v>1500000000</v>
      </c>
      <c r="K37" s="1">
        <f>MAX($C$2/QuestPointsCheatSheet!D40/(QuestPickGet!F40/1000),1000/QuestPickGet!F40)</f>
        <v>50</v>
      </c>
    </row>
    <row r="38" spans="9:11">
      <c r="I38">
        <v>37</v>
      </c>
      <c r="J38" s="1">
        <v>2000000000</v>
      </c>
      <c r="K38" s="1">
        <f>MAX($C$2/QuestPointsCheatSheet!D41/(QuestPickGet!F41/1000),1000/QuestPickGet!F41)</f>
        <v>50</v>
      </c>
    </row>
    <row r="39" spans="9:11">
      <c r="I39">
        <v>38</v>
      </c>
      <c r="J39" s="1">
        <v>5000000000</v>
      </c>
      <c r="K39" s="1">
        <f>MAX($C$2/QuestPointsCheatSheet!D42/(QuestPickGet!F42/1000),1000/QuestPickGet!F42)</f>
        <v>50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zoomScale="115" zoomScaleNormal="115" workbookViewId="0">
      <selection activeCell="L7" sqref="L7"/>
    </sheetView>
  </sheetViews>
  <sheetFormatPr defaultColWidth="9" defaultRowHeight="14"/>
  <cols>
    <col min="1" max="1" width="8.72727272727273"/>
    <col min="2" max="2" width="11.5" style="1" customWidth="1"/>
    <col min="3" max="3" width="8.72727272727273" style="1"/>
    <col min="4" max="4" width="8.72727272727273"/>
    <col min="5" max="5" width="12.6272727272727" style="1"/>
    <col min="6" max="6" width="9.25454545454545" customWidth="1"/>
    <col min="8" max="8" width="12.8727272727273" customWidth="1"/>
    <col min="11" max="11" width="12.8727272727273" customWidth="1"/>
    <col min="12" max="12" width="12.6272727272727"/>
    <col min="13" max="13" width="9.25454545454545" customWidth="1"/>
  </cols>
  <sheetData>
    <row r="1" spans="1:13">
      <c r="A1" s="2" t="s">
        <v>93</v>
      </c>
      <c r="B1" s="3" t="s">
        <v>104</v>
      </c>
      <c r="C1" s="3" t="s">
        <v>105</v>
      </c>
      <c r="E1" s="4" t="s">
        <v>106</v>
      </c>
      <c r="F1" s="5" t="s">
        <v>93</v>
      </c>
      <c r="H1" s="6" t="s">
        <v>107</v>
      </c>
      <c r="I1" s="6" t="s">
        <v>108</v>
      </c>
      <c r="J1" s="6" t="s">
        <v>109</v>
      </c>
      <c r="K1" s="6" t="s">
        <v>110</v>
      </c>
      <c r="L1" s="6" t="s">
        <v>98</v>
      </c>
      <c r="M1" s="6" t="s">
        <v>100</v>
      </c>
    </row>
    <row r="2" spans="1:13">
      <c r="A2" s="2">
        <v>99.99</v>
      </c>
      <c r="B2" s="3">
        <v>7100</v>
      </c>
      <c r="C2" s="3">
        <f>B2/A2</f>
        <v>71.007100710071</v>
      </c>
      <c r="E2" s="4" t="s">
        <v>111</v>
      </c>
      <c r="F2" s="5">
        <v>10</v>
      </c>
      <c r="H2" s="6">
        <v>260</v>
      </c>
      <c r="I2" s="6">
        <v>0.15</v>
      </c>
      <c r="J2" s="6">
        <v>3</v>
      </c>
      <c r="K2" s="6">
        <v>90</v>
      </c>
      <c r="L2" s="7">
        <f>(K2/J2)*H2/I2/C2</f>
        <v>732.321126760563</v>
      </c>
      <c r="M2" s="8">
        <f>F31/L2</f>
        <v>0.0988122323221333</v>
      </c>
    </row>
    <row r="3" spans="1:13">
      <c r="A3" s="2">
        <v>99.99</v>
      </c>
      <c r="B3" s="3">
        <v>6300000</v>
      </c>
      <c r="C3" s="3">
        <f>B3/A3</f>
        <v>63006.300630063</v>
      </c>
      <c r="E3" s="4" t="s">
        <v>112</v>
      </c>
      <c r="F3" s="5">
        <v>2.5</v>
      </c>
    </row>
    <row r="4" spans="1:13">
      <c r="E4" s="4">
        <v>180000</v>
      </c>
      <c r="F4" s="9">
        <f>E4/$C$3</f>
        <v>2.85685714285714</v>
      </c>
    </row>
    <row r="5" spans="1:13">
      <c r="E5" s="4">
        <v>180000</v>
      </c>
      <c r="F5" s="9">
        <f t="shared" ref="F5:F11" si="0">E5/$C$3</f>
        <v>2.85685714285714</v>
      </c>
    </row>
    <row r="6" spans="1:13">
      <c r="E6" s="4">
        <v>180000</v>
      </c>
      <c r="F6" s="9">
        <f t="shared" si="0"/>
        <v>2.85685714285714</v>
      </c>
    </row>
    <row r="7" spans="1:13">
      <c r="E7" s="4">
        <v>180000</v>
      </c>
      <c r="F7" s="9">
        <f t="shared" si="0"/>
        <v>2.85685714285714</v>
      </c>
      <c r="I7">
        <v>1</v>
      </c>
      <c r="J7">
        <v>0.25</v>
      </c>
    </row>
    <row r="8" spans="1:13">
      <c r="E8" s="4">
        <v>360000</v>
      </c>
      <c r="F8" s="9">
        <f t="shared" si="0"/>
        <v>5.71371428571429</v>
      </c>
      <c r="I8" t="s">
        <v>113</v>
      </c>
      <c r="J8">
        <v>0.3</v>
      </c>
    </row>
    <row r="9" spans="1:13">
      <c r="E9" s="4">
        <v>360000</v>
      </c>
      <c r="F9" s="9">
        <f t="shared" si="0"/>
        <v>5.71371428571429</v>
      </c>
      <c r="H9">
        <v>0.08</v>
      </c>
      <c r="I9">
        <v>20</v>
      </c>
      <c r="J9" s="10">
        <f>H9*I9</f>
        <v>1.6</v>
      </c>
    </row>
    <row r="10" spans="1:13">
      <c r="E10" s="4">
        <v>540000</v>
      </c>
      <c r="F10" s="9">
        <f t="shared" si="0"/>
        <v>8.57057142857143</v>
      </c>
      <c r="J10">
        <f>SUM(J7:J9)</f>
        <v>2.15</v>
      </c>
    </row>
    <row r="11" spans="1:13">
      <c r="E11" s="4">
        <v>720000</v>
      </c>
      <c r="F11" s="9">
        <f t="shared" si="0"/>
        <v>11.4274285714286</v>
      </c>
    </row>
    <row r="12" spans="1:13">
      <c r="E12" s="4">
        <v>4</v>
      </c>
      <c r="F12" s="9">
        <f>E12/$C$2</f>
        <v>0.0563323943661972</v>
      </c>
    </row>
    <row r="13" spans="1:13">
      <c r="E13" s="4">
        <v>4</v>
      </c>
      <c r="F13" s="9">
        <f t="shared" ref="F13:F21" si="1">E13/$C$2</f>
        <v>0.0563323943661972</v>
      </c>
    </row>
    <row r="14" spans="1:13">
      <c r="E14" s="4">
        <v>4</v>
      </c>
      <c r="F14" s="9">
        <f t="shared" si="1"/>
        <v>0.0563323943661972</v>
      </c>
    </row>
    <row r="15" spans="1:13">
      <c r="E15" s="4">
        <v>4</v>
      </c>
      <c r="F15" s="9">
        <f t="shared" si="1"/>
        <v>0.0563323943661972</v>
      </c>
    </row>
    <row r="16" spans="1:13">
      <c r="E16" s="4">
        <v>4</v>
      </c>
      <c r="F16" s="9">
        <f t="shared" si="1"/>
        <v>0.0563323943661972</v>
      </c>
    </row>
    <row r="17" spans="5:6">
      <c r="E17" s="4">
        <v>8</v>
      </c>
      <c r="F17" s="9">
        <f t="shared" si="1"/>
        <v>0.112664788732394</v>
      </c>
    </row>
    <row r="18" spans="5:6">
      <c r="E18" s="4">
        <v>12</v>
      </c>
      <c r="F18" s="9">
        <f t="shared" si="1"/>
        <v>0.168997183098592</v>
      </c>
    </row>
    <row r="19" spans="5:6">
      <c r="E19" s="4">
        <v>16</v>
      </c>
      <c r="F19" s="9">
        <f t="shared" si="1"/>
        <v>0.225329577464789</v>
      </c>
    </row>
    <row r="20" spans="5:6">
      <c r="E20" s="4">
        <v>20</v>
      </c>
      <c r="F20" s="9">
        <f t="shared" si="1"/>
        <v>0.281661971830986</v>
      </c>
    </row>
    <row r="21" spans="5:6">
      <c r="E21" s="4">
        <v>230</v>
      </c>
      <c r="F21" s="9">
        <f t="shared" si="1"/>
        <v>3.23911267605634</v>
      </c>
    </row>
    <row r="22" spans="5:6">
      <c r="E22" s="4" t="s">
        <v>114</v>
      </c>
      <c r="F22" s="5">
        <v>1</v>
      </c>
    </row>
    <row r="23" spans="5:6">
      <c r="E23" s="4" t="s">
        <v>114</v>
      </c>
      <c r="F23" s="5">
        <v>1</v>
      </c>
    </row>
    <row r="24" spans="5:6">
      <c r="E24" s="4" t="s">
        <v>114</v>
      </c>
      <c r="F24" s="5">
        <v>1</v>
      </c>
    </row>
    <row r="25" spans="5:6">
      <c r="E25" s="4" t="s">
        <v>115</v>
      </c>
      <c r="F25" s="5">
        <v>4</v>
      </c>
    </row>
    <row r="26" spans="5:6">
      <c r="E26" s="4" t="s">
        <v>115</v>
      </c>
      <c r="F26" s="5">
        <v>4</v>
      </c>
    </row>
    <row r="27" spans="5:6">
      <c r="E27" s="4" t="s">
        <v>116</v>
      </c>
      <c r="F27" s="5">
        <v>0.1</v>
      </c>
    </row>
    <row r="28" spans="5:6">
      <c r="E28" s="4" t="s">
        <v>116</v>
      </c>
      <c r="F28" s="5">
        <v>0.1</v>
      </c>
    </row>
    <row r="29" spans="5:6">
      <c r="E29" s="4" t="s">
        <v>117</v>
      </c>
      <c r="F29" s="5">
        <v>0.5</v>
      </c>
    </row>
    <row r="30" spans="5:6">
      <c r="E30" s="4" t="s">
        <v>118</v>
      </c>
      <c r="F30" s="5">
        <v>1</v>
      </c>
    </row>
    <row r="31" spans="5:6">
      <c r="E31" s="4" t="s">
        <v>119</v>
      </c>
      <c r="F31" s="11">
        <f>SUM(F2:F30)</f>
        <v>72.3622853118712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StrikeLuckyRound</vt:lpstr>
      <vt:lpstr>StrikeLucky</vt:lpstr>
      <vt:lpstr>QuestPickGet</vt:lpstr>
      <vt:lpstr>QuestGetLevel</vt:lpstr>
      <vt:lpstr>QuestPointsCheatSheet</vt:lpstr>
      <vt:lpstr>bet配置</vt:lpstr>
      <vt:lpstr>奖励配置</vt:lpstr>
      <vt:lpstr>数值体验表</vt:lpstr>
      <vt:lpstr>tycoon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2026-06-04T09:34:51Z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304FB268A9AC46C9B87EE2387985A478_12</vt:lpwstr>
  </property>
  <property fmtid="{D5CDD505-2E9C-101B-9397-08002B2CF9AE}" pid="4" name="CalculationRule">
    <vt:i4>0</vt:i4>
  </property>
</Properties>
</file>