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Giowmi\Documents\Visual Studio 2015\Projects\LIS\LIS\Forms\"/>
    </mc:Choice>
  </mc:AlternateContent>
  <bookViews>
    <workbookView minimized="1" xWindow="0" yWindow="0" windowWidth="20490" windowHeight="7770" firstSheet="1" activeTab="6"/>
  </bookViews>
  <sheets>
    <sheet name="fbs" sheetId="11" r:id="rId1"/>
    <sheet name="FbsCholeUric" sheetId="13" r:id="rId2"/>
    <sheet name="fbscreauricchole" sheetId="8" r:id="rId3"/>
    <sheet name="package" sheetId="9" r:id="rId4"/>
    <sheet name="fbslipid" sheetId="10" r:id="rId5"/>
    <sheet name="OGTT" sheetId="12" r:id="rId6"/>
    <sheet name="normal ranges stcl" sheetId="4" r:id="rId7"/>
    <sheet name="acucheck" sheetId="5" r:id="rId8"/>
    <sheet name="Sheet6" sheetId="6" r:id="rId9"/>
  </sheets>
  <calcPr calcId="162913"/>
</workbook>
</file>

<file path=xl/calcChain.xml><?xml version="1.0" encoding="utf-8"?>
<calcChain xmlns="http://schemas.openxmlformats.org/spreadsheetml/2006/main">
  <c r="D32" i="9" l="1"/>
  <c r="B29" i="9"/>
  <c r="B27" i="9" s="1"/>
  <c r="D25" i="9"/>
  <c r="D23" i="9"/>
  <c r="D29" i="9" s="1"/>
  <c r="D21" i="9"/>
  <c r="D19" i="9"/>
  <c r="D16" i="9"/>
  <c r="D16" i="8"/>
  <c r="D17" i="13"/>
  <c r="D15" i="13"/>
  <c r="D20" i="8"/>
  <c r="D18" i="8"/>
  <c r="D14" i="11"/>
  <c r="D31" i="10"/>
  <c r="D18" i="10"/>
  <c r="B29" i="10"/>
  <c r="B27" i="10" s="1"/>
  <c r="D25" i="10"/>
  <c r="D23" i="10"/>
  <c r="D29" i="10" s="1"/>
  <c r="D21" i="10"/>
  <c r="D16" i="10"/>
  <c r="D14" i="10"/>
  <c r="D14" i="8"/>
  <c r="D23" i="12"/>
  <c r="B34" i="4"/>
  <c r="B32" i="4" s="1"/>
  <c r="I95" i="4"/>
  <c r="I93" i="4"/>
  <c r="I91" i="4"/>
  <c r="D93" i="4"/>
  <c r="D91" i="4"/>
  <c r="D89" i="4"/>
  <c r="D14" i="9"/>
  <c r="D20" i="12"/>
  <c r="D17" i="12"/>
  <c r="D15" i="12"/>
  <c r="D27" i="9" l="1"/>
  <c r="D27" i="10"/>
  <c r="D98" i="4"/>
  <c r="L57" i="6"/>
  <c r="L55" i="6"/>
  <c r="L53" i="6"/>
  <c r="L51" i="6"/>
  <c r="L49" i="6"/>
  <c r="K46" i="6"/>
  <c r="K37" i="6"/>
  <c r="K31" i="6"/>
  <c r="K7" i="6"/>
  <c r="K13" i="6"/>
  <c r="K19" i="6"/>
  <c r="K25" i="6"/>
  <c r="I46" i="6"/>
  <c r="I37" i="6"/>
  <c r="I31" i="6"/>
  <c r="I25" i="6"/>
  <c r="I19" i="6"/>
  <c r="I13" i="6"/>
  <c r="I7" i="6"/>
  <c r="G7" i="6"/>
  <c r="G13" i="6"/>
  <c r="G19" i="6"/>
  <c r="G25" i="6"/>
  <c r="G31" i="6"/>
  <c r="G37" i="6"/>
  <c r="G46" i="6"/>
  <c r="E7" i="6"/>
  <c r="E13" i="6"/>
  <c r="E19" i="6"/>
  <c r="E25" i="6"/>
  <c r="E31" i="6"/>
  <c r="E37" i="6"/>
  <c r="E46" i="6"/>
  <c r="C13" i="6"/>
  <c r="C7" i="6"/>
  <c r="C46" i="6"/>
  <c r="C37" i="6"/>
  <c r="C31" i="6"/>
  <c r="C25" i="6"/>
  <c r="C19" i="6"/>
  <c r="B39" i="5" l="1"/>
  <c r="D39" i="5" s="1"/>
  <c r="D37" i="5"/>
  <c r="D35" i="5"/>
  <c r="D41" i="5" s="1"/>
  <c r="D31" i="5"/>
  <c r="D27" i="5"/>
  <c r="D25" i="5"/>
  <c r="D23" i="5"/>
  <c r="D21" i="5"/>
  <c r="D18" i="5"/>
  <c r="D16" i="5"/>
  <c r="D14" i="5"/>
  <c r="I84" i="4"/>
  <c r="D83" i="4"/>
  <c r="D81" i="4"/>
  <c r="I80" i="4"/>
  <c r="I78" i="4"/>
  <c r="D78" i="4"/>
  <c r="I76" i="4"/>
  <c r="D76" i="4"/>
  <c r="I74" i="4"/>
  <c r="I71" i="4"/>
  <c r="D71" i="4"/>
  <c r="I69" i="4"/>
  <c r="D69" i="4"/>
  <c r="I67" i="4"/>
  <c r="D67" i="4"/>
  <c r="D65" i="4"/>
  <c r="D63" i="4"/>
  <c r="B59" i="4"/>
  <c r="D59" i="4" s="1"/>
  <c r="D57" i="4"/>
  <c r="D55" i="4"/>
  <c r="D61" i="4" s="1"/>
  <c r="D53" i="4"/>
  <c r="D51" i="4"/>
  <c r="D49" i="4"/>
  <c r="D46" i="4"/>
  <c r="D44" i="4"/>
  <c r="D42" i="4"/>
  <c r="D40" i="4"/>
  <c r="D39" i="4"/>
  <c r="I37" i="4"/>
  <c r="D37" i="4"/>
  <c r="D36" i="4"/>
  <c r="D30" i="4"/>
  <c r="D28" i="4"/>
  <c r="D34" i="4" s="1"/>
  <c r="D26" i="4"/>
  <c r="D24" i="4"/>
  <c r="D23" i="4"/>
  <c r="D21" i="4"/>
  <c r="D19" i="4"/>
  <c r="D15" i="4"/>
  <c r="D13" i="4"/>
  <c r="D32" i="4" l="1"/>
</calcChain>
</file>

<file path=xl/sharedStrings.xml><?xml version="1.0" encoding="utf-8"?>
<sst xmlns="http://schemas.openxmlformats.org/spreadsheetml/2006/main" count="655" uniqueCount="213">
  <si>
    <t xml:space="preserve"> </t>
  </si>
  <si>
    <t>Name:</t>
  </si>
  <si>
    <t>Address:</t>
  </si>
  <si>
    <t>Physician:</t>
  </si>
  <si>
    <t>Date:</t>
  </si>
  <si>
    <t>B L O O D   C H E M I S T R Y</t>
  </si>
  <si>
    <t>Traditional</t>
  </si>
  <si>
    <t>Result</t>
  </si>
  <si>
    <t>Normal value:</t>
  </si>
  <si>
    <t xml:space="preserve">  Reynaldo G. Torres,MD</t>
  </si>
  <si>
    <t xml:space="preserve">   Medical Technologist</t>
  </si>
  <si>
    <t xml:space="preserve">                      Pathologist</t>
  </si>
  <si>
    <t>Pt.Num</t>
  </si>
  <si>
    <t>Normal value</t>
  </si>
  <si>
    <t>Analyte</t>
  </si>
  <si>
    <t xml:space="preserve"> S. I. Unit</t>
  </si>
  <si>
    <t>Age/Sex:</t>
  </si>
  <si>
    <t>Christy H. Baldonado,RMT</t>
  </si>
  <si>
    <t>Creatinine:</t>
  </si>
  <si>
    <t>0.6 - 1.5 mg/dl</t>
  </si>
  <si>
    <t>53 - 132 umol/l</t>
  </si>
  <si>
    <t>Cholesterol:</t>
  </si>
  <si>
    <t>120 - 200 mg/dl</t>
  </si>
  <si>
    <t>3.07 - 5.20 mmol/l</t>
  </si>
  <si>
    <t>Triglycerides:</t>
  </si>
  <si>
    <t>30 - 165 mg/dl</t>
  </si>
  <si>
    <t>0.34 - 1.86 mmol/l</t>
  </si>
  <si>
    <t>HDL</t>
  </si>
  <si>
    <t>26 - 63 mg/dl</t>
  </si>
  <si>
    <t>0.67 - 1.64 mmol/l</t>
  </si>
  <si>
    <t>`</t>
  </si>
  <si>
    <t>LDL</t>
  </si>
  <si>
    <t>16 - 150 mg/dl</t>
  </si>
  <si>
    <t>0.43 - 3.95 mmol/l</t>
  </si>
  <si>
    <t>VLDL</t>
  </si>
  <si>
    <t>0 - 35 mg/dl</t>
  </si>
  <si>
    <t>0.01 - 0.90 mmol/l</t>
  </si>
  <si>
    <t>SGPT :</t>
  </si>
  <si>
    <t>M= up to 41 U/L</t>
  </si>
  <si>
    <t>SGOT :</t>
  </si>
  <si>
    <t>M= up to 38 U/L</t>
  </si>
  <si>
    <t>Total Bilirubin</t>
  </si>
  <si>
    <t>0.2 - 1.18 mg/dl</t>
  </si>
  <si>
    <t>3.4 - 20.0 umol/l</t>
  </si>
  <si>
    <t>Direct Bilirubin</t>
  </si>
  <si>
    <t>Indirect Bilirubin</t>
  </si>
  <si>
    <t>3.4 - 17.6 umol/l</t>
  </si>
  <si>
    <t>Alkaline</t>
  </si>
  <si>
    <t xml:space="preserve">  Phosphatase:</t>
  </si>
  <si>
    <t>Male</t>
  </si>
  <si>
    <t>M=  &lt; 270  U/L</t>
  </si>
  <si>
    <t xml:space="preserve">  Albumin</t>
  </si>
  <si>
    <t>3.5 - 5.0 g/dl</t>
  </si>
  <si>
    <t xml:space="preserve">    35 - 50 g/l</t>
  </si>
  <si>
    <t>Uric Acid:</t>
  </si>
  <si>
    <t>M=3.4-7.0 mg/dl</t>
  </si>
  <si>
    <t>M= 202- 416 umol/l</t>
  </si>
  <si>
    <t>F=2.4-5.7 mg/dl</t>
  </si>
  <si>
    <t>F= 142- 339 umol/l</t>
  </si>
  <si>
    <t xml:space="preserve">        Accredited by Department of Health / Bureau of Health Facilities and Services</t>
  </si>
  <si>
    <t>59/F</t>
  </si>
  <si>
    <t>12-0048</t>
  </si>
  <si>
    <t xml:space="preserve"> S. I. Units</t>
  </si>
  <si>
    <t>FBS</t>
  </si>
  <si>
    <t>60 - 110 mg/dl</t>
  </si>
  <si>
    <t>3.3 - 6.1 mmol/l</t>
  </si>
  <si>
    <t>2 hr PPBS</t>
  </si>
  <si>
    <t xml:space="preserve"> =&lt; 140 mg/dl</t>
  </si>
  <si>
    <t xml:space="preserve"> =&lt; 7.7 mmol/l</t>
  </si>
  <si>
    <t>B.U.N:</t>
  </si>
  <si>
    <t>8 - 23 mg/dl</t>
  </si>
  <si>
    <t>2.9 - 8.2 mmol/l</t>
  </si>
  <si>
    <t>F=  up to 31 U/L</t>
  </si>
  <si>
    <t>F= up to 31 U/L</t>
  </si>
  <si>
    <t>35 - 128 U/L</t>
  </si>
  <si>
    <t>5 - 34 U/L</t>
  </si>
  <si>
    <t xml:space="preserve">      5 - 34 U/L</t>
  </si>
  <si>
    <t>7 - 40 U/L</t>
  </si>
  <si>
    <t xml:space="preserve">     7 - 40 U/L</t>
  </si>
  <si>
    <t>Total Protein :</t>
  </si>
  <si>
    <t>6.4 - 8.3 g/dl</t>
  </si>
  <si>
    <t xml:space="preserve">    64 - 83 g/l</t>
  </si>
  <si>
    <t xml:space="preserve">  Globulin</t>
  </si>
  <si>
    <t>1.5 - 3.5 g/dl</t>
  </si>
  <si>
    <t xml:space="preserve">    15 - 35 g/l</t>
  </si>
  <si>
    <t xml:space="preserve">  A/G ratio</t>
  </si>
  <si>
    <t xml:space="preserve">1.1 - 1.8 </t>
  </si>
  <si>
    <t>HBA1C :</t>
  </si>
  <si>
    <t>4.27 - 6.07 %</t>
  </si>
  <si>
    <t>&lt;  5.7 %</t>
  </si>
  <si>
    <t>HI-PRE</t>
  </si>
  <si>
    <t>3.5 - 5.5 mmol/l</t>
  </si>
  <si>
    <t>3.5 - 5.3 mmol/l</t>
  </si>
  <si>
    <t>136 -148 mmol/l</t>
  </si>
  <si>
    <t>135 - 148 mmol/l</t>
  </si>
  <si>
    <t>96 -106 mmol/l</t>
  </si>
  <si>
    <t>98 - 107 mmol/l</t>
  </si>
  <si>
    <t>ACCUCHECK</t>
  </si>
  <si>
    <t>Calcium, Ca++</t>
  </si>
  <si>
    <t>OGTT: 75g</t>
  </si>
  <si>
    <t>135 -145 mmol/l</t>
  </si>
  <si>
    <t>1 hour</t>
  </si>
  <si>
    <t xml:space="preserve"> &lt; 180 mg/dl</t>
  </si>
  <si>
    <t xml:space="preserve"> &lt; 10.0 mmol/l</t>
  </si>
  <si>
    <t>8.50-10.40 mg/dl</t>
  </si>
  <si>
    <t>2.13 - 2.6 mmol/l</t>
  </si>
  <si>
    <t>after load</t>
  </si>
  <si>
    <t>Phosphorus</t>
  </si>
  <si>
    <t>2.5 - 4.8 mg/dl</t>
  </si>
  <si>
    <t>2 hours</t>
  </si>
  <si>
    <t xml:space="preserve"> &lt; 155 mg/dl</t>
  </si>
  <si>
    <t xml:space="preserve"> &lt; 8.6 mmol/l</t>
  </si>
  <si>
    <t>3 hours</t>
  </si>
  <si>
    <t xml:space="preserve"> &lt; 120 mg/dl</t>
  </si>
  <si>
    <t xml:space="preserve"> &lt; 6.7 mmol/l</t>
  </si>
  <si>
    <t>Female</t>
  </si>
  <si>
    <t>F=   &lt; 240  U/L</t>
  </si>
  <si>
    <t>ACCU:</t>
  </si>
  <si>
    <t xml:space="preserve">Inorganic </t>
  </si>
  <si>
    <t>Phosphorous</t>
  </si>
  <si>
    <t>Age/Sex</t>
  </si>
  <si>
    <t>ACCUCHECK NORMAL VALUE</t>
  </si>
  <si>
    <t>TESTS:</t>
  </si>
  <si>
    <t>less than 1.2 mg/dl</t>
  </si>
  <si>
    <t>less than 20.4umol/l</t>
  </si>
  <si>
    <t>less than 0.5 mg/dl</t>
  </si>
  <si>
    <t>less than 8.5umol/l</t>
  </si>
  <si>
    <t>less than 0.1 mg/dl</t>
  </si>
  <si>
    <t>less than 11.9umol/l</t>
  </si>
  <si>
    <t>6.2 - 8.5 g/dl</t>
  </si>
  <si>
    <t xml:space="preserve">    62 - 85 g/l</t>
  </si>
  <si>
    <t>3.5 - 5.3 g/dl</t>
  </si>
  <si>
    <t xml:space="preserve">    35 - 53 g/l</t>
  </si>
  <si>
    <t>2.7 - 3.2 g/dl</t>
  </si>
  <si>
    <t xml:space="preserve">    27 - 32 g/l</t>
  </si>
  <si>
    <t xml:space="preserve">1.03 - 1.7 </t>
  </si>
  <si>
    <t>1.03 - 1.87</t>
  </si>
  <si>
    <t>Remarks:</t>
  </si>
  <si>
    <t>0.67- 1.18 mg/dl</t>
  </si>
  <si>
    <t>59 - 104 umol/l</t>
  </si>
  <si>
    <t>6.1 - 23.32 mg/dl</t>
  </si>
  <si>
    <t>2.18- 8.33 mmol/l</t>
  </si>
  <si>
    <t>0.80 - 1.50 mmol/l</t>
  </si>
  <si>
    <t>2.4 - 4.5 mg/dl</t>
  </si>
  <si>
    <t>centralle</t>
  </si>
  <si>
    <t>Bustos,Bulacan</t>
  </si>
  <si>
    <t>REMARKS:</t>
  </si>
  <si>
    <t>TOPIC</t>
  </si>
  <si>
    <t>Relevance of Topic</t>
  </si>
  <si>
    <t>Content</t>
  </si>
  <si>
    <t>Method of Presentation</t>
  </si>
  <si>
    <t>Clarity</t>
  </si>
  <si>
    <t>Time Management</t>
  </si>
  <si>
    <t>PAMET Hour</t>
  </si>
  <si>
    <t>Handling of Laboratory Data and Information Effectively</t>
  </si>
  <si>
    <t>Strategic Planning for National Health Laboratory Network</t>
  </si>
  <si>
    <t>Improving the Quality of Laboratory Services at the Regional Level</t>
  </si>
  <si>
    <t>Leptospirosis</t>
  </si>
  <si>
    <t>Investigation of Commonly occuring Transfusion Reacion</t>
  </si>
  <si>
    <t>Our Work as our Service</t>
  </si>
  <si>
    <t>3 : Satisfactory</t>
  </si>
  <si>
    <t>1 : Poor</t>
  </si>
  <si>
    <t>2 ; Fair</t>
  </si>
  <si>
    <r>
      <t>4:</t>
    </r>
    <r>
      <rPr>
        <sz val="10"/>
        <rFont val="Arial"/>
        <family val="2"/>
      </rPr>
      <t>Very Satisfactory</t>
    </r>
  </si>
  <si>
    <t>5 : Excellent</t>
  </si>
  <si>
    <t>VENUE</t>
  </si>
  <si>
    <t>Technical Set Up</t>
  </si>
  <si>
    <t>Food / Refreshment</t>
  </si>
  <si>
    <t>Registration Process</t>
  </si>
  <si>
    <t>Membership</t>
  </si>
  <si>
    <t xml:space="preserve">         PRC No. : 64274</t>
  </si>
  <si>
    <t xml:space="preserve">      PRC No. : 38067</t>
  </si>
  <si>
    <r>
      <t xml:space="preserve"> </t>
    </r>
    <r>
      <rPr>
        <b/>
        <sz val="16"/>
        <color rgb="FF002060"/>
        <rFont val="Eras Demi ITC"/>
        <family val="2"/>
      </rPr>
      <t xml:space="preserve">     </t>
    </r>
    <r>
      <rPr>
        <b/>
        <sz val="14"/>
        <color rgb="FF002060"/>
        <rFont val="Eras Demi ITC"/>
        <family val="2"/>
      </rPr>
      <t xml:space="preserve">    ST. THERESE CLINICAL LABORATORY</t>
    </r>
  </si>
  <si>
    <r>
      <t xml:space="preserve">                    </t>
    </r>
    <r>
      <rPr>
        <sz val="10"/>
        <color rgb="FF002060"/>
        <rFont val="Eras Demi ITC"/>
        <family val="2"/>
      </rPr>
      <t xml:space="preserve">     </t>
    </r>
    <r>
      <rPr>
        <sz val="9"/>
        <color rgb="FF002060"/>
        <rFont val="Eras Demi ITC"/>
        <family val="2"/>
      </rPr>
      <t>C.L.Hilario Hi-way Poblacion,Bustos,Bulacan</t>
    </r>
  </si>
  <si>
    <r>
      <t>Potassium, K</t>
    </r>
    <r>
      <rPr>
        <vertAlign val="superscript"/>
        <sz val="8"/>
        <color rgb="FF002060"/>
        <rFont val="Franklin Gothic Book"/>
        <family val="2"/>
      </rPr>
      <t>+</t>
    </r>
  </si>
  <si>
    <r>
      <t>Sodium, Na</t>
    </r>
    <r>
      <rPr>
        <vertAlign val="superscript"/>
        <sz val="8"/>
        <color rgb="FF002060"/>
        <rFont val="Franklin Gothic Book"/>
        <family val="2"/>
      </rPr>
      <t>+</t>
    </r>
  </si>
  <si>
    <t xml:space="preserve">              PRC No. : 64274</t>
  </si>
  <si>
    <t xml:space="preserve">             PRC No. : 64274</t>
  </si>
  <si>
    <t xml:space="preserve">             PRC No. : 64274  </t>
  </si>
  <si>
    <t xml:space="preserve">           PRC No. : 64274</t>
  </si>
  <si>
    <t>LDH</t>
  </si>
  <si>
    <t>80 - 285 U/L</t>
  </si>
  <si>
    <t>8.40 - 10.60 mg/dl</t>
  </si>
  <si>
    <t>2.10 - 2.65 mmol/l</t>
  </si>
  <si>
    <t xml:space="preserve"> /F</t>
  </si>
  <si>
    <t>0.20 -1.03 mg/dl</t>
  </si>
  <si>
    <t>0.0 - 0.3 mg/dl</t>
  </si>
  <si>
    <t>0.0 - 5.1 umol/l</t>
  </si>
  <si>
    <r>
      <t xml:space="preserve"> </t>
    </r>
    <r>
      <rPr>
        <b/>
        <sz val="16"/>
        <color rgb="FF03080D"/>
        <rFont val="Eras Demi ITC"/>
        <family val="2"/>
      </rPr>
      <t xml:space="preserve">     </t>
    </r>
    <r>
      <rPr>
        <b/>
        <sz val="14"/>
        <color rgb="FF03080D"/>
        <rFont val="Eras Demi ITC"/>
        <family val="2"/>
      </rPr>
      <t xml:space="preserve">    ST. THERESE CLINICAL LABORATORY</t>
    </r>
  </si>
  <si>
    <r>
      <t xml:space="preserve">                    </t>
    </r>
    <r>
      <rPr>
        <sz val="10"/>
        <color rgb="FF03080D"/>
        <rFont val="Eras Demi ITC"/>
        <family val="2"/>
      </rPr>
      <t xml:space="preserve">     </t>
    </r>
    <r>
      <rPr>
        <sz val="9"/>
        <color rgb="FF03080D"/>
        <rFont val="Eras Demi ITC"/>
        <family val="2"/>
      </rPr>
      <t>C.L.Hilario Hi-way Poblacion,Bustos,Bulacan</t>
    </r>
  </si>
  <si>
    <r>
      <t>Potassium, K</t>
    </r>
    <r>
      <rPr>
        <vertAlign val="superscript"/>
        <sz val="8"/>
        <color rgb="FF03080D"/>
        <rFont val="Franklin Gothic Book"/>
        <family val="2"/>
      </rPr>
      <t>+</t>
    </r>
  </si>
  <si>
    <r>
      <t>Sodium, Na</t>
    </r>
    <r>
      <rPr>
        <vertAlign val="superscript"/>
        <sz val="8"/>
        <color rgb="FF03080D"/>
        <rFont val="Franklin Gothic Book"/>
        <family val="2"/>
      </rPr>
      <t>+</t>
    </r>
  </si>
  <si>
    <r>
      <t>Chloride, Cl</t>
    </r>
    <r>
      <rPr>
        <vertAlign val="superscript"/>
        <sz val="8"/>
        <color rgb="FF03080D"/>
        <rFont val="Franklin Gothic Book"/>
        <family val="2"/>
      </rPr>
      <t>-</t>
    </r>
  </si>
  <si>
    <t>CENTRALLE</t>
  </si>
  <si>
    <t>Esperanza R.Dalogdog,RMT</t>
  </si>
  <si>
    <t>YNA MARQUEZ</t>
  </si>
  <si>
    <t xml:space="preserve"> 15 -5119</t>
  </si>
  <si>
    <t>Dra.C.Abenes</t>
  </si>
  <si>
    <t xml:space="preserve"> /M</t>
  </si>
  <si>
    <t xml:space="preserve">                                                     B L O O D   C H E M I S T R Y</t>
  </si>
  <si>
    <t>TIRSO CRUZ</t>
  </si>
  <si>
    <t>ISIDRO BAIZA</t>
  </si>
  <si>
    <t>Pandi</t>
  </si>
  <si>
    <t>Dr.Pedro Hilario</t>
  </si>
  <si>
    <t>MERCI CADAG</t>
  </si>
  <si>
    <t>58/F</t>
  </si>
  <si>
    <t>RODOLFO DELA CRUZ</t>
  </si>
  <si>
    <t>68/M</t>
  </si>
  <si>
    <t xml:space="preserve"> 16-2831</t>
  </si>
  <si>
    <t>Dra.P.Hilario</t>
  </si>
  <si>
    <t>RACQUEL CRUZ</t>
  </si>
  <si>
    <t>45/F</t>
  </si>
  <si>
    <t xml:space="preserve"> 16-2833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</si>
</sst>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0.0"/>
  </numFmts>
  <fonts count="54" x14ac:knownFonts="1">
    <font>
      <sz val="10"/>
      <name val="Arial"/>
    </font>
    <font>
      <sz val="12"/>
      <name val="Arial"/>
      <family val="2"/>
    </font>
    <font>
      <sz val="12"/>
      <color rgb="FF00B05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rgb="FF00B050"/>
      <name val="Arial"/>
      <family val="2"/>
    </font>
    <font>
      <sz val="9"/>
      <color rgb="FF002060"/>
      <name val="Franklin Gothic Book"/>
      <family val="2"/>
    </font>
    <font>
      <sz val="8"/>
      <color rgb="FF002060"/>
      <name val="Franklin Gothic Book"/>
      <family val="2"/>
    </font>
    <font>
      <sz val="10"/>
      <color rgb="FF002060"/>
      <name val="Franklin Gothic Book"/>
      <family val="2"/>
    </font>
    <font>
      <sz val="10"/>
      <color rgb="FF002060"/>
      <name val="Arial"/>
      <family val="2"/>
    </font>
    <font>
      <b/>
      <sz val="14"/>
      <color rgb="FF002060"/>
      <name val="Eras Demi ITC"/>
      <family val="2"/>
    </font>
    <font>
      <b/>
      <sz val="14"/>
      <color rgb="FF002060"/>
      <name val="Franklin Gothic Book"/>
      <family val="2"/>
    </font>
    <font>
      <sz val="16"/>
      <color rgb="FF002060"/>
      <name val="Eras Demi ITC"/>
      <family val="2"/>
    </font>
    <font>
      <b/>
      <sz val="10"/>
      <color rgb="FF002060"/>
      <name val="Eras Demi ITC"/>
      <family val="2"/>
    </font>
    <font>
      <sz val="7"/>
      <color rgb="FF002060"/>
      <name val="Eras Demi ITC"/>
      <family val="2"/>
    </font>
    <font>
      <sz val="8"/>
      <color rgb="FF002060"/>
      <name val="Arial"/>
      <family val="2"/>
    </font>
    <font>
      <sz val="7"/>
      <color rgb="FF002060"/>
      <name val="Franklin Gothic Book"/>
      <family val="2"/>
    </font>
    <font>
      <b/>
      <sz val="16"/>
      <color rgb="FF002060"/>
      <name val="Eras Demi ITC"/>
      <family val="2"/>
    </font>
    <font>
      <sz val="16"/>
      <color rgb="FF002060"/>
      <name val="Arial"/>
      <family val="2"/>
    </font>
    <font>
      <sz val="10"/>
      <color rgb="FF002060"/>
      <name val="Eras Demi ITC"/>
      <family val="2"/>
    </font>
    <font>
      <sz val="9"/>
      <color rgb="FF002060"/>
      <name val="Eras Demi ITC"/>
      <family val="2"/>
    </font>
    <font>
      <vertAlign val="superscript"/>
      <sz val="8"/>
      <color rgb="FF002060"/>
      <name val="Franklin Gothic Book"/>
      <family val="2"/>
    </font>
    <font>
      <sz val="16"/>
      <name val="Eras Demi ITC"/>
      <family val="2"/>
    </font>
    <font>
      <b/>
      <sz val="10"/>
      <name val="Eras Demi ITC"/>
      <family val="2"/>
    </font>
    <font>
      <sz val="7"/>
      <name val="Eras Demi ITC"/>
      <family val="2"/>
    </font>
    <font>
      <sz val="8"/>
      <name val="Arial"/>
      <family val="2"/>
    </font>
    <font>
      <sz val="9"/>
      <name val="Franklin Gothic Book"/>
      <family val="2"/>
    </font>
    <font>
      <sz val="8"/>
      <name val="Franklin Gothic Book"/>
      <family val="2"/>
    </font>
    <font>
      <sz val="10"/>
      <name val="Franklin Gothic Book"/>
      <family val="2"/>
    </font>
    <font>
      <b/>
      <sz val="14"/>
      <name val="Eras Demi ITC"/>
      <family val="2"/>
    </font>
    <font>
      <b/>
      <sz val="14"/>
      <name val="Franklin Gothic Book"/>
      <family val="2"/>
    </font>
    <font>
      <b/>
      <sz val="10"/>
      <name val="Franklin Gothic Book"/>
      <family val="2"/>
    </font>
    <font>
      <sz val="6"/>
      <name val="Franklin Gothic Book"/>
      <family val="2"/>
    </font>
    <font>
      <b/>
      <sz val="8"/>
      <name val="Franklin Gothic Book"/>
      <family val="2"/>
    </font>
    <font>
      <sz val="16"/>
      <color rgb="FF03080D"/>
      <name val="Eras Demi ITC"/>
      <family val="2"/>
    </font>
    <font>
      <sz val="10"/>
      <color rgb="FF03080D"/>
      <name val="Arial"/>
      <family val="2"/>
    </font>
    <font>
      <b/>
      <sz val="10"/>
      <color rgb="FF03080D"/>
      <name val="Eras Demi ITC"/>
      <family val="2"/>
    </font>
    <font>
      <sz val="7"/>
      <color rgb="FF03080D"/>
      <name val="Eras Demi ITC"/>
      <family val="2"/>
    </font>
    <font>
      <sz val="8"/>
      <color rgb="FF03080D"/>
      <name val="Arial"/>
      <family val="2"/>
    </font>
    <font>
      <sz val="9"/>
      <color rgb="FF03080D"/>
      <name val="Franklin Gothic Book"/>
      <family val="2"/>
    </font>
    <font>
      <sz val="8"/>
      <color rgb="FF03080D"/>
      <name val="Franklin Gothic Book"/>
      <family val="2"/>
    </font>
    <font>
      <sz val="10"/>
      <color rgb="FF03080D"/>
      <name val="Franklin Gothic Book"/>
      <family val="2"/>
    </font>
    <font>
      <b/>
      <sz val="14"/>
      <color rgb="FF03080D"/>
      <name val="Eras Demi ITC"/>
      <family val="2"/>
    </font>
    <font>
      <b/>
      <sz val="14"/>
      <color rgb="FF03080D"/>
      <name val="Franklin Gothic Book"/>
      <family val="2"/>
    </font>
    <font>
      <b/>
      <sz val="10"/>
      <color rgb="FF03080D"/>
      <name val="Franklin Gothic Book"/>
      <family val="2"/>
    </font>
    <font>
      <sz val="6"/>
      <color rgb="FF03080D"/>
      <name val="Franklin Gothic Book"/>
      <family val="2"/>
    </font>
    <font>
      <b/>
      <sz val="16"/>
      <color rgb="FF03080D"/>
      <name val="Eras Demi ITC"/>
      <family val="2"/>
    </font>
    <font>
      <sz val="16"/>
      <color rgb="FF03080D"/>
      <name val="Arial"/>
      <family val="2"/>
    </font>
    <font>
      <sz val="10"/>
      <color rgb="FF03080D"/>
      <name val="Eras Demi ITC"/>
      <family val="2"/>
    </font>
    <font>
      <sz val="9"/>
      <color rgb="FF03080D"/>
      <name val="Eras Demi ITC"/>
      <family val="2"/>
    </font>
    <font>
      <b/>
      <sz val="12"/>
      <color rgb="FF03080D"/>
      <name val="Eras Demi ITC"/>
      <family val="2"/>
    </font>
    <font>
      <vertAlign val="superscript"/>
      <sz val="8"/>
      <color rgb="FF03080D"/>
      <name val="Franklin Gothic Book"/>
      <family val="2"/>
    </font>
    <font>
      <b/>
      <sz val="8"/>
      <color rgb="FF03080D"/>
      <name val="Franklin Gothic Book"/>
      <family val="2"/>
    </font>
    <font>
      <sz val="7.5"/>
      <color rgb="FF03080D"/>
      <name val="Franklin Gothic Book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8">
    <xf numFmtId="0" fontId="0" fillId="0" borderId="0" xfId="0"/>
    <xf numFmtId="0" fontId="1" fillId="0" borderId="0" xfId="0" applyFont="1"/>
    <xf numFmtId="0" fontId="1" fillId="0" borderId="10" xfId="0" applyFont="1" applyBorder="1"/>
    <xf numFmtId="0" fontId="3" fillId="0" borderId="10" xfId="0" applyFont="1" applyBorder="1"/>
    <xf numFmtId="0" fontId="3" fillId="0" borderId="10" xfId="0" applyFont="1" applyBorder="1" applyAlignment="1">
      <alignment horizontal="center"/>
    </xf>
    <xf numFmtId="0" fontId="3" fillId="0" borderId="0" xfId="0" applyFont="1"/>
    <xf numFmtId="0" fontId="1" fillId="0" borderId="10" xfId="0" applyFont="1" applyBorder="1" applyAlignment="1">
      <alignment horizontal="center"/>
    </xf>
    <xf numFmtId="0" fontId="3" fillId="0" borderId="13" xfId="0" applyFont="1" applyBorder="1"/>
    <xf numFmtId="0" fontId="4" fillId="0" borderId="10" xfId="0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5" xfId="0" applyFont="1" applyBorder="1"/>
    <xf numFmtId="165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0" fontId="12" fillId="0" borderId="0" xfId="0" applyFont="1" applyAlignment="1"/>
    <xf numFmtId="0" fontId="12" fillId="0" borderId="0" xfId="0" applyFont="1"/>
    <xf numFmtId="0" fontId="15" fillId="0" borderId="0" xfId="0" applyFont="1" applyAlignment="1">
      <alignment horizontal="centerContinuous"/>
    </xf>
    <xf numFmtId="2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0" xfId="0" applyFont="1" applyBorder="1"/>
    <xf numFmtId="0" fontId="15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quotePrefix="1" applyFont="1" applyAlignment="1">
      <alignment horizontal="right"/>
    </xf>
    <xf numFmtId="164" fontId="8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0" fontId="7" fillId="0" borderId="1" xfId="0" quotePrefix="1" applyFont="1" applyBorder="1" applyAlignment="1">
      <alignment horizontal="center"/>
    </xf>
    <xf numFmtId="0" fontId="16" fillId="0" borderId="6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22" fillId="0" borderId="0" xfId="0" applyFont="1" applyAlignment="1"/>
    <xf numFmtId="1" fontId="22" fillId="0" borderId="0" xfId="0" applyNumberFormat="1" applyFont="1" applyAlignment="1"/>
    <xf numFmtId="0" fontId="22" fillId="0" borderId="0" xfId="0" applyFont="1"/>
    <xf numFmtId="0" fontId="25" fillId="0" borderId="0" xfId="0" applyFont="1" applyAlignment="1">
      <alignment horizontal="centerContinuous"/>
    </xf>
    <xf numFmtId="1" fontId="25" fillId="0" borderId="0" xfId="0" applyNumberFormat="1" applyFont="1" applyAlignment="1">
      <alignment horizontal="centerContinuous"/>
    </xf>
    <xf numFmtId="0" fontId="26" fillId="0" borderId="0" xfId="0" applyFont="1"/>
    <xf numFmtId="0" fontId="26" fillId="0" borderId="0" xfId="0" applyFont="1" applyFill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0" fontId="26" fillId="0" borderId="0" xfId="0" quotePrefix="1" applyFont="1" applyAlignment="1">
      <alignment horizontal="right"/>
    </xf>
    <xf numFmtId="164" fontId="26" fillId="0" borderId="0" xfId="0" applyNumberFormat="1" applyFont="1" applyAlignment="1">
      <alignment horizontal="left"/>
    </xf>
    <xf numFmtId="0" fontId="27" fillId="0" borderId="0" xfId="0" applyFont="1"/>
    <xf numFmtId="1" fontId="28" fillId="0" borderId="0" xfId="0" applyNumberFormat="1" applyFont="1" applyAlignment="1">
      <alignment horizontal="left"/>
    </xf>
    <xf numFmtId="0" fontId="28" fillId="0" borderId="0" xfId="0" applyFont="1"/>
    <xf numFmtId="0" fontId="29" fillId="0" borderId="2" xfId="0" applyFont="1" applyBorder="1" applyAlignment="1">
      <alignment horizontal="centerContinuous"/>
    </xf>
    <xf numFmtId="1" fontId="30" fillId="0" borderId="3" xfId="0" applyNumberFormat="1" applyFont="1" applyBorder="1" applyAlignment="1">
      <alignment horizontal="centerContinuous"/>
    </xf>
    <xf numFmtId="0" fontId="31" fillId="0" borderId="3" xfId="0" applyFont="1" applyBorder="1" applyAlignment="1">
      <alignment horizontal="centerContinuous"/>
    </xf>
    <xf numFmtId="0" fontId="31" fillId="0" borderId="4" xfId="0" applyFont="1" applyBorder="1" applyAlignment="1">
      <alignment horizontal="centerContinuous"/>
    </xf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1" fontId="27" fillId="0" borderId="7" xfId="0" applyNumberFormat="1" applyFont="1" applyBorder="1" applyAlignment="1">
      <alignment horizontal="center"/>
    </xf>
    <xf numFmtId="0" fontId="27" fillId="0" borderId="7" xfId="0" quotePrefix="1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7" xfId="0" applyFont="1" applyBorder="1" applyAlignment="1">
      <alignment horizontal="centerContinuous"/>
    </xf>
    <xf numFmtId="0" fontId="27" fillId="0" borderId="5" xfId="0" applyFont="1" applyBorder="1"/>
    <xf numFmtId="165" fontId="27" fillId="0" borderId="5" xfId="0" applyNumberFormat="1" applyFont="1" applyBorder="1" applyAlignment="1">
      <alignment horizontal="center"/>
    </xf>
    <xf numFmtId="0" fontId="27" fillId="0" borderId="5" xfId="0" applyFont="1" applyBorder="1" applyAlignment="1">
      <alignment horizontal="left"/>
    </xf>
    <xf numFmtId="0" fontId="3" fillId="0" borderId="0" xfId="0" applyFont="1" applyBorder="1"/>
    <xf numFmtId="0" fontId="27" fillId="0" borderId="6" xfId="0" applyFont="1" applyBorder="1" applyAlignment="1">
      <alignment horizontal="left"/>
    </xf>
    <xf numFmtId="0" fontId="27" fillId="0" borderId="0" xfId="0" applyFont="1" applyBorder="1"/>
    <xf numFmtId="165" fontId="27" fillId="0" borderId="0" xfId="0" applyNumberFormat="1" applyFont="1" applyBorder="1" applyAlignment="1">
      <alignment horizontal="center"/>
    </xf>
    <xf numFmtId="0" fontId="27" fillId="0" borderId="0" xfId="0" applyFont="1" applyBorder="1" applyAlignment="1">
      <alignment horizontal="left"/>
    </xf>
    <xf numFmtId="0" fontId="27" fillId="0" borderId="0" xfId="0" quotePrefix="1" applyFont="1" applyBorder="1" applyAlignment="1">
      <alignment horizontal="left"/>
    </xf>
    <xf numFmtId="0" fontId="25" fillId="0" borderId="0" xfId="0" applyFont="1" applyBorder="1" applyAlignment="1">
      <alignment horizontal="center"/>
    </xf>
    <xf numFmtId="165" fontId="27" fillId="0" borderId="0" xfId="0" applyNumberFormat="1" applyFont="1" applyBorder="1"/>
    <xf numFmtId="0" fontId="28" fillId="0" borderId="0" xfId="0" applyFont="1" applyBorder="1"/>
    <xf numFmtId="0" fontId="27" fillId="0" borderId="0" xfId="0" quotePrefix="1" applyFont="1" applyAlignment="1">
      <alignment horizontal="left"/>
    </xf>
    <xf numFmtId="1" fontId="27" fillId="0" borderId="0" xfId="0" applyNumberFormat="1" applyFont="1"/>
    <xf numFmtId="0" fontId="27" fillId="0" borderId="0" xfId="0" quotePrefix="1" applyFont="1" applyAlignment="1">
      <alignment horizontal="center"/>
    </xf>
    <xf numFmtId="1" fontId="27" fillId="0" borderId="0" xfId="0" applyNumberFormat="1" applyFont="1" applyAlignment="1">
      <alignment horizontal="left"/>
    </xf>
    <xf numFmtId="0" fontId="27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27" fillId="0" borderId="5" xfId="0" quotePrefix="1" applyFont="1" applyBorder="1" applyAlignment="1">
      <alignment horizontal="left"/>
    </xf>
    <xf numFmtId="0" fontId="27" fillId="0" borderId="0" xfId="0" applyFont="1" applyBorder="1" applyAlignment="1">
      <alignment horizontal="center"/>
    </xf>
    <xf numFmtId="1" fontId="27" fillId="0" borderId="0" xfId="0" applyNumberFormat="1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2" fontId="27" fillId="0" borderId="5" xfId="0" applyNumberFormat="1" applyFont="1" applyBorder="1" applyAlignment="1">
      <alignment horizontal="center"/>
    </xf>
    <xf numFmtId="0" fontId="33" fillId="0" borderId="5" xfId="0" applyFont="1" applyBorder="1"/>
    <xf numFmtId="0" fontId="34" fillId="0" borderId="0" xfId="0" applyFont="1" applyAlignment="1"/>
    <xf numFmtId="1" fontId="34" fillId="0" borderId="0" xfId="0" applyNumberFormat="1" applyFont="1" applyAlignment="1"/>
    <xf numFmtId="0" fontId="34" fillId="0" borderId="0" xfId="0" applyFont="1"/>
    <xf numFmtId="0" fontId="35" fillId="0" borderId="0" xfId="0" applyFont="1"/>
    <xf numFmtId="0" fontId="38" fillId="0" borderId="0" xfId="0" applyFont="1" applyAlignment="1">
      <alignment horizontal="centerContinuous"/>
    </xf>
    <xf numFmtId="1" fontId="38" fillId="0" borderId="0" xfId="0" applyNumberFormat="1" applyFont="1" applyAlignment="1">
      <alignment horizontal="centerContinuous"/>
    </xf>
    <xf numFmtId="0" fontId="39" fillId="0" borderId="0" xfId="0" applyFont="1"/>
    <xf numFmtId="0" fontId="39" fillId="0" borderId="0" xfId="0" applyFont="1" applyFill="1"/>
    <xf numFmtId="0" fontId="39" fillId="0" borderId="0" xfId="0" applyFont="1" applyAlignment="1">
      <alignment horizontal="right"/>
    </xf>
    <xf numFmtId="0" fontId="39" fillId="0" borderId="0" xfId="0" applyFont="1" applyAlignment="1">
      <alignment horizontal="left"/>
    </xf>
    <xf numFmtId="0" fontId="39" fillId="0" borderId="0" xfId="0" quotePrefix="1" applyFont="1" applyAlignment="1">
      <alignment horizontal="right"/>
    </xf>
    <xf numFmtId="164" fontId="39" fillId="0" borderId="0" xfId="0" applyNumberFormat="1" applyFont="1" applyAlignment="1">
      <alignment horizontal="left"/>
    </xf>
    <xf numFmtId="0" fontId="40" fillId="0" borderId="0" xfId="0" applyFont="1"/>
    <xf numFmtId="1" fontId="41" fillId="0" borderId="0" xfId="0" applyNumberFormat="1" applyFont="1" applyAlignment="1">
      <alignment horizontal="left"/>
    </xf>
    <xf numFmtId="0" fontId="41" fillId="0" borderId="0" xfId="0" applyFont="1"/>
    <xf numFmtId="0" fontId="42" fillId="0" borderId="2" xfId="0" applyFont="1" applyBorder="1" applyAlignment="1">
      <alignment horizontal="centerContinuous"/>
    </xf>
    <xf numFmtId="1" fontId="43" fillId="0" borderId="3" xfId="0" applyNumberFormat="1" applyFont="1" applyBorder="1" applyAlignment="1">
      <alignment horizontal="centerContinuous"/>
    </xf>
    <xf numFmtId="0" fontId="44" fillId="0" borderId="3" xfId="0" applyFont="1" applyBorder="1" applyAlignment="1">
      <alignment horizontal="centerContinuous"/>
    </xf>
    <xf numFmtId="0" fontId="44" fillId="0" borderId="4" xfId="0" applyFont="1" applyBorder="1" applyAlignment="1">
      <alignment horizontal="centerContinuous"/>
    </xf>
    <xf numFmtId="0" fontId="40" fillId="0" borderId="1" xfId="0" applyFont="1" applyBorder="1" applyAlignment="1">
      <alignment horizontal="center"/>
    </xf>
    <xf numFmtId="0" fontId="40" fillId="0" borderId="1" xfId="0" applyFont="1" applyBorder="1"/>
    <xf numFmtId="1" fontId="40" fillId="0" borderId="7" xfId="0" applyNumberFormat="1" applyFont="1" applyBorder="1" applyAlignment="1">
      <alignment horizontal="center"/>
    </xf>
    <xf numFmtId="0" fontId="40" fillId="0" borderId="7" xfId="0" quotePrefix="1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 applyAlignment="1">
      <alignment horizontal="centerContinuous"/>
    </xf>
    <xf numFmtId="0" fontId="35" fillId="0" borderId="5" xfId="0" applyFont="1" applyBorder="1"/>
    <xf numFmtId="165" fontId="35" fillId="0" borderId="5" xfId="0" applyNumberFormat="1" applyFont="1" applyBorder="1"/>
    <xf numFmtId="0" fontId="40" fillId="0" borderId="5" xfId="0" applyFont="1" applyBorder="1"/>
    <xf numFmtId="2" fontId="40" fillId="0" borderId="5" xfId="0" applyNumberFormat="1" applyFont="1" applyBorder="1" applyAlignment="1">
      <alignment horizontal="center"/>
    </xf>
    <xf numFmtId="0" fontId="40" fillId="0" borderId="6" xfId="0" applyFont="1" applyBorder="1" applyAlignment="1">
      <alignment horizontal="center"/>
    </xf>
    <xf numFmtId="165" fontId="40" fillId="0" borderId="5" xfId="0" applyNumberFormat="1" applyFont="1" applyBorder="1" applyAlignment="1">
      <alignment horizontal="center"/>
    </xf>
    <xf numFmtId="0" fontId="40" fillId="0" borderId="5" xfId="0" applyFont="1" applyBorder="1" applyAlignment="1">
      <alignment horizontal="center"/>
    </xf>
    <xf numFmtId="0" fontId="40" fillId="0" borderId="5" xfId="0" applyFont="1" applyBorder="1" applyAlignment="1">
      <alignment horizontal="left"/>
    </xf>
    <xf numFmtId="0" fontId="35" fillId="0" borderId="0" xfId="0" applyFont="1" applyBorder="1"/>
    <xf numFmtId="0" fontId="40" fillId="0" borderId="6" xfId="0" applyFont="1" applyBorder="1" applyAlignment="1">
      <alignment horizontal="left"/>
    </xf>
    <xf numFmtId="0" fontId="40" fillId="0" borderId="8" xfId="0" applyFont="1" applyBorder="1"/>
    <xf numFmtId="165" fontId="40" fillId="0" borderId="8" xfId="0" applyNumberFormat="1" applyFont="1" applyBorder="1" applyAlignment="1">
      <alignment horizontal="center"/>
    </xf>
    <xf numFmtId="0" fontId="40" fillId="0" borderId="9" xfId="0" applyFont="1" applyBorder="1" applyAlignment="1">
      <alignment horizontal="left"/>
    </xf>
    <xf numFmtId="0" fontId="40" fillId="0" borderId="8" xfId="0" applyFont="1" applyBorder="1" applyAlignment="1">
      <alignment horizontal="left"/>
    </xf>
    <xf numFmtId="0" fontId="40" fillId="0" borderId="0" xfId="0" applyFont="1" applyBorder="1"/>
    <xf numFmtId="165" fontId="40" fillId="0" borderId="0" xfId="0" applyNumberFormat="1" applyFont="1" applyBorder="1" applyAlignment="1">
      <alignment horizontal="center"/>
    </xf>
    <xf numFmtId="0" fontId="40" fillId="0" borderId="0" xfId="0" applyFont="1" applyBorder="1" applyAlignment="1">
      <alignment horizontal="left"/>
    </xf>
    <xf numFmtId="0" fontId="40" fillId="0" borderId="0" xfId="0" quotePrefix="1" applyFont="1" applyBorder="1" applyAlignment="1">
      <alignment horizontal="left"/>
    </xf>
    <xf numFmtId="0" fontId="38" fillId="0" borderId="0" xfId="0" applyFont="1" applyBorder="1" applyAlignment="1">
      <alignment horizontal="center"/>
    </xf>
    <xf numFmtId="165" fontId="40" fillId="0" borderId="0" xfId="0" applyNumberFormat="1" applyFont="1" applyBorder="1"/>
    <xf numFmtId="0" fontId="40" fillId="0" borderId="0" xfId="0" applyFont="1" applyBorder="1" applyAlignment="1">
      <alignment horizontal="center"/>
    </xf>
    <xf numFmtId="2" fontId="40" fillId="0" borderId="0" xfId="0" applyNumberFormat="1" applyFont="1" applyBorder="1" applyAlignment="1">
      <alignment horizontal="center"/>
    </xf>
    <xf numFmtId="2" fontId="40" fillId="0" borderId="0" xfId="0" applyNumberFormat="1" applyFont="1" applyBorder="1" applyAlignment="1">
      <alignment horizontal="left"/>
    </xf>
    <xf numFmtId="0" fontId="41" fillId="0" borderId="0" xfId="0" applyFont="1" applyBorder="1"/>
    <xf numFmtId="0" fontId="40" fillId="0" borderId="0" xfId="0" quotePrefix="1" applyFont="1" applyAlignment="1">
      <alignment horizontal="left"/>
    </xf>
    <xf numFmtId="1" fontId="40" fillId="0" borderId="0" xfId="0" applyNumberFormat="1" applyFont="1"/>
    <xf numFmtId="0" fontId="40" fillId="0" borderId="0" xfId="0" quotePrefix="1" applyFont="1" applyAlignment="1">
      <alignment horizontal="center"/>
    </xf>
    <xf numFmtId="0" fontId="45" fillId="0" borderId="0" xfId="0" applyFont="1" applyAlignment="1">
      <alignment horizontal="left"/>
    </xf>
    <xf numFmtId="1" fontId="40" fillId="0" borderId="0" xfId="0" applyNumberFormat="1" applyFont="1" applyAlignment="1">
      <alignment horizontal="left"/>
    </xf>
    <xf numFmtId="0" fontId="40" fillId="0" borderId="0" xfId="0" applyFont="1" applyAlignment="1">
      <alignment horizontal="left"/>
    </xf>
    <xf numFmtId="0" fontId="40" fillId="0" borderId="5" xfId="0" quotePrefix="1" applyFont="1" applyBorder="1" applyAlignment="1">
      <alignment horizontal="left"/>
    </xf>
    <xf numFmtId="1" fontId="40" fillId="0" borderId="0" xfId="0" applyNumberFormat="1" applyFont="1" applyBorder="1" applyAlignment="1">
      <alignment horizontal="center"/>
    </xf>
    <xf numFmtId="165" fontId="34" fillId="0" borderId="0" xfId="0" applyNumberFormat="1" applyFont="1" applyAlignment="1"/>
    <xf numFmtId="0" fontId="47" fillId="0" borderId="0" xfId="0" applyFont="1"/>
    <xf numFmtId="165" fontId="38" fillId="0" borderId="0" xfId="0" applyNumberFormat="1" applyFont="1" applyAlignment="1">
      <alignment horizontal="centerContinuous"/>
    </xf>
    <xf numFmtId="165" fontId="39" fillId="0" borderId="0" xfId="0" applyNumberFormat="1" applyFont="1" applyAlignment="1">
      <alignment horizontal="right"/>
    </xf>
    <xf numFmtId="165" fontId="39" fillId="0" borderId="0" xfId="0" quotePrefix="1" applyNumberFormat="1" applyFont="1" applyAlignment="1">
      <alignment horizontal="right"/>
    </xf>
    <xf numFmtId="0" fontId="41" fillId="0" borderId="0" xfId="0" applyFont="1" applyAlignment="1">
      <alignment horizontal="left"/>
    </xf>
    <xf numFmtId="165" fontId="41" fillId="0" borderId="0" xfId="0" applyNumberFormat="1" applyFont="1"/>
    <xf numFmtId="0" fontId="50" fillId="0" borderId="2" xfId="0" applyFont="1" applyBorder="1" applyAlignment="1">
      <alignment horizontal="centerContinuous"/>
    </xf>
    <xf numFmtId="0" fontId="43" fillId="0" borderId="3" xfId="0" applyFont="1" applyBorder="1" applyAlignment="1">
      <alignment horizontal="centerContinuous"/>
    </xf>
    <xf numFmtId="165" fontId="44" fillId="0" borderId="3" xfId="0" applyNumberFormat="1" applyFont="1" applyBorder="1" applyAlignment="1">
      <alignment horizontal="centerContinuous"/>
    </xf>
    <xf numFmtId="165" fontId="40" fillId="0" borderId="7" xfId="0" applyNumberFormat="1" applyFont="1" applyBorder="1" applyAlignment="1">
      <alignment horizontal="center"/>
    </xf>
    <xf numFmtId="0" fontId="40" fillId="0" borderId="6" xfId="0" quotePrefix="1" applyFont="1" applyBorder="1" applyAlignment="1">
      <alignment horizontal="left"/>
    </xf>
    <xf numFmtId="165" fontId="40" fillId="0" borderId="5" xfId="0" applyNumberFormat="1" applyFont="1" applyBorder="1"/>
    <xf numFmtId="0" fontId="38" fillId="0" borderId="0" xfId="0" applyFont="1"/>
    <xf numFmtId="0" fontId="52" fillId="0" borderId="5" xfId="0" applyFont="1" applyBorder="1"/>
    <xf numFmtId="165" fontId="40" fillId="0" borderId="0" xfId="0" applyNumberFormat="1" applyFont="1"/>
    <xf numFmtId="0" fontId="40" fillId="0" borderId="0" xfId="0" applyFont="1" applyAlignment="1">
      <alignment horizontal="center"/>
    </xf>
    <xf numFmtId="165" fontId="40" fillId="0" borderId="8" xfId="0" applyNumberFormat="1" applyFont="1" applyBorder="1"/>
    <xf numFmtId="165" fontId="35" fillId="0" borderId="0" xfId="0" applyNumberFormat="1" applyFont="1"/>
    <xf numFmtId="0" fontId="40" fillId="0" borderId="16" xfId="0" applyFont="1" applyBorder="1"/>
    <xf numFmtId="0" fontId="40" fillId="0" borderId="16" xfId="0" applyFont="1" applyBorder="1" applyAlignment="1">
      <alignment horizontal="center"/>
    </xf>
    <xf numFmtId="165" fontId="40" fillId="0" borderId="16" xfId="0" applyNumberFormat="1" applyFont="1" applyBorder="1" applyAlignment="1">
      <alignment horizontal="center"/>
    </xf>
    <xf numFmtId="0" fontId="40" fillId="0" borderId="16" xfId="0" applyFont="1" applyBorder="1" applyAlignment="1">
      <alignment horizontal="left"/>
    </xf>
    <xf numFmtId="0" fontId="40" fillId="0" borderId="0" xfId="0" applyFont="1" applyBorder="1" applyAlignment="1">
      <alignment horizontal="center"/>
    </xf>
    <xf numFmtId="0" fontId="38" fillId="0" borderId="0" xfId="0" applyFont="1" applyBorder="1"/>
    <xf numFmtId="0" fontId="36" fillId="0" borderId="0" xfId="0" applyFont="1" applyFill="1" applyAlignment="1"/>
    <xf numFmtId="0" fontId="37" fillId="0" borderId="0" xfId="0" applyFont="1" applyFill="1" applyAlignment="1"/>
    <xf numFmtId="0" fontId="34" fillId="0" borderId="0" xfId="0" applyFont="1" applyBorder="1"/>
    <xf numFmtId="0" fontId="36" fillId="0" borderId="0" xfId="0" applyFont="1" applyFill="1" applyBorder="1" applyAlignment="1"/>
    <xf numFmtId="0" fontId="37" fillId="0" borderId="0" xfId="0" applyFont="1" applyFill="1" applyBorder="1" applyAlignment="1"/>
    <xf numFmtId="0" fontId="40" fillId="0" borderId="17" xfId="0" applyFont="1" applyBorder="1"/>
    <xf numFmtId="0" fontId="40" fillId="0" borderId="17" xfId="0" applyFont="1" applyBorder="1" applyAlignment="1">
      <alignment horizontal="center"/>
    </xf>
    <xf numFmtId="165" fontId="40" fillId="0" borderId="17" xfId="0" applyNumberFormat="1" applyFont="1" applyBorder="1" applyAlignment="1">
      <alignment horizontal="center"/>
    </xf>
    <xf numFmtId="0" fontId="40" fillId="0" borderId="17" xfId="0" applyFont="1" applyBorder="1" applyAlignment="1">
      <alignment horizontal="left"/>
    </xf>
    <xf numFmtId="0" fontId="40" fillId="0" borderId="18" xfId="0" applyFont="1" applyBorder="1" applyAlignment="1">
      <alignment horizontal="left"/>
    </xf>
    <xf numFmtId="0" fontId="40" fillId="0" borderId="0" xfId="0" applyFont="1" applyBorder="1" applyAlignment="1">
      <alignment horizontal="center"/>
    </xf>
    <xf numFmtId="0" fontId="53" fillId="0" borderId="0" xfId="0" applyFont="1" applyBorder="1"/>
    <xf numFmtId="2" fontId="40" fillId="0" borderId="17" xfId="0" applyNumberFormat="1" applyFont="1" applyBorder="1" applyAlignment="1">
      <alignment horizontal="center"/>
    </xf>
    <xf numFmtId="0" fontId="40" fillId="0" borderId="19" xfId="0" applyFont="1" applyBorder="1" applyAlignment="1">
      <alignment horizontal="left"/>
    </xf>
    <xf numFmtId="0" fontId="40" fillId="0" borderId="19" xfId="0" applyFont="1" applyBorder="1"/>
    <xf numFmtId="165" fontId="40" fillId="0" borderId="19" xfId="0" applyNumberFormat="1" applyFont="1" applyBorder="1" applyAlignment="1">
      <alignment horizontal="center"/>
    </xf>
    <xf numFmtId="0" fontId="35" fillId="0" borderId="1" xfId="0" applyFont="1" applyBorder="1"/>
    <xf numFmtId="1" fontId="40" fillId="0" borderId="5" xfId="0" applyNumberFormat="1" applyFont="1" applyBorder="1" applyAlignment="1">
      <alignment horizontal="center"/>
    </xf>
    <xf numFmtId="0" fontId="45" fillId="0" borderId="0" xfId="0" applyFont="1" applyAlignment="1">
      <alignment horizontal="left"/>
    </xf>
    <xf numFmtId="0" fontId="40" fillId="0" borderId="2" xfId="0" applyFont="1" applyBorder="1" applyAlignment="1">
      <alignment horizontal="center"/>
    </xf>
    <xf numFmtId="0" fontId="40" fillId="0" borderId="4" xfId="0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38" fillId="0" borderId="0" xfId="0" applyFont="1" applyAlignment="1">
      <alignment horizontal="center"/>
    </xf>
    <xf numFmtId="1" fontId="38" fillId="0" borderId="0" xfId="0" applyNumberFormat="1" applyFont="1" applyAlignment="1">
      <alignment horizontal="center"/>
    </xf>
    <xf numFmtId="0" fontId="42" fillId="0" borderId="2" xfId="0" applyFont="1" applyBorder="1" applyAlignment="1">
      <alignment horizontal="center"/>
    </xf>
    <xf numFmtId="1" fontId="43" fillId="0" borderId="3" xfId="0" applyNumberFormat="1" applyFont="1" applyBorder="1" applyAlignment="1">
      <alignment horizontal="center"/>
    </xf>
    <xf numFmtId="0" fontId="44" fillId="0" borderId="3" xfId="0" applyFont="1" applyBorder="1" applyAlignment="1">
      <alignment horizontal="center"/>
    </xf>
    <xf numFmtId="0" fontId="44" fillId="0" borderId="4" xfId="0" applyFont="1" applyBorder="1" applyAlignment="1">
      <alignment horizontal="center"/>
    </xf>
    <xf numFmtId="0" fontId="40" fillId="0" borderId="19" xfId="0" applyFont="1" applyBorder="1" applyAlignment="1">
      <alignment horizontal="center"/>
    </xf>
    <xf numFmtId="1" fontId="39" fillId="0" borderId="0" xfId="0" applyNumberFormat="1" applyFont="1" applyAlignment="1">
      <alignment horizontal="left"/>
    </xf>
    <xf numFmtId="0" fontId="45" fillId="0" borderId="0" xfId="0" applyFont="1" applyAlignment="1">
      <alignment horizontal="left"/>
    </xf>
    <xf numFmtId="0" fontId="40" fillId="0" borderId="2" xfId="0" applyFont="1" applyBorder="1" applyAlignment="1">
      <alignment horizontal="center"/>
    </xf>
    <xf numFmtId="0" fontId="40" fillId="0" borderId="4" xfId="0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32" fillId="0" borderId="0" xfId="0" applyFont="1" applyAlignment="1">
      <alignment horizontal="left"/>
    </xf>
    <xf numFmtId="0" fontId="23" fillId="0" borderId="0" xfId="0" applyFont="1" applyFill="1" applyAlignment="1">
      <alignment horizontal="left"/>
    </xf>
    <xf numFmtId="0" fontId="24" fillId="0" borderId="0" xfId="0" applyFont="1" applyFill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36" fillId="0" borderId="0" xfId="0" applyFont="1" applyFill="1" applyAlignment="1">
      <alignment horizontal="left"/>
    </xf>
    <xf numFmtId="0" fontId="37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4" fillId="0" borderId="0" xfId="0" applyFont="1" applyFill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3080D"/>
      <color rgb="FF000066"/>
      <color rgb="FF100145"/>
      <color rgb="FF00002E"/>
      <color rgb="FF00000C"/>
      <color rgb="FF001A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509588</xdr:colOff>
      <xdr:row>2</xdr:row>
      <xdr:rowOff>28575</xdr:rowOff>
    </xdr:to>
    <xdr:pic>
      <xdr:nvPicPr>
        <xdr:cNvPr id="2" name="Picture 1" descr="E:\therese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09588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1</xdr:row>
      <xdr:rowOff>95250</xdr:rowOff>
    </xdr:to>
    <xdr:pic>
      <xdr:nvPicPr>
        <xdr:cNvPr id="2" name="Picture 1" descr="E:\therese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7625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zoomScale="150" zoomScaleNormal="150" workbookViewId="0">
      <selection activeCell="G8" sqref="G8"/>
    </sheetView>
  </sheetViews>
  <sheetFormatPr defaultRowHeight="12.75" x14ac:dyDescent="0.2"/>
  <cols>
    <col min="1" max="1" width="9.7109375" style="91" customWidth="1"/>
    <col min="2" max="2" width="7.7109375" style="91" customWidth="1"/>
    <col min="3" max="3" width="12.7109375" style="91" customWidth="1"/>
    <col min="4" max="4" width="7.7109375" style="91" customWidth="1"/>
    <col min="5" max="5" width="13.28515625" style="91" customWidth="1"/>
    <col min="6" max="16384" width="9.140625" style="91"/>
  </cols>
  <sheetData>
    <row r="1" spans="1:6" ht="20.25" x14ac:dyDescent="0.3">
      <c r="A1" s="88"/>
      <c r="B1" s="89"/>
      <c r="C1" s="88"/>
      <c r="D1" s="88"/>
      <c r="E1" s="88"/>
      <c r="F1" s="90"/>
    </row>
    <row r="2" spans="1:6" x14ac:dyDescent="0.2">
      <c r="A2" s="170"/>
      <c r="B2" s="170"/>
      <c r="C2" s="170"/>
      <c r="D2" s="170"/>
      <c r="E2" s="170"/>
      <c r="F2" s="170"/>
    </row>
    <row r="3" spans="1:6" x14ac:dyDescent="0.2">
      <c r="A3" s="171"/>
      <c r="B3" s="171"/>
      <c r="C3" s="171"/>
      <c r="D3" s="171"/>
      <c r="E3" s="171"/>
      <c r="F3" s="171"/>
    </row>
    <row r="4" spans="1:6" x14ac:dyDescent="0.2">
      <c r="A4" s="92"/>
      <c r="B4" s="93"/>
      <c r="C4" s="92"/>
      <c r="D4" s="92"/>
      <c r="E4" s="92"/>
    </row>
    <row r="5" spans="1:6" ht="13.5" x14ac:dyDescent="0.25">
      <c r="A5" s="94" t="s">
        <v>1</v>
      </c>
      <c r="B5" s="95" t="s">
        <v>200</v>
      </c>
      <c r="C5" s="94"/>
      <c r="D5" s="96" t="s">
        <v>16</v>
      </c>
      <c r="E5" s="94" t="s">
        <v>198</v>
      </c>
    </row>
    <row r="6" spans="1:6" ht="13.5" x14ac:dyDescent="0.25">
      <c r="A6" s="94" t="s">
        <v>2</v>
      </c>
      <c r="B6" s="95" t="s">
        <v>145</v>
      </c>
      <c r="C6" s="97"/>
      <c r="D6" s="98" t="s">
        <v>4</v>
      </c>
      <c r="E6" s="99">
        <v>42574</v>
      </c>
    </row>
    <row r="7" spans="1:6" ht="13.5" x14ac:dyDescent="0.25">
      <c r="A7" s="94" t="s">
        <v>3</v>
      </c>
      <c r="B7" s="94"/>
      <c r="C7" s="94"/>
      <c r="D7" s="96" t="s">
        <v>12</v>
      </c>
      <c r="E7" s="199">
        <v>1602835</v>
      </c>
    </row>
    <row r="8" spans="1:6" ht="13.5" x14ac:dyDescent="0.25">
      <c r="A8" s="100"/>
      <c r="B8" s="101"/>
      <c r="C8" s="100"/>
      <c r="D8" s="102"/>
    </row>
    <row r="9" spans="1:6" ht="19.5" x14ac:dyDescent="0.35">
      <c r="A9" s="103" t="s">
        <v>5</v>
      </c>
      <c r="B9" s="104"/>
      <c r="C9" s="105"/>
      <c r="D9" s="105"/>
      <c r="E9" s="106"/>
    </row>
    <row r="10" spans="1:6" ht="13.5" x14ac:dyDescent="0.25">
      <c r="A10" s="107" t="s">
        <v>14</v>
      </c>
      <c r="B10" s="201" t="s">
        <v>6</v>
      </c>
      <c r="C10" s="202"/>
      <c r="D10" s="201" t="s">
        <v>15</v>
      </c>
      <c r="E10" s="202"/>
    </row>
    <row r="11" spans="1:6" ht="13.5" x14ac:dyDescent="0.25">
      <c r="A11" s="108" t="s">
        <v>0</v>
      </c>
      <c r="B11" s="109" t="s">
        <v>7</v>
      </c>
      <c r="C11" s="110" t="s">
        <v>13</v>
      </c>
      <c r="D11" s="111" t="s">
        <v>7</v>
      </c>
      <c r="E11" s="112" t="s">
        <v>8</v>
      </c>
    </row>
    <row r="12" spans="1:6" x14ac:dyDescent="0.2">
      <c r="A12" s="186"/>
      <c r="B12" s="114"/>
      <c r="C12" s="113"/>
      <c r="D12" s="114"/>
      <c r="E12" s="113"/>
    </row>
    <row r="13" spans="1:6" ht="13.5" x14ac:dyDescent="0.25">
      <c r="A13" s="115"/>
      <c r="B13" s="118"/>
      <c r="C13" s="122"/>
      <c r="D13" s="118"/>
      <c r="E13" s="120"/>
    </row>
    <row r="14" spans="1:6" ht="13.5" x14ac:dyDescent="0.25">
      <c r="A14" s="115" t="s">
        <v>18</v>
      </c>
      <c r="B14" s="116">
        <v>2.27</v>
      </c>
      <c r="C14" s="156" t="s">
        <v>19</v>
      </c>
      <c r="D14" s="118">
        <f>B14*88.4</f>
        <v>200.66800000000001</v>
      </c>
      <c r="E14" s="120" t="s">
        <v>20</v>
      </c>
      <c r="F14" s="121"/>
    </row>
    <row r="15" spans="1:6" ht="13.5" x14ac:dyDescent="0.25">
      <c r="A15" s="115"/>
      <c r="B15" s="118"/>
      <c r="C15" s="122"/>
      <c r="D15" s="118"/>
      <c r="E15" s="120"/>
      <c r="F15" s="121"/>
    </row>
    <row r="16" spans="1:6" ht="13.5" x14ac:dyDescent="0.25">
      <c r="A16" s="115"/>
      <c r="B16" s="118"/>
      <c r="C16" s="122"/>
      <c r="D16" s="118"/>
      <c r="E16" s="115"/>
      <c r="F16" s="127"/>
    </row>
    <row r="17" spans="1:6" ht="13.5" x14ac:dyDescent="0.25">
      <c r="A17" s="175"/>
      <c r="B17" s="182"/>
      <c r="C17" s="179"/>
      <c r="D17" s="177"/>
      <c r="E17" s="178"/>
    </row>
    <row r="18" spans="1:6" ht="13.5" x14ac:dyDescent="0.25">
      <c r="A18" s="130"/>
      <c r="B18" s="128"/>
      <c r="C18" s="129"/>
      <c r="D18" s="128"/>
      <c r="E18" s="129"/>
      <c r="F18" s="131"/>
    </row>
    <row r="19" spans="1:6" ht="13.5" x14ac:dyDescent="0.25">
      <c r="A19" s="127"/>
      <c r="B19" s="128"/>
      <c r="C19" s="129"/>
      <c r="D19" s="128"/>
      <c r="E19" s="129"/>
    </row>
    <row r="20" spans="1:6" ht="13.5" x14ac:dyDescent="0.25">
      <c r="A20" s="127"/>
      <c r="B20" s="128"/>
      <c r="C20" s="129"/>
      <c r="D20" s="128"/>
      <c r="E20" s="127"/>
    </row>
    <row r="21" spans="1:6" ht="13.5" x14ac:dyDescent="0.25">
      <c r="A21" s="130"/>
      <c r="B21" s="128"/>
      <c r="C21" s="129"/>
      <c r="D21" s="128"/>
      <c r="E21" s="129"/>
    </row>
    <row r="22" spans="1:6" ht="13.5" x14ac:dyDescent="0.25">
      <c r="A22" s="127"/>
      <c r="B22" s="128"/>
      <c r="C22" s="129"/>
      <c r="D22" s="128"/>
      <c r="E22" s="129"/>
      <c r="F22" s="121"/>
    </row>
    <row r="23" spans="1:6" ht="13.5" x14ac:dyDescent="0.25">
      <c r="A23" s="130"/>
      <c r="B23" s="128"/>
      <c r="C23" s="129"/>
      <c r="D23" s="128"/>
      <c r="E23" s="129"/>
      <c r="F23" s="121"/>
    </row>
    <row r="24" spans="1:6" ht="13.5" x14ac:dyDescent="0.25">
      <c r="A24" s="127"/>
      <c r="B24" s="128"/>
      <c r="C24" s="129"/>
      <c r="D24" s="128"/>
      <c r="E24" s="129"/>
      <c r="F24" s="121"/>
    </row>
    <row r="25" spans="1:6" ht="13.5" x14ac:dyDescent="0.25">
      <c r="A25" s="127"/>
      <c r="B25" s="128"/>
      <c r="C25" s="129"/>
      <c r="D25" s="128"/>
      <c r="E25" s="129"/>
      <c r="F25" s="121"/>
    </row>
    <row r="26" spans="1:6" ht="13.5" x14ac:dyDescent="0.25">
      <c r="A26" s="127"/>
      <c r="B26" s="128"/>
      <c r="C26" s="129"/>
      <c r="D26" s="128"/>
      <c r="E26" s="129"/>
      <c r="F26" s="121"/>
    </row>
    <row r="27" spans="1:6" ht="13.5" x14ac:dyDescent="0.25">
      <c r="A27" s="127"/>
      <c r="B27" s="128"/>
      <c r="C27" s="130"/>
      <c r="D27" s="128"/>
      <c r="E27" s="130"/>
      <c r="F27" s="121"/>
    </row>
    <row r="28" spans="1:6" ht="13.5" x14ac:dyDescent="0.25">
      <c r="A28" s="127"/>
      <c r="B28" s="128"/>
      <c r="C28" s="129"/>
      <c r="D28" s="128"/>
      <c r="E28" s="129"/>
      <c r="F28" s="121"/>
    </row>
    <row r="29" spans="1:6" ht="13.5" x14ac:dyDescent="0.25">
      <c r="A29" s="127"/>
      <c r="B29" s="128"/>
      <c r="C29" s="129"/>
      <c r="D29" s="128"/>
      <c r="E29" s="129"/>
      <c r="F29" s="121"/>
    </row>
    <row r="30" spans="1:6" ht="13.5" x14ac:dyDescent="0.25">
      <c r="A30" s="127"/>
      <c r="B30" s="127"/>
      <c r="C30" s="127"/>
      <c r="D30" s="132"/>
      <c r="E30" s="127"/>
      <c r="F30" s="121"/>
    </row>
    <row r="31" spans="1:6" ht="13.5" x14ac:dyDescent="0.25">
      <c r="A31" s="127" t="s">
        <v>146</v>
      </c>
      <c r="B31" s="169"/>
      <c r="C31" s="121"/>
      <c r="D31" s="121"/>
      <c r="E31" s="121"/>
      <c r="F31" s="121"/>
    </row>
    <row r="32" spans="1:6" ht="13.5" x14ac:dyDescent="0.25">
      <c r="A32" s="127"/>
      <c r="B32" s="134"/>
      <c r="C32" s="129"/>
      <c r="D32" s="134"/>
      <c r="E32" s="129"/>
    </row>
    <row r="33" spans="1:5" ht="13.5" x14ac:dyDescent="0.25">
      <c r="A33" s="127"/>
      <c r="B33" s="134"/>
      <c r="C33" s="129"/>
      <c r="D33" s="128"/>
      <c r="E33" s="129"/>
    </row>
    <row r="34" spans="1:5" ht="13.5" x14ac:dyDescent="0.25">
      <c r="A34" s="127"/>
      <c r="B34" s="128"/>
      <c r="C34" s="129"/>
      <c r="D34" s="128"/>
      <c r="E34" s="129"/>
    </row>
    <row r="35" spans="1:5" ht="13.5" x14ac:dyDescent="0.25">
      <c r="A35" s="127"/>
      <c r="B35" s="135"/>
      <c r="C35" s="129"/>
      <c r="D35" s="128"/>
      <c r="E35" s="129"/>
    </row>
    <row r="36" spans="1:5" ht="9.75" customHeight="1" x14ac:dyDescent="0.25">
      <c r="A36" s="127"/>
      <c r="B36" s="134"/>
      <c r="C36" s="129"/>
      <c r="D36" s="128"/>
      <c r="E36" s="129"/>
    </row>
    <row r="37" spans="1:5" ht="13.5" x14ac:dyDescent="0.25">
      <c r="A37" s="127"/>
      <c r="B37" s="133"/>
      <c r="C37" s="133"/>
      <c r="D37" s="128"/>
      <c r="E37" s="133"/>
    </row>
    <row r="38" spans="1:5" ht="13.5" x14ac:dyDescent="0.25">
      <c r="A38" s="133"/>
      <c r="B38" s="133"/>
      <c r="C38" s="129"/>
      <c r="D38" s="128"/>
      <c r="E38" s="129"/>
    </row>
    <row r="39" spans="1:5" ht="13.5" x14ac:dyDescent="0.25">
      <c r="A39" s="100" t="s">
        <v>17</v>
      </c>
      <c r="B39" s="136"/>
      <c r="C39" s="129"/>
      <c r="D39" s="137" t="s">
        <v>9</v>
      </c>
      <c r="E39" s="129"/>
    </row>
    <row r="40" spans="1:5" ht="10.5" customHeight="1" x14ac:dyDescent="0.25">
      <c r="A40" s="137" t="s">
        <v>10</v>
      </c>
      <c r="B40" s="138"/>
      <c r="C40" s="100"/>
      <c r="D40" s="139" t="s">
        <v>11</v>
      </c>
      <c r="E40" s="100"/>
    </row>
    <row r="41" spans="1:5" ht="9.75" customHeight="1" x14ac:dyDescent="0.25">
      <c r="A41" s="140" t="s">
        <v>171</v>
      </c>
      <c r="B41" s="141"/>
      <c r="C41" s="142"/>
      <c r="D41" s="200" t="s">
        <v>170</v>
      </c>
      <c r="E41" s="200"/>
    </row>
  </sheetData>
  <mergeCells count="3">
    <mergeCell ref="D41:E41"/>
    <mergeCell ref="B10:C10"/>
    <mergeCell ref="D10:E10"/>
  </mergeCells>
  <pageMargins left="0.7" right="0.7" top="0.77" bottom="0.28000000000000003" header="0.3" footer="0.25"/>
  <pageSetup paperSize="256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zoomScale="150" zoomScaleNormal="150" workbookViewId="0">
      <selection activeCell="C5" sqref="C5"/>
    </sheetView>
  </sheetViews>
  <sheetFormatPr defaultRowHeight="12.75" x14ac:dyDescent="0.2"/>
  <cols>
    <col min="1" max="1" width="9.7109375" style="91" customWidth="1"/>
    <col min="2" max="2" width="7.7109375" style="91" customWidth="1"/>
    <col min="3" max="3" width="12.7109375" style="91" customWidth="1"/>
    <col min="4" max="4" width="7.7109375" style="91" customWidth="1"/>
    <col min="5" max="5" width="13.28515625" style="91" customWidth="1"/>
    <col min="6" max="16384" width="9.140625" style="91"/>
  </cols>
  <sheetData>
    <row r="1" spans="1:6" ht="20.25" x14ac:dyDescent="0.3">
      <c r="A1" s="88"/>
      <c r="B1" s="89"/>
      <c r="C1" s="88"/>
      <c r="D1" s="88"/>
      <c r="E1" s="88"/>
      <c r="F1" s="90"/>
    </row>
    <row r="2" spans="1:6" x14ac:dyDescent="0.2">
      <c r="A2" s="170"/>
      <c r="B2" s="170"/>
      <c r="C2" s="170"/>
      <c r="D2" s="170"/>
      <c r="E2" s="170"/>
      <c r="F2" s="170"/>
    </row>
    <row r="3" spans="1:6" x14ac:dyDescent="0.2">
      <c r="A3" s="171"/>
      <c r="B3" s="171"/>
      <c r="C3" s="171"/>
      <c r="D3" s="171"/>
      <c r="E3" s="171"/>
      <c r="F3" s="171"/>
    </row>
    <row r="4" spans="1:6" x14ac:dyDescent="0.2">
      <c r="A4" s="92"/>
      <c r="B4" s="93"/>
      <c r="C4" s="92"/>
      <c r="D4" s="92"/>
      <c r="E4" s="92"/>
    </row>
    <row r="5" spans="1:6" ht="13.5" x14ac:dyDescent="0.25">
      <c r="A5" s="94" t="s">
        <v>1</v>
      </c>
      <c r="B5" s="95" t="s">
        <v>201</v>
      </c>
      <c r="C5" s="94"/>
      <c r="D5" s="96" t="s">
        <v>16</v>
      </c>
      <c r="E5" s="94" t="s">
        <v>198</v>
      </c>
    </row>
    <row r="6" spans="1:6" ht="13.5" x14ac:dyDescent="0.25">
      <c r="A6" s="94" t="s">
        <v>2</v>
      </c>
      <c r="B6" s="95" t="s">
        <v>202</v>
      </c>
      <c r="C6" s="97"/>
      <c r="D6" s="98" t="s">
        <v>4</v>
      </c>
      <c r="E6" s="99">
        <v>42574</v>
      </c>
    </row>
    <row r="7" spans="1:6" ht="13.5" x14ac:dyDescent="0.25">
      <c r="A7" s="94" t="s">
        <v>3</v>
      </c>
      <c r="B7" s="94" t="s">
        <v>203</v>
      </c>
      <c r="C7" s="94"/>
      <c r="D7" s="96" t="s">
        <v>12</v>
      </c>
      <c r="E7" s="199">
        <v>1602839</v>
      </c>
    </row>
    <row r="8" spans="1:6" ht="13.5" x14ac:dyDescent="0.25">
      <c r="A8" s="100"/>
      <c r="B8" s="101"/>
      <c r="C8" s="100"/>
      <c r="D8" s="102"/>
    </row>
    <row r="9" spans="1:6" ht="19.5" x14ac:dyDescent="0.35">
      <c r="A9" s="103" t="s">
        <v>5</v>
      </c>
      <c r="B9" s="104"/>
      <c r="C9" s="105"/>
      <c r="D9" s="105"/>
      <c r="E9" s="106"/>
    </row>
    <row r="10" spans="1:6" ht="13.5" x14ac:dyDescent="0.25">
      <c r="A10" s="107" t="s">
        <v>14</v>
      </c>
      <c r="B10" s="201" t="s">
        <v>6</v>
      </c>
      <c r="C10" s="202"/>
      <c r="D10" s="201" t="s">
        <v>15</v>
      </c>
      <c r="E10" s="202"/>
    </row>
    <row r="11" spans="1:6" ht="13.5" x14ac:dyDescent="0.25">
      <c r="A11" s="108" t="s">
        <v>0</v>
      </c>
      <c r="B11" s="109" t="s">
        <v>7</v>
      </c>
      <c r="C11" s="110" t="s">
        <v>13</v>
      </c>
      <c r="D11" s="111" t="s">
        <v>7</v>
      </c>
      <c r="E11" s="112" t="s">
        <v>8</v>
      </c>
    </row>
    <row r="12" spans="1:6" x14ac:dyDescent="0.2">
      <c r="A12" s="186"/>
      <c r="B12" s="113"/>
      <c r="C12" s="113"/>
      <c r="D12" s="114"/>
      <c r="E12" s="113"/>
    </row>
    <row r="13" spans="1:6" x14ac:dyDescent="0.2">
      <c r="A13" s="113"/>
      <c r="B13" s="113"/>
      <c r="C13" s="113"/>
      <c r="D13" s="114"/>
      <c r="E13" s="113"/>
    </row>
    <row r="14" spans="1:6" ht="13.5" x14ac:dyDescent="0.25">
      <c r="A14" s="115"/>
      <c r="B14" s="118"/>
      <c r="C14" s="122"/>
      <c r="D14" s="118"/>
      <c r="E14" s="115"/>
      <c r="F14" s="121"/>
    </row>
    <row r="15" spans="1:6" ht="13.5" x14ac:dyDescent="0.25">
      <c r="A15" s="143" t="s">
        <v>21</v>
      </c>
      <c r="B15" s="116">
        <v>149.72999999999999</v>
      </c>
      <c r="C15" s="122" t="s">
        <v>22</v>
      </c>
      <c r="D15" s="118">
        <f>B15*0.0259</f>
        <v>3.8780069999999998</v>
      </c>
      <c r="E15" s="120" t="s">
        <v>23</v>
      </c>
      <c r="F15" s="121"/>
    </row>
    <row r="16" spans="1:6" ht="13.5" x14ac:dyDescent="0.25">
      <c r="A16" s="115"/>
      <c r="B16" s="118"/>
      <c r="C16" s="122"/>
      <c r="D16" s="118"/>
      <c r="E16" s="120"/>
      <c r="F16" s="127"/>
    </row>
    <row r="17" spans="1:6" ht="13.5" x14ac:dyDescent="0.25">
      <c r="A17" s="143" t="s">
        <v>24</v>
      </c>
      <c r="B17" s="116">
        <v>106.33</v>
      </c>
      <c r="C17" s="122" t="s">
        <v>25</v>
      </c>
      <c r="D17" s="118">
        <f>B17*0.0113</f>
        <v>1.2015289999999998</v>
      </c>
      <c r="E17" s="120" t="s">
        <v>26</v>
      </c>
    </row>
    <row r="18" spans="1:6" ht="13.5" x14ac:dyDescent="0.25">
      <c r="A18" s="115"/>
      <c r="B18" s="118"/>
      <c r="C18" s="122"/>
      <c r="D18" s="118"/>
      <c r="E18" s="120"/>
      <c r="F18" s="131"/>
    </row>
    <row r="19" spans="1:6" ht="13.5" x14ac:dyDescent="0.25">
      <c r="A19" s="115"/>
      <c r="B19" s="119"/>
      <c r="C19" s="122"/>
      <c r="D19" s="187"/>
      <c r="E19" s="120"/>
    </row>
    <row r="20" spans="1:6" ht="13.5" x14ac:dyDescent="0.25">
      <c r="A20" s="115"/>
      <c r="B20" s="119"/>
      <c r="C20" s="120"/>
      <c r="D20" s="118"/>
      <c r="E20" s="120"/>
    </row>
    <row r="21" spans="1:6" ht="13.5" x14ac:dyDescent="0.25">
      <c r="A21" s="175"/>
      <c r="B21" s="176"/>
      <c r="C21" s="179"/>
      <c r="D21" s="177"/>
      <c r="E21" s="178"/>
    </row>
    <row r="22" spans="1:6" ht="13.5" x14ac:dyDescent="0.25">
      <c r="A22" s="127"/>
      <c r="B22" s="180"/>
      <c r="C22" s="129"/>
      <c r="D22" s="128"/>
      <c r="E22" s="129"/>
      <c r="F22" s="121"/>
    </row>
    <row r="23" spans="1:6" ht="13.5" x14ac:dyDescent="0.25">
      <c r="A23" s="127"/>
      <c r="B23" s="180"/>
      <c r="C23" s="129"/>
      <c r="D23" s="128"/>
      <c r="E23" s="129"/>
      <c r="F23" s="121"/>
    </row>
    <row r="24" spans="1:6" ht="13.5" x14ac:dyDescent="0.25">
      <c r="A24" s="127"/>
      <c r="B24" s="134"/>
      <c r="C24" s="180"/>
      <c r="D24" s="128"/>
      <c r="E24" s="180"/>
      <c r="F24" s="121"/>
    </row>
    <row r="25" spans="1:6" ht="13.5" x14ac:dyDescent="0.25">
      <c r="A25" s="127"/>
      <c r="B25" s="134"/>
      <c r="C25" s="129"/>
      <c r="D25" s="128"/>
      <c r="E25" s="129"/>
      <c r="F25" s="121"/>
    </row>
    <row r="26" spans="1:6" ht="13.5" x14ac:dyDescent="0.25">
      <c r="A26" s="127"/>
      <c r="B26" s="134"/>
      <c r="C26" s="129"/>
      <c r="D26" s="128"/>
      <c r="E26" s="129"/>
      <c r="F26" s="121"/>
    </row>
    <row r="27" spans="1:6" ht="13.5" x14ac:dyDescent="0.25">
      <c r="A27" s="127"/>
      <c r="B27" s="134"/>
      <c r="C27" s="129"/>
      <c r="D27" s="128"/>
      <c r="E27" s="129"/>
      <c r="F27" s="121"/>
    </row>
    <row r="28" spans="1:6" ht="13.5" x14ac:dyDescent="0.25">
      <c r="A28" s="127"/>
      <c r="B28" s="134"/>
      <c r="C28" s="129"/>
      <c r="D28" s="128"/>
      <c r="E28" s="129"/>
      <c r="F28" s="121"/>
    </row>
    <row r="29" spans="1:6" ht="13.5" x14ac:dyDescent="0.25">
      <c r="A29" s="127"/>
      <c r="B29" s="134"/>
      <c r="C29" s="129"/>
      <c r="D29" s="134"/>
      <c r="E29" s="129"/>
      <c r="F29" s="121"/>
    </row>
    <row r="30" spans="1:6" ht="13.5" x14ac:dyDescent="0.25">
      <c r="A30" s="127"/>
      <c r="B30" s="134"/>
      <c r="C30" s="129"/>
      <c r="D30" s="128"/>
      <c r="E30" s="129"/>
      <c r="F30" s="121"/>
    </row>
    <row r="31" spans="1:6" ht="13.5" x14ac:dyDescent="0.25">
      <c r="A31" s="181"/>
      <c r="B31" s="128"/>
      <c r="C31" s="129"/>
      <c r="D31" s="128"/>
      <c r="E31" s="129"/>
      <c r="F31" s="121"/>
    </row>
    <row r="32" spans="1:6" ht="13.5" x14ac:dyDescent="0.25">
      <c r="A32" s="127"/>
      <c r="B32" s="134"/>
      <c r="C32" s="129"/>
      <c r="D32" s="128"/>
      <c r="E32" s="129"/>
    </row>
    <row r="33" spans="1:5" ht="13.5" x14ac:dyDescent="0.25">
      <c r="A33" s="127"/>
      <c r="B33" s="180"/>
      <c r="C33" s="129"/>
      <c r="D33" s="128"/>
      <c r="E33" s="129"/>
    </row>
    <row r="34" spans="1:5" ht="13.5" x14ac:dyDescent="0.25">
      <c r="A34" s="127" t="s">
        <v>137</v>
      </c>
      <c r="B34" s="203"/>
      <c r="C34" s="203"/>
      <c r="D34" s="128"/>
      <c r="E34" s="133"/>
    </row>
    <row r="35" spans="1:5" ht="13.5" x14ac:dyDescent="0.25">
      <c r="A35" s="133"/>
      <c r="B35" s="133"/>
      <c r="C35" s="129"/>
      <c r="D35" s="144"/>
      <c r="E35" s="129"/>
    </row>
    <row r="36" spans="1:5" ht="13.5" x14ac:dyDescent="0.25">
      <c r="A36" s="127"/>
      <c r="B36" s="133"/>
      <c r="C36" s="133"/>
      <c r="D36" s="128"/>
      <c r="E36" s="133"/>
    </row>
    <row r="37" spans="1:5" ht="13.5" x14ac:dyDescent="0.25">
      <c r="A37" s="133"/>
      <c r="B37" s="133"/>
      <c r="C37" s="129"/>
      <c r="D37" s="128"/>
      <c r="E37" s="129"/>
    </row>
    <row r="38" spans="1:5" ht="13.5" x14ac:dyDescent="0.25">
      <c r="A38" s="100" t="s">
        <v>17</v>
      </c>
      <c r="B38" s="136"/>
      <c r="C38" s="129"/>
      <c r="D38" s="137" t="s">
        <v>9</v>
      </c>
      <c r="E38" s="129"/>
    </row>
    <row r="39" spans="1:5" ht="10.5" customHeight="1" x14ac:dyDescent="0.25">
      <c r="A39" s="137" t="s">
        <v>10</v>
      </c>
      <c r="B39" s="138"/>
      <c r="C39" s="100"/>
      <c r="D39" s="139" t="s">
        <v>11</v>
      </c>
      <c r="E39" s="100"/>
    </row>
    <row r="40" spans="1:5" ht="9.75" customHeight="1" x14ac:dyDescent="0.25">
      <c r="A40" s="140" t="s">
        <v>171</v>
      </c>
      <c r="B40" s="141"/>
      <c r="C40" s="142"/>
      <c r="D40" s="200" t="s">
        <v>176</v>
      </c>
      <c r="E40" s="200"/>
    </row>
  </sheetData>
  <mergeCells count="4">
    <mergeCell ref="D40:E40"/>
    <mergeCell ref="B10:C10"/>
    <mergeCell ref="D10:E10"/>
    <mergeCell ref="B34:C34"/>
  </mergeCells>
  <pageMargins left="0.7" right="0.7" top="0.75" bottom="0.34" header="0.3" footer="0.3"/>
  <pageSetup paperSize="256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4" zoomScale="150" zoomScaleNormal="150" workbookViewId="0">
      <selection activeCell="B16" sqref="B16"/>
    </sheetView>
  </sheetViews>
  <sheetFormatPr defaultRowHeight="12.75" x14ac:dyDescent="0.2"/>
  <cols>
    <col min="1" max="1" width="9.7109375" style="91" customWidth="1"/>
    <col min="2" max="2" width="7.7109375" style="91" customWidth="1"/>
    <col min="3" max="3" width="12.7109375" style="91" customWidth="1"/>
    <col min="4" max="4" width="7.7109375" style="91" customWidth="1"/>
    <col min="5" max="5" width="13.28515625" style="91" customWidth="1"/>
    <col min="6" max="16384" width="9.140625" style="91"/>
  </cols>
  <sheetData>
    <row r="1" spans="1:6" ht="20.25" x14ac:dyDescent="0.3">
      <c r="A1" s="88"/>
      <c r="B1" s="89"/>
      <c r="C1" s="88"/>
      <c r="D1" s="88"/>
      <c r="E1" s="88"/>
      <c r="F1" s="90"/>
    </row>
    <row r="2" spans="1:6" x14ac:dyDescent="0.2">
      <c r="A2" s="170"/>
      <c r="B2" s="170"/>
      <c r="C2" s="170"/>
      <c r="D2" s="170"/>
      <c r="E2" s="170"/>
      <c r="F2" s="170"/>
    </row>
    <row r="3" spans="1:6" x14ac:dyDescent="0.2">
      <c r="A3" s="171"/>
      <c r="B3" s="171"/>
      <c r="C3" s="171"/>
      <c r="D3" s="171"/>
      <c r="E3" s="171"/>
      <c r="F3" s="171"/>
    </row>
    <row r="4" spans="1:6" x14ac:dyDescent="0.2">
      <c r="A4" s="92"/>
      <c r="B4" s="93"/>
      <c r="C4" s="92"/>
      <c r="D4" s="92"/>
      <c r="E4" s="92"/>
    </row>
    <row r="5" spans="1:6" ht="13.5" x14ac:dyDescent="0.25">
      <c r="A5" s="94" t="s">
        <v>1</v>
      </c>
      <c r="B5" s="95" t="s">
        <v>204</v>
      </c>
      <c r="C5" s="94"/>
      <c r="D5" s="96" t="s">
        <v>16</v>
      </c>
      <c r="E5" s="94" t="s">
        <v>205</v>
      </c>
    </row>
    <row r="6" spans="1:6" ht="13.5" x14ac:dyDescent="0.25">
      <c r="A6" s="94" t="s">
        <v>2</v>
      </c>
      <c r="B6" s="95" t="s">
        <v>145</v>
      </c>
      <c r="C6" s="97"/>
      <c r="D6" s="98" t="s">
        <v>4</v>
      </c>
      <c r="E6" s="99">
        <v>42574</v>
      </c>
    </row>
    <row r="7" spans="1:6" ht="13.5" x14ac:dyDescent="0.25">
      <c r="A7" s="94" t="s">
        <v>3</v>
      </c>
      <c r="B7" s="94" t="s">
        <v>197</v>
      </c>
      <c r="C7" s="94"/>
      <c r="D7" s="96" t="s">
        <v>12</v>
      </c>
      <c r="E7" s="199">
        <v>1602830</v>
      </c>
    </row>
    <row r="8" spans="1:6" ht="13.5" x14ac:dyDescent="0.25">
      <c r="A8" s="100"/>
      <c r="B8" s="101"/>
      <c r="C8" s="100"/>
      <c r="D8" s="102"/>
    </row>
    <row r="9" spans="1:6" ht="19.5" x14ac:dyDescent="0.35">
      <c r="A9" s="103" t="s">
        <v>5</v>
      </c>
      <c r="B9" s="104"/>
      <c r="C9" s="105"/>
      <c r="D9" s="105"/>
      <c r="E9" s="106"/>
    </row>
    <row r="10" spans="1:6" ht="13.5" x14ac:dyDescent="0.25">
      <c r="A10" s="107" t="s">
        <v>14</v>
      </c>
      <c r="B10" s="201" t="s">
        <v>6</v>
      </c>
      <c r="C10" s="202"/>
      <c r="D10" s="201" t="s">
        <v>15</v>
      </c>
      <c r="E10" s="202"/>
    </row>
    <row r="11" spans="1:6" ht="13.5" x14ac:dyDescent="0.25">
      <c r="A11" s="108" t="s">
        <v>0</v>
      </c>
      <c r="B11" s="109" t="s">
        <v>7</v>
      </c>
      <c r="C11" s="110" t="s">
        <v>13</v>
      </c>
      <c r="D11" s="111" t="s">
        <v>7</v>
      </c>
      <c r="E11" s="112" t="s">
        <v>8</v>
      </c>
    </row>
    <row r="12" spans="1:6" x14ac:dyDescent="0.2">
      <c r="A12" s="186"/>
      <c r="B12" s="113"/>
      <c r="C12" s="113"/>
      <c r="D12" s="114"/>
      <c r="E12" s="113"/>
    </row>
    <row r="13" spans="1:6" ht="13.5" x14ac:dyDescent="0.25">
      <c r="A13" s="115"/>
      <c r="B13" s="118"/>
      <c r="C13" s="122"/>
      <c r="D13" s="118"/>
      <c r="E13" s="120"/>
    </row>
    <row r="14" spans="1:6" ht="13.5" x14ac:dyDescent="0.25">
      <c r="A14" s="115" t="s">
        <v>63</v>
      </c>
      <c r="B14" s="116">
        <v>306.06</v>
      </c>
      <c r="C14" s="120" t="s">
        <v>64</v>
      </c>
      <c r="D14" s="118">
        <f>B14*0.0556</f>
        <v>17.016935999999998</v>
      </c>
      <c r="E14" s="120" t="s">
        <v>65</v>
      </c>
      <c r="F14" s="121"/>
    </row>
    <row r="15" spans="1:6" ht="13.5" x14ac:dyDescent="0.25">
      <c r="A15" s="115"/>
      <c r="B15" s="118"/>
      <c r="C15" s="122"/>
      <c r="D15" s="118"/>
      <c r="E15" s="120"/>
      <c r="F15" s="121"/>
    </row>
    <row r="16" spans="1:6" ht="13.5" x14ac:dyDescent="0.25">
      <c r="A16" s="115" t="s">
        <v>18</v>
      </c>
      <c r="B16" s="116">
        <v>1.02</v>
      </c>
      <c r="C16" s="156" t="s">
        <v>19</v>
      </c>
      <c r="D16" s="118">
        <f>B16*88.4</f>
        <v>90.168000000000006</v>
      </c>
      <c r="E16" s="120" t="s">
        <v>20</v>
      </c>
      <c r="F16" s="127"/>
    </row>
    <row r="17" spans="1:6" ht="13.5" x14ac:dyDescent="0.25">
      <c r="A17" s="115"/>
      <c r="B17" s="118"/>
      <c r="C17" s="122"/>
      <c r="D17" s="118"/>
      <c r="E17" s="120"/>
    </row>
    <row r="18" spans="1:6" ht="13.5" x14ac:dyDescent="0.25">
      <c r="A18" s="143" t="s">
        <v>21</v>
      </c>
      <c r="B18" s="116">
        <v>261.5</v>
      </c>
      <c r="C18" s="122" t="s">
        <v>22</v>
      </c>
      <c r="D18" s="118">
        <f>B18*0.0259</f>
        <v>6.77285</v>
      </c>
      <c r="E18" s="120" t="s">
        <v>23</v>
      </c>
      <c r="F18" s="131"/>
    </row>
    <row r="19" spans="1:6" ht="13.5" x14ac:dyDescent="0.25">
      <c r="A19" s="115"/>
      <c r="B19" s="118"/>
      <c r="C19" s="122"/>
      <c r="D19" s="118"/>
      <c r="E19" s="120"/>
    </row>
    <row r="20" spans="1:6" ht="13.5" x14ac:dyDescent="0.25">
      <c r="A20" s="143" t="s">
        <v>24</v>
      </c>
      <c r="B20" s="116">
        <v>174.79</v>
      </c>
      <c r="C20" s="122" t="s">
        <v>25</v>
      </c>
      <c r="D20" s="118">
        <f>B20*0.0113</f>
        <v>1.9751269999999999</v>
      </c>
      <c r="E20" s="120" t="s">
        <v>26</v>
      </c>
    </row>
    <row r="21" spans="1:6" ht="13.5" x14ac:dyDescent="0.25">
      <c r="A21" s="175"/>
      <c r="B21" s="177"/>
      <c r="C21" s="179"/>
      <c r="D21" s="177"/>
      <c r="E21" s="178"/>
    </row>
    <row r="22" spans="1:6" ht="13.5" x14ac:dyDescent="0.25">
      <c r="A22" s="184"/>
      <c r="B22" s="185"/>
      <c r="C22" s="183"/>
      <c r="D22" s="185"/>
      <c r="E22" s="183"/>
      <c r="F22" s="121"/>
    </row>
    <row r="23" spans="1:6" ht="13.5" x14ac:dyDescent="0.25">
      <c r="A23" s="127"/>
      <c r="B23" s="128"/>
      <c r="C23" s="130"/>
      <c r="D23" s="128"/>
      <c r="E23" s="130"/>
      <c r="F23" s="121"/>
    </row>
    <row r="24" spans="1:6" ht="13.5" x14ac:dyDescent="0.25">
      <c r="A24" s="127"/>
      <c r="B24" s="128"/>
      <c r="C24" s="129"/>
      <c r="D24" s="128"/>
      <c r="E24" s="129"/>
      <c r="F24" s="121"/>
    </row>
    <row r="25" spans="1:6" ht="13.5" x14ac:dyDescent="0.25">
      <c r="A25" s="127"/>
      <c r="B25" s="128"/>
      <c r="C25" s="129"/>
      <c r="D25" s="128"/>
      <c r="E25" s="129"/>
      <c r="F25" s="121"/>
    </row>
    <row r="26" spans="1:6" ht="13.5" x14ac:dyDescent="0.25">
      <c r="A26" s="127"/>
      <c r="B26" s="127"/>
      <c r="C26" s="127"/>
      <c r="D26" s="132"/>
      <c r="E26" s="127"/>
      <c r="F26" s="121"/>
    </row>
    <row r="27" spans="1:6" ht="13.5" x14ac:dyDescent="0.25">
      <c r="A27" s="127"/>
      <c r="B27" s="128"/>
      <c r="C27" s="129"/>
      <c r="D27" s="128"/>
      <c r="E27" s="129"/>
      <c r="F27" s="121"/>
    </row>
    <row r="28" spans="1:6" ht="13.5" x14ac:dyDescent="0.25">
      <c r="A28" s="127"/>
      <c r="B28" s="128"/>
      <c r="C28" s="129"/>
      <c r="D28" s="128"/>
      <c r="E28" s="129"/>
    </row>
    <row r="29" spans="1:6" ht="13.5" x14ac:dyDescent="0.25">
      <c r="A29" s="127"/>
      <c r="B29" s="128"/>
      <c r="C29" s="130"/>
      <c r="D29" s="128"/>
      <c r="E29" s="130"/>
    </row>
    <row r="30" spans="1:6" ht="13.5" x14ac:dyDescent="0.25">
      <c r="A30" s="127"/>
      <c r="B30" s="128"/>
      <c r="C30" s="129"/>
      <c r="D30" s="128"/>
      <c r="E30" s="129"/>
    </row>
    <row r="31" spans="1:6" ht="13.5" x14ac:dyDescent="0.25">
      <c r="A31" s="127"/>
      <c r="B31" s="128"/>
      <c r="C31" s="129"/>
      <c r="D31" s="128"/>
      <c r="E31" s="129"/>
    </row>
    <row r="32" spans="1:6" ht="13.5" x14ac:dyDescent="0.25">
      <c r="A32" s="127"/>
      <c r="B32" s="127"/>
      <c r="C32" s="127"/>
      <c r="D32" s="132"/>
      <c r="E32" s="127"/>
    </row>
    <row r="33" spans="1:5" ht="13.5" x14ac:dyDescent="0.25">
      <c r="A33" s="127" t="s">
        <v>137</v>
      </c>
      <c r="B33" s="203"/>
      <c r="C33" s="203"/>
      <c r="D33" s="128"/>
      <c r="E33" s="129"/>
    </row>
    <row r="34" spans="1:5" ht="13.5" x14ac:dyDescent="0.25">
      <c r="A34" s="127"/>
      <c r="B34" s="168"/>
      <c r="C34" s="129"/>
      <c r="D34" s="128"/>
      <c r="E34" s="129"/>
    </row>
    <row r="35" spans="1:5" ht="13.5" x14ac:dyDescent="0.25">
      <c r="A35" s="127"/>
      <c r="B35" s="168"/>
      <c r="C35" s="129"/>
      <c r="D35" s="128"/>
      <c r="E35" s="129"/>
    </row>
    <row r="36" spans="1:5" ht="13.5" x14ac:dyDescent="0.25">
      <c r="A36" s="127"/>
      <c r="B36" s="133"/>
      <c r="C36" s="133"/>
      <c r="D36" s="128"/>
      <c r="E36" s="133"/>
    </row>
    <row r="37" spans="1:5" ht="13.5" x14ac:dyDescent="0.25">
      <c r="A37" s="127"/>
      <c r="B37" s="133"/>
      <c r="C37" s="133"/>
      <c r="D37" s="128"/>
      <c r="E37" s="133"/>
    </row>
    <row r="38" spans="1:5" ht="10.5" customHeight="1" x14ac:dyDescent="0.25">
      <c r="A38" s="133"/>
      <c r="B38" s="133"/>
      <c r="C38" s="129"/>
      <c r="D38" s="128"/>
      <c r="E38" s="129"/>
    </row>
    <row r="39" spans="1:5" ht="13.5" x14ac:dyDescent="0.25">
      <c r="A39" s="100" t="s">
        <v>17</v>
      </c>
      <c r="B39" s="136"/>
      <c r="C39" s="129"/>
      <c r="D39" s="137" t="s">
        <v>9</v>
      </c>
      <c r="E39" s="129"/>
    </row>
    <row r="40" spans="1:5" ht="9.75" customHeight="1" x14ac:dyDescent="0.25">
      <c r="A40" s="137" t="s">
        <v>10</v>
      </c>
      <c r="B40" s="138"/>
      <c r="C40" s="100"/>
      <c r="D40" s="139" t="s">
        <v>11</v>
      </c>
      <c r="E40" s="100"/>
    </row>
    <row r="41" spans="1:5" ht="9.75" customHeight="1" x14ac:dyDescent="0.25">
      <c r="A41" s="140" t="s">
        <v>171</v>
      </c>
      <c r="B41" s="141"/>
      <c r="C41" s="142"/>
      <c r="D41" s="200" t="s">
        <v>178</v>
      </c>
      <c r="E41" s="200"/>
    </row>
  </sheetData>
  <mergeCells count="4">
    <mergeCell ref="D41:E41"/>
    <mergeCell ref="B10:C10"/>
    <mergeCell ref="D10:E10"/>
    <mergeCell ref="B33:C33"/>
  </mergeCells>
  <pageMargins left="0.7" right="0.7" top="0.75" bottom="0.28999999999999998" header="0.3" footer="0.25"/>
  <pageSetup paperSize="256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150" zoomScaleNormal="150" workbookViewId="0">
      <selection activeCell="E5" sqref="E5:E7"/>
    </sheetView>
  </sheetViews>
  <sheetFormatPr defaultRowHeight="12.75" x14ac:dyDescent="0.2"/>
  <cols>
    <col min="1" max="1" width="9.7109375" style="91" customWidth="1"/>
    <col min="2" max="2" width="7.7109375" style="91" customWidth="1"/>
    <col min="3" max="3" width="12.7109375" style="91" customWidth="1"/>
    <col min="4" max="4" width="7.7109375" style="91" customWidth="1"/>
    <col min="5" max="5" width="13.85546875" style="91" customWidth="1"/>
    <col min="6" max="16384" width="9.140625" style="91"/>
  </cols>
  <sheetData>
    <row r="1" spans="1:10" ht="20.25" x14ac:dyDescent="0.3">
      <c r="A1" s="88"/>
      <c r="B1" s="89"/>
      <c r="C1" s="88"/>
      <c r="D1" s="88"/>
      <c r="E1" s="88"/>
      <c r="F1" s="172"/>
      <c r="G1" s="121"/>
      <c r="H1" s="121"/>
      <c r="I1" s="121"/>
      <c r="J1" s="121"/>
    </row>
    <row r="2" spans="1:10" x14ac:dyDescent="0.2">
      <c r="A2" s="170"/>
      <c r="B2" s="170"/>
      <c r="C2" s="170"/>
      <c r="D2" s="170"/>
      <c r="E2" s="170"/>
      <c r="F2" s="173"/>
      <c r="G2" s="121"/>
      <c r="H2" s="121"/>
      <c r="I2" s="121"/>
      <c r="J2" s="121"/>
    </row>
    <row r="3" spans="1:10" x14ac:dyDescent="0.2">
      <c r="A3" s="171"/>
      <c r="B3" s="171"/>
      <c r="C3" s="171"/>
      <c r="D3" s="171"/>
      <c r="E3" s="171"/>
      <c r="F3" s="174"/>
      <c r="G3" s="121"/>
      <c r="H3" s="121"/>
      <c r="I3" s="121"/>
      <c r="J3" s="121"/>
    </row>
    <row r="4" spans="1:10" x14ac:dyDescent="0.2">
      <c r="A4" s="192"/>
      <c r="B4" s="193"/>
      <c r="C4" s="192"/>
      <c r="D4" s="192"/>
      <c r="E4" s="192"/>
      <c r="F4" s="121"/>
      <c r="G4" s="121"/>
      <c r="H4" s="121"/>
      <c r="I4" s="121"/>
      <c r="J4" s="121"/>
    </row>
    <row r="5" spans="1:10" ht="13.5" x14ac:dyDescent="0.25">
      <c r="A5" s="94" t="s">
        <v>1</v>
      </c>
      <c r="B5" s="95" t="s">
        <v>210</v>
      </c>
      <c r="C5" s="94"/>
      <c r="D5" s="96" t="s">
        <v>16</v>
      </c>
      <c r="E5" s="94" t="s">
        <v>211</v>
      </c>
      <c r="F5" s="121"/>
      <c r="G5" s="121"/>
      <c r="H5" s="121"/>
      <c r="I5" s="121"/>
      <c r="J5" s="121"/>
    </row>
    <row r="6" spans="1:10" ht="13.5" x14ac:dyDescent="0.25">
      <c r="A6" s="94" t="s">
        <v>2</v>
      </c>
      <c r="B6" s="95" t="s">
        <v>145</v>
      </c>
      <c r="C6" s="97"/>
      <c r="D6" s="98" t="s">
        <v>4</v>
      </c>
      <c r="E6" s="99">
        <v>42574</v>
      </c>
      <c r="F6" s="121"/>
      <c r="G6" s="121"/>
      <c r="H6" s="121"/>
      <c r="I6" s="121"/>
      <c r="J6" s="121"/>
    </row>
    <row r="7" spans="1:10" ht="13.5" x14ac:dyDescent="0.25">
      <c r="A7" s="94" t="s">
        <v>3</v>
      </c>
      <c r="B7" s="44"/>
      <c r="C7" s="94"/>
      <c r="D7" s="96" t="s">
        <v>12</v>
      </c>
      <c r="E7" s="99" t="s">
        <v>212</v>
      </c>
      <c r="F7" s="121"/>
      <c r="G7" s="121"/>
      <c r="H7" s="121"/>
      <c r="I7" s="121"/>
      <c r="J7" s="121"/>
    </row>
    <row r="8" spans="1:10" ht="13.5" x14ac:dyDescent="0.25">
      <c r="A8" s="100"/>
      <c r="B8" s="101"/>
      <c r="C8" s="100"/>
      <c r="D8" s="102"/>
      <c r="F8" s="121"/>
      <c r="G8" s="121"/>
      <c r="H8" s="121"/>
      <c r="I8" s="121"/>
      <c r="J8" s="121"/>
    </row>
    <row r="9" spans="1:10" ht="19.5" x14ac:dyDescent="0.35">
      <c r="A9" s="194" t="s">
        <v>199</v>
      </c>
      <c r="B9" s="195"/>
      <c r="C9" s="196"/>
      <c r="D9" s="196"/>
      <c r="E9" s="197"/>
      <c r="F9" s="121"/>
      <c r="G9" s="121"/>
      <c r="H9" s="121"/>
      <c r="I9" s="121"/>
      <c r="J9" s="121"/>
    </row>
    <row r="10" spans="1:10" ht="13.5" x14ac:dyDescent="0.25">
      <c r="A10" s="107" t="s">
        <v>14</v>
      </c>
      <c r="B10" s="189" t="s">
        <v>6</v>
      </c>
      <c r="C10" s="190"/>
      <c r="D10" s="189" t="s">
        <v>15</v>
      </c>
      <c r="E10" s="190"/>
      <c r="F10" s="121"/>
      <c r="G10" s="121"/>
      <c r="H10" s="121"/>
      <c r="I10" s="121"/>
      <c r="J10" s="121"/>
    </row>
    <row r="11" spans="1:10" ht="13.5" x14ac:dyDescent="0.25">
      <c r="A11" s="108" t="s">
        <v>0</v>
      </c>
      <c r="B11" s="109" t="s">
        <v>7</v>
      </c>
      <c r="C11" s="110" t="s">
        <v>13</v>
      </c>
      <c r="D11" s="111" t="s">
        <v>7</v>
      </c>
      <c r="E11" s="111" t="s">
        <v>8</v>
      </c>
      <c r="F11" s="121"/>
      <c r="G11" s="121"/>
      <c r="H11" s="121"/>
      <c r="I11" s="121"/>
      <c r="J11" s="121"/>
    </row>
    <row r="12" spans="1:10" x14ac:dyDescent="0.2">
      <c r="A12" s="186"/>
      <c r="B12" s="113"/>
      <c r="C12" s="113"/>
      <c r="D12" s="114"/>
      <c r="E12" s="113"/>
      <c r="F12" s="121"/>
      <c r="G12" s="121"/>
      <c r="H12" s="121"/>
      <c r="I12" s="121"/>
      <c r="J12" s="121"/>
    </row>
    <row r="13" spans="1:10" ht="13.5" x14ac:dyDescent="0.25">
      <c r="A13" s="115"/>
      <c r="B13" s="118"/>
      <c r="C13" s="120"/>
      <c r="D13" s="118"/>
      <c r="E13" s="120"/>
      <c r="F13" s="121"/>
      <c r="G13" s="121"/>
      <c r="H13" s="121"/>
      <c r="I13" s="121"/>
      <c r="J13" s="121"/>
    </row>
    <row r="14" spans="1:10" ht="13.5" x14ac:dyDescent="0.25">
      <c r="A14" s="115" t="s">
        <v>63</v>
      </c>
      <c r="B14" s="116">
        <v>87.12</v>
      </c>
      <c r="C14" s="120" t="s">
        <v>64</v>
      </c>
      <c r="D14" s="118">
        <f>B14*0.0556</f>
        <v>4.8438720000000002</v>
      </c>
      <c r="E14" s="120" t="s">
        <v>65</v>
      </c>
      <c r="F14" s="121"/>
      <c r="G14" s="121"/>
      <c r="H14" s="121"/>
      <c r="I14" s="121"/>
      <c r="J14" s="121"/>
    </row>
    <row r="15" spans="1:10" ht="13.5" x14ac:dyDescent="0.25">
      <c r="A15" s="115"/>
      <c r="B15" s="118"/>
      <c r="C15" s="122"/>
      <c r="D15" s="118"/>
      <c r="E15" s="120"/>
      <c r="F15" s="121"/>
      <c r="G15" s="121"/>
      <c r="H15" s="121"/>
      <c r="I15" s="121"/>
      <c r="J15" s="121"/>
    </row>
    <row r="16" spans="1:10" ht="13.5" x14ac:dyDescent="0.25">
      <c r="A16" s="115" t="s">
        <v>18</v>
      </c>
      <c r="B16" s="116">
        <v>0.94</v>
      </c>
      <c r="C16" s="156" t="s">
        <v>19</v>
      </c>
      <c r="D16" s="118">
        <f>B16*88.4</f>
        <v>83.096000000000004</v>
      </c>
      <c r="E16" s="120" t="s">
        <v>20</v>
      </c>
      <c r="F16" s="127"/>
      <c r="G16" s="121"/>
      <c r="H16" s="121"/>
      <c r="I16" s="121"/>
      <c r="J16" s="121"/>
    </row>
    <row r="17" spans="1:10" ht="13.5" x14ac:dyDescent="0.25">
      <c r="A17" s="115"/>
      <c r="B17" s="118"/>
      <c r="C17" s="122"/>
      <c r="D17" s="118"/>
      <c r="E17" s="120"/>
      <c r="F17" s="121"/>
      <c r="G17" s="121"/>
      <c r="H17" s="121"/>
      <c r="I17" s="121"/>
      <c r="J17" s="121"/>
    </row>
    <row r="18" spans="1:10" ht="13.5" x14ac:dyDescent="0.25">
      <c r="A18" s="143" t="s">
        <v>54</v>
      </c>
      <c r="B18" s="118"/>
      <c r="C18" s="122" t="s">
        <v>55</v>
      </c>
      <c r="D18" s="118"/>
      <c r="E18" s="120" t="s">
        <v>56</v>
      </c>
      <c r="F18" s="131"/>
      <c r="G18" s="121"/>
      <c r="H18" s="121"/>
      <c r="I18" s="121"/>
      <c r="J18" s="121"/>
    </row>
    <row r="19" spans="1:10" ht="13.5" x14ac:dyDescent="0.25">
      <c r="A19" s="115"/>
      <c r="B19" s="116">
        <v>4.07</v>
      </c>
      <c r="C19" s="122" t="s">
        <v>57</v>
      </c>
      <c r="D19" s="118">
        <f>B19*59.5</f>
        <v>242.16500000000002</v>
      </c>
      <c r="E19" s="120" t="s">
        <v>58</v>
      </c>
      <c r="F19" s="121"/>
      <c r="G19" s="121"/>
      <c r="H19" s="121"/>
      <c r="I19" s="121"/>
      <c r="J19" s="121"/>
    </row>
    <row r="20" spans="1:10" ht="13.5" x14ac:dyDescent="0.25">
      <c r="A20" s="115"/>
      <c r="B20" s="118"/>
      <c r="C20" s="122"/>
      <c r="D20" s="118"/>
      <c r="E20" s="115"/>
      <c r="F20" s="121"/>
      <c r="G20" s="121"/>
      <c r="H20" s="121"/>
      <c r="I20" s="121"/>
      <c r="J20" s="121"/>
    </row>
    <row r="21" spans="1:10" ht="13.5" x14ac:dyDescent="0.25">
      <c r="A21" s="143" t="s">
        <v>21</v>
      </c>
      <c r="B21" s="116">
        <v>0.94</v>
      </c>
      <c r="C21" s="122" t="s">
        <v>22</v>
      </c>
      <c r="D21" s="118">
        <f>B21*0.0259</f>
        <v>2.4346E-2</v>
      </c>
      <c r="E21" s="120" t="s">
        <v>23</v>
      </c>
      <c r="F21" s="121"/>
      <c r="G21" s="121"/>
      <c r="H21" s="121"/>
      <c r="I21" s="121"/>
      <c r="J21" s="121"/>
    </row>
    <row r="22" spans="1:10" ht="13.5" x14ac:dyDescent="0.25">
      <c r="A22" s="115"/>
      <c r="B22" s="118"/>
      <c r="C22" s="122"/>
      <c r="D22" s="118"/>
      <c r="E22" s="120"/>
      <c r="F22" s="121"/>
      <c r="G22" s="121"/>
      <c r="H22" s="121"/>
      <c r="I22" s="121"/>
      <c r="J22" s="121"/>
    </row>
    <row r="23" spans="1:10" ht="13.5" x14ac:dyDescent="0.25">
      <c r="A23" s="143" t="s">
        <v>24</v>
      </c>
      <c r="B23" s="118">
        <v>144.62</v>
      </c>
      <c r="C23" s="122" t="s">
        <v>25</v>
      </c>
      <c r="D23" s="118">
        <f>B23*0.0113</f>
        <v>1.634206</v>
      </c>
      <c r="E23" s="120" t="s">
        <v>26</v>
      </c>
      <c r="F23" s="121"/>
      <c r="G23" s="121"/>
      <c r="H23" s="121"/>
      <c r="I23" s="121"/>
      <c r="J23" s="121"/>
    </row>
    <row r="24" spans="1:10" ht="13.5" x14ac:dyDescent="0.25">
      <c r="A24" s="115"/>
      <c r="B24" s="118"/>
      <c r="C24" s="122"/>
      <c r="D24" s="118"/>
      <c r="E24" s="120"/>
      <c r="F24" s="121"/>
      <c r="G24" s="121"/>
      <c r="H24" s="121"/>
      <c r="I24" s="121"/>
      <c r="J24" s="121"/>
    </row>
    <row r="25" spans="1:10" ht="13.5" x14ac:dyDescent="0.25">
      <c r="A25" s="115" t="s">
        <v>27</v>
      </c>
      <c r="B25" s="116">
        <v>41.22</v>
      </c>
      <c r="C25" s="122" t="s">
        <v>28</v>
      </c>
      <c r="D25" s="118">
        <f>B25*10/386.6</f>
        <v>1.066218313502328</v>
      </c>
      <c r="E25" s="120" t="s">
        <v>29</v>
      </c>
      <c r="F25" s="121"/>
      <c r="G25" s="121"/>
      <c r="H25" s="121"/>
      <c r="I25" s="121"/>
      <c r="J25" s="121"/>
    </row>
    <row r="26" spans="1:10" ht="13.5" x14ac:dyDescent="0.25">
      <c r="A26" s="115"/>
      <c r="B26" s="118"/>
      <c r="C26" s="122"/>
      <c r="D26" s="118"/>
      <c r="E26" s="120" t="s">
        <v>30</v>
      </c>
      <c r="F26" s="121"/>
      <c r="G26" s="121"/>
      <c r="H26" s="121"/>
      <c r="I26" s="121"/>
      <c r="J26" s="121"/>
    </row>
    <row r="27" spans="1:10" ht="13.5" x14ac:dyDescent="0.25">
      <c r="A27" s="115" t="s">
        <v>31</v>
      </c>
      <c r="B27" s="118">
        <f>B21-(B25+B29)</f>
        <v>-69.204000000000008</v>
      </c>
      <c r="C27" s="156" t="s">
        <v>32</v>
      </c>
      <c r="D27" s="118">
        <f>D21-(D25+D29)</f>
        <v>-1.7932313939620981</v>
      </c>
      <c r="E27" s="143" t="s">
        <v>33</v>
      </c>
      <c r="F27" s="121"/>
      <c r="G27" s="121"/>
      <c r="H27" s="121"/>
      <c r="I27" s="121"/>
      <c r="J27" s="121"/>
    </row>
    <row r="28" spans="1:10" ht="13.5" x14ac:dyDescent="0.25">
      <c r="A28" s="115"/>
      <c r="B28" s="118"/>
      <c r="C28" s="122"/>
      <c r="D28" s="118"/>
      <c r="E28" s="120"/>
      <c r="F28" s="121"/>
      <c r="G28" s="121"/>
      <c r="H28" s="121"/>
      <c r="I28" s="121"/>
      <c r="J28" s="121"/>
    </row>
    <row r="29" spans="1:10" ht="13.5" x14ac:dyDescent="0.25">
      <c r="A29" s="115" t="s">
        <v>34</v>
      </c>
      <c r="B29" s="118">
        <f>B23/5</f>
        <v>28.923999999999999</v>
      </c>
      <c r="C29" s="122" t="s">
        <v>35</v>
      </c>
      <c r="D29" s="118">
        <f>D23/2.175</f>
        <v>0.75135908045977018</v>
      </c>
      <c r="E29" s="120" t="s">
        <v>36</v>
      </c>
      <c r="F29" s="121"/>
      <c r="G29" s="121"/>
      <c r="H29" s="121"/>
      <c r="I29" s="121"/>
      <c r="J29" s="121"/>
    </row>
    <row r="30" spans="1:10" ht="13.5" x14ac:dyDescent="0.25">
      <c r="A30" s="115"/>
      <c r="B30" s="115"/>
      <c r="C30" s="115"/>
      <c r="D30" s="157"/>
      <c r="E30" s="115"/>
      <c r="F30" s="121"/>
      <c r="G30" s="121"/>
      <c r="H30" s="121"/>
      <c r="I30" s="121"/>
      <c r="J30" s="121"/>
    </row>
    <row r="31" spans="1:10" ht="13.5" x14ac:dyDescent="0.25">
      <c r="A31" s="115" t="s">
        <v>37</v>
      </c>
      <c r="B31" s="119"/>
      <c r="C31" s="122" t="s">
        <v>38</v>
      </c>
      <c r="D31" s="118"/>
      <c r="E31" s="120" t="s">
        <v>38</v>
      </c>
      <c r="F31" s="121"/>
      <c r="G31" s="121"/>
      <c r="H31" s="121"/>
      <c r="I31" s="121"/>
      <c r="J31" s="121"/>
    </row>
    <row r="32" spans="1:10" ht="13.5" x14ac:dyDescent="0.25">
      <c r="A32" s="115"/>
      <c r="B32" s="119">
        <v>12.38</v>
      </c>
      <c r="C32" s="120" t="s">
        <v>72</v>
      </c>
      <c r="D32" s="118">
        <f>B32</f>
        <v>12.38</v>
      </c>
      <c r="E32" s="120" t="s">
        <v>73</v>
      </c>
      <c r="F32" s="121"/>
      <c r="G32" s="121"/>
      <c r="H32" s="121"/>
      <c r="I32" s="121"/>
      <c r="J32" s="121"/>
    </row>
    <row r="33" spans="1:10" ht="13.5" x14ac:dyDescent="0.25">
      <c r="A33" s="115"/>
      <c r="B33" s="119"/>
      <c r="C33" s="122"/>
      <c r="D33" s="118"/>
      <c r="E33" s="120"/>
      <c r="F33" s="121"/>
      <c r="G33" s="121"/>
      <c r="H33" s="121"/>
      <c r="I33" s="121"/>
      <c r="J33" s="121"/>
    </row>
    <row r="34" spans="1:10" ht="13.5" x14ac:dyDescent="0.25">
      <c r="A34" s="115"/>
      <c r="B34" s="119"/>
      <c r="C34" s="120"/>
      <c r="D34" s="118"/>
      <c r="E34" s="120"/>
      <c r="F34" s="121"/>
      <c r="G34" s="121"/>
      <c r="H34" s="121"/>
      <c r="I34" s="121"/>
      <c r="J34" s="121"/>
    </row>
    <row r="35" spans="1:10" ht="13.5" x14ac:dyDescent="0.25">
      <c r="A35" s="175"/>
      <c r="B35" s="176"/>
      <c r="C35" s="179"/>
      <c r="D35" s="177"/>
      <c r="E35" s="178"/>
      <c r="F35" s="121"/>
      <c r="G35" s="121"/>
      <c r="H35" s="121"/>
      <c r="I35" s="121"/>
      <c r="J35" s="121"/>
    </row>
    <row r="36" spans="1:10" ht="13.5" x14ac:dyDescent="0.25">
      <c r="A36" s="127"/>
      <c r="B36" s="191"/>
      <c r="C36" s="191"/>
      <c r="D36" s="128"/>
      <c r="E36" s="129"/>
      <c r="F36" s="121"/>
      <c r="G36" s="121"/>
      <c r="H36" s="121"/>
      <c r="I36" s="121"/>
      <c r="J36" s="121"/>
    </row>
    <row r="37" spans="1:10" ht="13.5" x14ac:dyDescent="0.25">
      <c r="A37" s="164"/>
      <c r="B37" s="165"/>
      <c r="C37" s="165"/>
      <c r="D37" s="166"/>
      <c r="E37" s="167"/>
      <c r="F37" s="121"/>
      <c r="G37" s="121"/>
      <c r="H37" s="121"/>
      <c r="I37" s="121"/>
      <c r="J37" s="121"/>
    </row>
    <row r="38" spans="1:10" ht="9.75" customHeight="1" x14ac:dyDescent="0.25">
      <c r="A38" s="127"/>
      <c r="B38" s="191"/>
      <c r="C38" s="191"/>
      <c r="D38" s="128"/>
      <c r="E38" s="129"/>
      <c r="F38" s="121"/>
      <c r="G38" s="121"/>
      <c r="H38" s="121"/>
      <c r="I38" s="121"/>
      <c r="J38" s="121"/>
    </row>
    <row r="39" spans="1:10" ht="13.5" x14ac:dyDescent="0.25">
      <c r="A39" s="191"/>
      <c r="B39" s="136"/>
      <c r="C39" s="129"/>
      <c r="D39" s="136"/>
      <c r="E39" s="129"/>
      <c r="F39" s="121"/>
      <c r="G39" s="121"/>
      <c r="H39" s="121"/>
      <c r="I39" s="121"/>
      <c r="J39" s="121"/>
    </row>
    <row r="40" spans="1:10" ht="13.5" x14ac:dyDescent="0.25">
      <c r="A40" s="100" t="s">
        <v>194</v>
      </c>
      <c r="B40" s="136"/>
      <c r="C40" s="129"/>
      <c r="D40" s="137" t="s">
        <v>9</v>
      </c>
      <c r="E40" s="129"/>
      <c r="F40" s="121"/>
      <c r="G40" s="121"/>
      <c r="H40" s="121"/>
      <c r="I40" s="121"/>
      <c r="J40" s="121"/>
    </row>
    <row r="41" spans="1:10" ht="9.75" customHeight="1" x14ac:dyDescent="0.25">
      <c r="A41" s="137" t="s">
        <v>10</v>
      </c>
      <c r="B41" s="138"/>
      <c r="C41" s="100"/>
      <c r="D41" s="139" t="s">
        <v>11</v>
      </c>
      <c r="E41" s="100"/>
      <c r="F41" s="121"/>
      <c r="G41" s="121"/>
      <c r="H41" s="121"/>
      <c r="I41" s="121"/>
      <c r="J41" s="121"/>
    </row>
    <row r="42" spans="1:10" ht="9.75" customHeight="1" x14ac:dyDescent="0.25">
      <c r="A42" s="188" t="s">
        <v>171</v>
      </c>
      <c r="B42" s="141"/>
      <c r="C42" s="142"/>
      <c r="D42" s="188" t="s">
        <v>179</v>
      </c>
      <c r="E42" s="188"/>
      <c r="F42" s="121"/>
      <c r="G42" s="121"/>
      <c r="H42" s="121"/>
      <c r="I42" s="121"/>
      <c r="J42" s="121"/>
    </row>
  </sheetData>
  <pageMargins left="0.7" right="0.7" top="0.56999999999999995" bottom="0.28000000000000003" header="0.3" footer="0.25"/>
  <pageSetup paperSize="256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150" zoomScaleNormal="150" workbookViewId="0">
      <selection activeCell="C16" sqref="C16"/>
    </sheetView>
  </sheetViews>
  <sheetFormatPr defaultRowHeight="12.75" x14ac:dyDescent="0.2"/>
  <cols>
    <col min="1" max="1" width="9.7109375" style="91" customWidth="1"/>
    <col min="2" max="2" width="7.7109375" style="91" customWidth="1"/>
    <col min="3" max="3" width="12.7109375" style="91" customWidth="1"/>
    <col min="4" max="4" width="7.7109375" style="91" customWidth="1"/>
    <col min="5" max="5" width="13.85546875" style="91" customWidth="1"/>
    <col min="6" max="16384" width="9.140625" style="91"/>
  </cols>
  <sheetData>
    <row r="1" spans="1:10" ht="20.25" x14ac:dyDescent="0.3">
      <c r="A1" s="88"/>
      <c r="B1" s="89"/>
      <c r="C1" s="88"/>
      <c r="D1" s="88"/>
      <c r="E1" s="88"/>
      <c r="F1" s="172"/>
      <c r="G1" s="121"/>
      <c r="H1" s="121"/>
      <c r="I1" s="121"/>
      <c r="J1" s="121"/>
    </row>
    <row r="2" spans="1:10" x14ac:dyDescent="0.2">
      <c r="A2" s="170"/>
      <c r="B2" s="170"/>
      <c r="C2" s="170"/>
      <c r="D2" s="170"/>
      <c r="E2" s="170"/>
      <c r="F2" s="173"/>
      <c r="G2" s="121"/>
      <c r="H2" s="121"/>
      <c r="I2" s="121"/>
      <c r="J2" s="121"/>
    </row>
    <row r="3" spans="1:10" x14ac:dyDescent="0.2">
      <c r="A3" s="171"/>
      <c r="B3" s="171"/>
      <c r="C3" s="171"/>
      <c r="D3" s="171"/>
      <c r="E3" s="171"/>
      <c r="F3" s="174"/>
      <c r="G3" s="121"/>
      <c r="H3" s="121"/>
      <c r="I3" s="121"/>
      <c r="J3" s="121"/>
    </row>
    <row r="4" spans="1:10" x14ac:dyDescent="0.2">
      <c r="A4" s="192"/>
      <c r="B4" s="193"/>
      <c r="C4" s="192"/>
      <c r="D4" s="192"/>
      <c r="E4" s="192"/>
      <c r="F4" s="121"/>
      <c r="G4" s="121"/>
      <c r="H4" s="121"/>
      <c r="I4" s="121"/>
      <c r="J4" s="121"/>
    </row>
    <row r="5" spans="1:10" ht="13.5" x14ac:dyDescent="0.25">
      <c r="A5" s="94" t="s">
        <v>1</v>
      </c>
      <c r="B5" s="95" t="s">
        <v>206</v>
      </c>
      <c r="C5" s="94"/>
      <c r="D5" s="96" t="s">
        <v>16</v>
      </c>
      <c r="E5" s="94" t="s">
        <v>207</v>
      </c>
      <c r="F5" s="121"/>
      <c r="G5" s="121"/>
      <c r="H5" s="121"/>
      <c r="I5" s="121"/>
      <c r="J5" s="121"/>
    </row>
    <row r="6" spans="1:10" ht="13.5" x14ac:dyDescent="0.25">
      <c r="A6" s="94" t="s">
        <v>2</v>
      </c>
      <c r="B6" s="95" t="s">
        <v>145</v>
      </c>
      <c r="C6" s="97"/>
      <c r="D6" s="98" t="s">
        <v>4</v>
      </c>
      <c r="E6" s="99">
        <v>42574</v>
      </c>
      <c r="F6" s="121"/>
      <c r="G6" s="121"/>
      <c r="H6" s="121"/>
      <c r="I6" s="121"/>
      <c r="J6" s="121"/>
    </row>
    <row r="7" spans="1:10" ht="13.5" x14ac:dyDescent="0.25">
      <c r="A7" s="94" t="s">
        <v>3</v>
      </c>
      <c r="B7" s="44" t="s">
        <v>209</v>
      </c>
      <c r="C7" s="94"/>
      <c r="D7" s="96" t="s">
        <v>12</v>
      </c>
      <c r="E7" s="99" t="s">
        <v>208</v>
      </c>
      <c r="F7" s="121"/>
      <c r="G7" s="121"/>
      <c r="H7" s="121"/>
      <c r="I7" s="121"/>
      <c r="J7" s="121"/>
    </row>
    <row r="8" spans="1:10" ht="13.5" x14ac:dyDescent="0.25">
      <c r="A8" s="100"/>
      <c r="B8" s="101"/>
      <c r="C8" s="100"/>
      <c r="D8" s="102"/>
      <c r="F8" s="121"/>
      <c r="G8" s="121"/>
      <c r="H8" s="121"/>
      <c r="I8" s="121"/>
      <c r="J8" s="121"/>
    </row>
    <row r="9" spans="1:10" ht="19.5" x14ac:dyDescent="0.35">
      <c r="A9" s="194" t="s">
        <v>199</v>
      </c>
      <c r="B9" s="195"/>
      <c r="C9" s="196"/>
      <c r="D9" s="196"/>
      <c r="E9" s="197"/>
      <c r="F9" s="121"/>
      <c r="G9" s="121"/>
      <c r="H9" s="121"/>
      <c r="I9" s="121"/>
      <c r="J9" s="121"/>
    </row>
    <row r="10" spans="1:10" ht="13.5" x14ac:dyDescent="0.25">
      <c r="A10" s="107" t="s">
        <v>14</v>
      </c>
      <c r="B10" s="189" t="s">
        <v>6</v>
      </c>
      <c r="C10" s="190"/>
      <c r="D10" s="189" t="s">
        <v>15</v>
      </c>
      <c r="E10" s="190"/>
      <c r="F10" s="121"/>
      <c r="G10" s="121"/>
      <c r="H10" s="121"/>
      <c r="I10" s="121"/>
      <c r="J10" s="121"/>
    </row>
    <row r="11" spans="1:10" ht="13.5" x14ac:dyDescent="0.25">
      <c r="A11" s="108" t="s">
        <v>0</v>
      </c>
      <c r="B11" s="109" t="s">
        <v>7</v>
      </c>
      <c r="C11" s="110" t="s">
        <v>13</v>
      </c>
      <c r="D11" s="111" t="s">
        <v>7</v>
      </c>
      <c r="E11" s="111" t="s">
        <v>8</v>
      </c>
      <c r="F11" s="121"/>
      <c r="G11" s="121"/>
      <c r="H11" s="121"/>
      <c r="I11" s="121"/>
      <c r="J11" s="121"/>
    </row>
    <row r="12" spans="1:10" x14ac:dyDescent="0.2">
      <c r="A12" s="186"/>
      <c r="B12" s="113"/>
      <c r="C12" s="113"/>
      <c r="D12" s="114"/>
      <c r="E12" s="113"/>
      <c r="F12" s="121"/>
      <c r="G12" s="121"/>
      <c r="H12" s="121"/>
      <c r="I12" s="121"/>
      <c r="J12" s="121"/>
    </row>
    <row r="13" spans="1:10" ht="13.5" x14ac:dyDescent="0.25">
      <c r="A13" s="115"/>
      <c r="B13" s="118"/>
      <c r="C13" s="120"/>
      <c r="D13" s="118"/>
      <c r="E13" s="120"/>
      <c r="F13" s="121"/>
      <c r="G13" s="121"/>
      <c r="H13" s="121"/>
      <c r="I13" s="121"/>
      <c r="J13" s="121"/>
    </row>
    <row r="14" spans="1:10" ht="13.5" x14ac:dyDescent="0.25">
      <c r="A14" s="115" t="s">
        <v>63</v>
      </c>
      <c r="B14" s="116">
        <v>73.989999999999995</v>
      </c>
      <c r="C14" s="120" t="s">
        <v>64</v>
      </c>
      <c r="D14" s="118">
        <f>B14*0.0556</f>
        <v>4.1138439999999994</v>
      </c>
      <c r="E14" s="120" t="s">
        <v>65</v>
      </c>
      <c r="F14" s="121"/>
      <c r="G14" s="121"/>
      <c r="H14" s="121"/>
      <c r="I14" s="121"/>
      <c r="J14" s="121"/>
    </row>
    <row r="15" spans="1:10" ht="13.5" x14ac:dyDescent="0.25">
      <c r="A15" s="115"/>
      <c r="B15" s="118"/>
      <c r="C15" s="122"/>
      <c r="D15" s="118"/>
      <c r="E15" s="120"/>
      <c r="F15" s="121"/>
      <c r="G15" s="121"/>
      <c r="H15" s="121"/>
      <c r="I15" s="121"/>
      <c r="J15" s="121"/>
    </row>
    <row r="16" spans="1:10" ht="13.5" x14ac:dyDescent="0.25">
      <c r="A16" s="115" t="s">
        <v>18</v>
      </c>
      <c r="B16" s="116">
        <v>1.22</v>
      </c>
      <c r="C16" s="156" t="s">
        <v>19</v>
      </c>
      <c r="D16" s="118">
        <f>B16*88.4</f>
        <v>107.848</v>
      </c>
      <c r="E16" s="120" t="s">
        <v>20</v>
      </c>
      <c r="F16" s="127"/>
      <c r="G16" s="121"/>
      <c r="H16" s="121"/>
      <c r="I16" s="121"/>
      <c r="J16" s="121"/>
    </row>
    <row r="17" spans="1:10" ht="13.5" x14ac:dyDescent="0.25">
      <c r="A17" s="115"/>
      <c r="B17" s="118"/>
      <c r="C17" s="122"/>
      <c r="D17" s="118"/>
      <c r="E17" s="120"/>
      <c r="F17" s="121"/>
      <c r="G17" s="121"/>
      <c r="H17" s="121"/>
      <c r="I17" s="121"/>
      <c r="J17" s="121"/>
    </row>
    <row r="18" spans="1:10" ht="13.5" x14ac:dyDescent="0.25">
      <c r="A18" s="143" t="s">
        <v>54</v>
      </c>
      <c r="B18" s="116">
        <v>5.31</v>
      </c>
      <c r="C18" s="122" t="s">
        <v>55</v>
      </c>
      <c r="D18" s="118">
        <f>B18*59.5</f>
        <v>315.94499999999999</v>
      </c>
      <c r="E18" s="120" t="s">
        <v>56</v>
      </c>
      <c r="F18" s="131"/>
      <c r="G18" s="121"/>
      <c r="H18" s="121"/>
      <c r="I18" s="121"/>
      <c r="J18" s="121"/>
    </row>
    <row r="19" spans="1:10" ht="13.5" x14ac:dyDescent="0.25">
      <c r="A19" s="115"/>
      <c r="B19" s="118"/>
      <c r="C19" s="122" t="s">
        <v>57</v>
      </c>
      <c r="D19" s="118"/>
      <c r="E19" s="120" t="s">
        <v>58</v>
      </c>
      <c r="F19" s="121"/>
      <c r="G19" s="121"/>
      <c r="H19" s="121"/>
      <c r="I19" s="121"/>
      <c r="J19" s="121"/>
    </row>
    <row r="20" spans="1:10" ht="13.5" x14ac:dyDescent="0.25">
      <c r="A20" s="115"/>
      <c r="B20" s="118"/>
      <c r="C20" s="122"/>
      <c r="D20" s="118"/>
      <c r="E20" s="115"/>
      <c r="F20" s="121"/>
      <c r="G20" s="121"/>
      <c r="H20" s="121"/>
      <c r="I20" s="121"/>
      <c r="J20" s="121"/>
    </row>
    <row r="21" spans="1:10" ht="13.5" x14ac:dyDescent="0.25">
      <c r="A21" s="143" t="s">
        <v>21</v>
      </c>
      <c r="B21" s="118">
        <v>249.65</v>
      </c>
      <c r="C21" s="122" t="s">
        <v>22</v>
      </c>
      <c r="D21" s="118">
        <f>B21*0.0259</f>
        <v>6.465935</v>
      </c>
      <c r="E21" s="120" t="s">
        <v>23</v>
      </c>
      <c r="F21" s="121"/>
      <c r="G21" s="121"/>
      <c r="H21" s="121"/>
      <c r="I21" s="121"/>
      <c r="J21" s="121"/>
    </row>
    <row r="22" spans="1:10" ht="13.5" x14ac:dyDescent="0.25">
      <c r="A22" s="115"/>
      <c r="B22" s="118"/>
      <c r="C22" s="122"/>
      <c r="D22" s="118"/>
      <c r="E22" s="120"/>
      <c r="F22" s="121"/>
      <c r="G22" s="121"/>
      <c r="H22" s="121"/>
      <c r="I22" s="121"/>
      <c r="J22" s="121"/>
    </row>
    <row r="23" spans="1:10" ht="13.5" x14ac:dyDescent="0.25">
      <c r="A23" s="143" t="s">
        <v>24</v>
      </c>
      <c r="B23" s="118">
        <v>133.46</v>
      </c>
      <c r="C23" s="122" t="s">
        <v>25</v>
      </c>
      <c r="D23" s="118">
        <f>B23*0.0113</f>
        <v>1.5080979999999999</v>
      </c>
      <c r="E23" s="120" t="s">
        <v>26</v>
      </c>
      <c r="F23" s="121"/>
      <c r="G23" s="121"/>
      <c r="H23" s="121"/>
      <c r="I23" s="121"/>
      <c r="J23" s="121"/>
    </row>
    <row r="24" spans="1:10" ht="13.5" x14ac:dyDescent="0.25">
      <c r="A24" s="115"/>
      <c r="B24" s="118"/>
      <c r="C24" s="122"/>
      <c r="D24" s="118"/>
      <c r="E24" s="120"/>
      <c r="F24" s="121"/>
      <c r="G24" s="121"/>
      <c r="H24" s="121"/>
      <c r="I24" s="121"/>
      <c r="J24" s="121"/>
    </row>
    <row r="25" spans="1:10" ht="13.5" x14ac:dyDescent="0.25">
      <c r="A25" s="115" t="s">
        <v>27</v>
      </c>
      <c r="B25" s="118">
        <v>46.9</v>
      </c>
      <c r="C25" s="122" t="s">
        <v>28</v>
      </c>
      <c r="D25" s="118">
        <f>B25*10/386.6</f>
        <v>1.2131401965856181</v>
      </c>
      <c r="E25" s="120" t="s">
        <v>29</v>
      </c>
      <c r="F25" s="121"/>
      <c r="G25" s="121"/>
      <c r="H25" s="121"/>
      <c r="I25" s="121"/>
      <c r="J25" s="121"/>
    </row>
    <row r="26" spans="1:10" ht="13.5" x14ac:dyDescent="0.25">
      <c r="A26" s="115"/>
      <c r="B26" s="118"/>
      <c r="C26" s="122"/>
      <c r="D26" s="118"/>
      <c r="E26" s="120" t="s">
        <v>30</v>
      </c>
      <c r="F26" s="121"/>
      <c r="G26" s="121"/>
      <c r="H26" s="121"/>
      <c r="I26" s="121"/>
      <c r="J26" s="121"/>
    </row>
    <row r="27" spans="1:10" ht="13.5" x14ac:dyDescent="0.25">
      <c r="A27" s="115" t="s">
        <v>31</v>
      </c>
      <c r="B27" s="118">
        <f>B21-(B25+B29)</f>
        <v>176.05799999999999</v>
      </c>
      <c r="C27" s="156" t="s">
        <v>32</v>
      </c>
      <c r="D27" s="118">
        <f>D21-(D25+D29)</f>
        <v>4.5594164126097843</v>
      </c>
      <c r="E27" s="143" t="s">
        <v>33</v>
      </c>
      <c r="F27" s="121"/>
      <c r="G27" s="121"/>
      <c r="H27" s="121"/>
      <c r="I27" s="121"/>
      <c r="J27" s="121"/>
    </row>
    <row r="28" spans="1:10" ht="13.5" x14ac:dyDescent="0.25">
      <c r="A28" s="115"/>
      <c r="B28" s="118"/>
      <c r="C28" s="122"/>
      <c r="D28" s="118"/>
      <c r="E28" s="120"/>
      <c r="F28" s="121"/>
      <c r="G28" s="121"/>
      <c r="H28" s="121"/>
      <c r="I28" s="121"/>
      <c r="J28" s="121"/>
    </row>
    <row r="29" spans="1:10" ht="13.5" x14ac:dyDescent="0.25">
      <c r="A29" s="115" t="s">
        <v>34</v>
      </c>
      <c r="B29" s="118">
        <f>B23/5</f>
        <v>26.692</v>
      </c>
      <c r="C29" s="122" t="s">
        <v>35</v>
      </c>
      <c r="D29" s="118">
        <f>D23/2.175</f>
        <v>0.69337839080459773</v>
      </c>
      <c r="E29" s="120" t="s">
        <v>36</v>
      </c>
      <c r="F29" s="121"/>
      <c r="G29" s="121"/>
      <c r="H29" s="121"/>
      <c r="I29" s="121"/>
      <c r="J29" s="121"/>
    </row>
    <row r="30" spans="1:10" ht="13.5" x14ac:dyDescent="0.25">
      <c r="A30" s="115"/>
      <c r="B30" s="115"/>
      <c r="C30" s="115"/>
      <c r="D30" s="157"/>
      <c r="E30" s="115"/>
      <c r="F30" s="121"/>
      <c r="G30" s="121"/>
      <c r="H30" s="121"/>
      <c r="I30" s="121"/>
      <c r="J30" s="121"/>
    </row>
    <row r="31" spans="1:10" ht="13.5" x14ac:dyDescent="0.25">
      <c r="A31" s="115" t="s">
        <v>37</v>
      </c>
      <c r="B31" s="119">
        <v>26.75</v>
      </c>
      <c r="C31" s="122" t="s">
        <v>38</v>
      </c>
      <c r="D31" s="118">
        <f>B31</f>
        <v>26.75</v>
      </c>
      <c r="E31" s="120" t="s">
        <v>38</v>
      </c>
      <c r="F31" s="121"/>
      <c r="G31" s="121"/>
      <c r="H31" s="121"/>
      <c r="I31" s="121"/>
      <c r="J31" s="121"/>
    </row>
    <row r="32" spans="1:10" ht="13.5" x14ac:dyDescent="0.25">
      <c r="A32" s="115"/>
      <c r="B32" s="119"/>
      <c r="C32" s="120" t="s">
        <v>72</v>
      </c>
      <c r="D32" s="118"/>
      <c r="E32" s="120" t="s">
        <v>73</v>
      </c>
      <c r="F32" s="121"/>
      <c r="G32" s="121"/>
      <c r="H32" s="121"/>
      <c r="I32" s="121"/>
      <c r="J32" s="121"/>
    </row>
    <row r="33" spans="1:10" ht="13.5" x14ac:dyDescent="0.25">
      <c r="A33" s="115"/>
      <c r="B33" s="119"/>
      <c r="C33" s="122"/>
      <c r="D33" s="118"/>
      <c r="E33" s="120"/>
      <c r="F33" s="121"/>
      <c r="G33" s="121"/>
      <c r="H33" s="121"/>
      <c r="I33" s="121"/>
      <c r="J33" s="121"/>
    </row>
    <row r="34" spans="1:10" ht="13.5" x14ac:dyDescent="0.25">
      <c r="A34" s="184"/>
      <c r="B34" s="198"/>
      <c r="C34" s="183"/>
      <c r="D34" s="185"/>
      <c r="E34" s="183"/>
      <c r="F34" s="121"/>
      <c r="G34" s="121"/>
      <c r="H34" s="121"/>
      <c r="I34" s="121"/>
      <c r="J34" s="121"/>
    </row>
    <row r="35" spans="1:10" ht="13.5" x14ac:dyDescent="0.25">
      <c r="A35" s="164"/>
      <c r="B35" s="165"/>
      <c r="C35" s="165"/>
      <c r="D35" s="166"/>
      <c r="E35" s="167"/>
      <c r="F35" s="121"/>
      <c r="G35" s="121"/>
      <c r="H35" s="121"/>
      <c r="I35" s="121"/>
      <c r="J35" s="121"/>
    </row>
    <row r="36" spans="1:10" ht="9.75" customHeight="1" x14ac:dyDescent="0.25">
      <c r="A36" s="127"/>
      <c r="B36" s="191"/>
      <c r="C36" s="191"/>
      <c r="D36" s="128"/>
      <c r="E36" s="129"/>
      <c r="F36" s="121"/>
      <c r="G36" s="121"/>
      <c r="H36" s="121"/>
      <c r="I36" s="121"/>
      <c r="J36" s="121"/>
    </row>
    <row r="37" spans="1:10" ht="13.5" x14ac:dyDescent="0.25">
      <c r="A37" s="191"/>
      <c r="B37" s="136"/>
      <c r="C37" s="129"/>
      <c r="D37" s="136"/>
      <c r="E37" s="129"/>
      <c r="F37" s="121"/>
      <c r="G37" s="121"/>
      <c r="H37" s="121"/>
      <c r="I37" s="121"/>
      <c r="J37" s="121"/>
    </row>
    <row r="38" spans="1:10" ht="13.5" x14ac:dyDescent="0.25">
      <c r="A38" s="100" t="s">
        <v>194</v>
      </c>
      <c r="B38" s="136"/>
      <c r="C38" s="129"/>
      <c r="D38" s="137" t="s">
        <v>9</v>
      </c>
      <c r="E38" s="129"/>
      <c r="F38" s="121"/>
      <c r="G38" s="121"/>
      <c r="H38" s="121"/>
      <c r="I38" s="121"/>
      <c r="J38" s="121"/>
    </row>
    <row r="39" spans="1:10" ht="9.75" customHeight="1" x14ac:dyDescent="0.25">
      <c r="A39" s="137" t="s">
        <v>10</v>
      </c>
      <c r="B39" s="138"/>
      <c r="C39" s="100"/>
      <c r="D39" s="139" t="s">
        <v>11</v>
      </c>
      <c r="E39" s="100"/>
      <c r="F39" s="121"/>
      <c r="G39" s="121"/>
      <c r="H39" s="121"/>
      <c r="I39" s="121"/>
      <c r="J39" s="121"/>
    </row>
    <row r="40" spans="1:10" ht="9.75" customHeight="1" x14ac:dyDescent="0.25">
      <c r="A40" s="188" t="s">
        <v>171</v>
      </c>
      <c r="B40" s="141"/>
      <c r="C40" s="142"/>
      <c r="D40" s="188" t="s">
        <v>179</v>
      </c>
      <c r="E40" s="188"/>
      <c r="F40" s="121"/>
      <c r="G40" s="121"/>
      <c r="H40" s="121"/>
      <c r="I40" s="121"/>
      <c r="J40" s="121"/>
    </row>
  </sheetData>
  <pageMargins left="0.7" right="0.7" top="0.8" bottom="0.28000000000000003" header="0.3" footer="0.25"/>
  <pageSetup paperSize="256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13" zoomScale="150" zoomScaleNormal="150" workbookViewId="0">
      <selection activeCell="C28" sqref="C28"/>
    </sheetView>
  </sheetViews>
  <sheetFormatPr defaultRowHeight="12.75" x14ac:dyDescent="0.2"/>
  <cols>
    <col min="1" max="1" width="9.7109375" style="5" customWidth="1"/>
    <col min="2" max="2" width="7.7109375" style="5" customWidth="1"/>
    <col min="3" max="3" width="12.7109375" style="5" customWidth="1"/>
    <col min="4" max="4" width="7.7109375" style="5" customWidth="1"/>
    <col min="5" max="5" width="13.28515625" style="5" customWidth="1"/>
    <col min="6" max="16384" width="9.140625" style="5"/>
  </cols>
  <sheetData>
    <row r="1" spans="1:6" ht="20.25" x14ac:dyDescent="0.3">
      <c r="A1" s="39"/>
      <c r="B1" s="40"/>
      <c r="C1" s="39"/>
      <c r="D1" s="39"/>
      <c r="E1" s="39"/>
      <c r="F1" s="41"/>
    </row>
    <row r="2" spans="1:6" x14ac:dyDescent="0.2">
      <c r="A2" s="205"/>
      <c r="B2" s="205"/>
      <c r="C2" s="205"/>
      <c r="D2" s="205"/>
      <c r="E2" s="205"/>
      <c r="F2" s="205"/>
    </row>
    <row r="3" spans="1:6" x14ac:dyDescent="0.2">
      <c r="A3" s="206"/>
      <c r="B3" s="206"/>
      <c r="C3" s="206"/>
      <c r="D3" s="206"/>
      <c r="E3" s="206"/>
      <c r="F3" s="206"/>
    </row>
    <row r="4" spans="1:6" x14ac:dyDescent="0.2">
      <c r="A4" s="42"/>
      <c r="B4" s="43"/>
      <c r="C4" s="42"/>
      <c r="D4" s="42"/>
      <c r="E4" s="42"/>
    </row>
    <row r="5" spans="1:6" ht="13.5" x14ac:dyDescent="0.25">
      <c r="A5" s="44" t="s">
        <v>1</v>
      </c>
      <c r="B5" s="45" t="s">
        <v>195</v>
      </c>
      <c r="C5" s="44"/>
      <c r="D5" s="46" t="s">
        <v>16</v>
      </c>
      <c r="E5" s="44" t="s">
        <v>184</v>
      </c>
    </row>
    <row r="6" spans="1:6" ht="13.5" x14ac:dyDescent="0.25">
      <c r="A6" s="44" t="s">
        <v>2</v>
      </c>
      <c r="B6" s="45" t="s">
        <v>145</v>
      </c>
      <c r="C6" s="47"/>
      <c r="D6" s="48" t="s">
        <v>4</v>
      </c>
      <c r="E6" s="49">
        <v>42299</v>
      </c>
    </row>
    <row r="7" spans="1:6" ht="13.5" x14ac:dyDescent="0.25">
      <c r="A7" s="44" t="s">
        <v>3</v>
      </c>
      <c r="B7" s="45" t="s">
        <v>197</v>
      </c>
      <c r="C7" s="44"/>
      <c r="D7" s="46" t="s">
        <v>12</v>
      </c>
      <c r="E7" s="49" t="s">
        <v>196</v>
      </c>
    </row>
    <row r="8" spans="1:6" ht="13.5" x14ac:dyDescent="0.25">
      <c r="A8" s="50"/>
      <c r="B8" s="51"/>
      <c r="C8" s="50"/>
      <c r="D8" s="52"/>
    </row>
    <row r="9" spans="1:6" ht="19.5" x14ac:dyDescent="0.35">
      <c r="A9" s="53" t="s">
        <v>5</v>
      </c>
      <c r="B9" s="54"/>
      <c r="C9" s="55"/>
      <c r="D9" s="55"/>
      <c r="E9" s="56"/>
    </row>
    <row r="10" spans="1:6" ht="13.5" x14ac:dyDescent="0.25">
      <c r="A10" s="57" t="s">
        <v>14</v>
      </c>
      <c r="B10" s="207" t="s">
        <v>6</v>
      </c>
      <c r="C10" s="208"/>
      <c r="D10" s="207" t="s">
        <v>15</v>
      </c>
      <c r="E10" s="208"/>
    </row>
    <row r="11" spans="1:6" ht="13.5" x14ac:dyDescent="0.25">
      <c r="A11" s="58" t="s">
        <v>0</v>
      </c>
      <c r="B11" s="59" t="s">
        <v>7</v>
      </c>
      <c r="C11" s="60" t="s">
        <v>13</v>
      </c>
      <c r="D11" s="61" t="s">
        <v>7</v>
      </c>
      <c r="E11" s="62" t="s">
        <v>8</v>
      </c>
    </row>
    <row r="12" spans="1:6" ht="13.5" x14ac:dyDescent="0.25">
      <c r="A12" s="81"/>
      <c r="B12" s="86"/>
      <c r="C12" s="85"/>
      <c r="D12" s="64"/>
      <c r="E12" s="84"/>
    </row>
    <row r="13" spans="1:6" ht="13.5" x14ac:dyDescent="0.25">
      <c r="A13" s="87" t="s">
        <v>99</v>
      </c>
      <c r="B13" s="64"/>
      <c r="C13" s="67"/>
      <c r="D13" s="64"/>
      <c r="E13" s="65"/>
    </row>
    <row r="14" spans="1:6" ht="13.5" x14ac:dyDescent="0.25">
      <c r="A14" s="87"/>
      <c r="B14" s="64"/>
      <c r="C14" s="67"/>
      <c r="D14" s="64"/>
      <c r="E14" s="65"/>
    </row>
    <row r="15" spans="1:6" ht="13.5" x14ac:dyDescent="0.25">
      <c r="A15" s="63" t="s">
        <v>63</v>
      </c>
      <c r="B15" s="64">
        <v>119.1</v>
      </c>
      <c r="C15" s="67" t="s">
        <v>64</v>
      </c>
      <c r="D15" s="64">
        <f>B15*0.0556</f>
        <v>6.6219599999999996</v>
      </c>
      <c r="E15" s="65" t="s">
        <v>65</v>
      </c>
    </row>
    <row r="16" spans="1:6" ht="13.5" x14ac:dyDescent="0.25">
      <c r="A16" s="63"/>
      <c r="B16" s="64"/>
      <c r="C16" s="67"/>
      <c r="D16" s="64"/>
      <c r="E16" s="65"/>
      <c r="F16" s="66"/>
    </row>
    <row r="17" spans="1:6" ht="13.5" x14ac:dyDescent="0.25">
      <c r="A17" s="63" t="s">
        <v>101</v>
      </c>
      <c r="B17" s="64">
        <v>230</v>
      </c>
      <c r="C17" s="67" t="s">
        <v>102</v>
      </c>
      <c r="D17" s="64">
        <f>B17*0.0556</f>
        <v>12.787999999999998</v>
      </c>
      <c r="E17" s="65" t="s">
        <v>103</v>
      </c>
      <c r="F17" s="68"/>
    </row>
    <row r="18" spans="1:6" ht="13.5" x14ac:dyDescent="0.25">
      <c r="A18" s="63" t="s">
        <v>106</v>
      </c>
      <c r="B18" s="64"/>
      <c r="C18" s="67"/>
      <c r="D18" s="64"/>
      <c r="E18" s="65"/>
    </row>
    <row r="19" spans="1:6" ht="13.5" x14ac:dyDescent="0.25">
      <c r="A19" s="63"/>
      <c r="B19" s="64"/>
      <c r="C19" s="67"/>
      <c r="D19" s="64"/>
      <c r="E19" s="65"/>
      <c r="F19" s="72"/>
    </row>
    <row r="20" spans="1:6" ht="13.5" x14ac:dyDescent="0.25">
      <c r="A20" s="65" t="s">
        <v>109</v>
      </c>
      <c r="B20" s="64">
        <v>146.9</v>
      </c>
      <c r="C20" s="67" t="s">
        <v>110</v>
      </c>
      <c r="D20" s="64">
        <f>B20*0.0556</f>
        <v>8.1676400000000005</v>
      </c>
      <c r="E20" s="65" t="s">
        <v>111</v>
      </c>
    </row>
    <row r="21" spans="1:6" ht="13.5" x14ac:dyDescent="0.25">
      <c r="A21" s="63" t="s">
        <v>106</v>
      </c>
      <c r="B21" s="64"/>
      <c r="C21" s="67"/>
      <c r="D21" s="64"/>
      <c r="E21" s="65"/>
    </row>
    <row r="22" spans="1:6" ht="13.5" x14ac:dyDescent="0.25">
      <c r="A22" s="63"/>
      <c r="B22" s="64"/>
      <c r="C22" s="67"/>
      <c r="D22" s="64"/>
      <c r="E22" s="65"/>
      <c r="F22" s="66"/>
    </row>
    <row r="23" spans="1:6" ht="13.5" x14ac:dyDescent="0.25">
      <c r="A23" s="120" t="s">
        <v>112</v>
      </c>
      <c r="B23" s="118">
        <v>115.8</v>
      </c>
      <c r="C23" s="122" t="s">
        <v>113</v>
      </c>
      <c r="D23" s="118">
        <f>B23*0.0556</f>
        <v>6.4384799999999993</v>
      </c>
      <c r="E23" s="120" t="s">
        <v>114</v>
      </c>
      <c r="F23" s="66"/>
    </row>
    <row r="24" spans="1:6" ht="13.5" x14ac:dyDescent="0.25">
      <c r="A24" s="123" t="s">
        <v>106</v>
      </c>
      <c r="B24" s="124"/>
      <c r="C24" s="125"/>
      <c r="D24" s="124"/>
      <c r="E24" s="126"/>
      <c r="F24" s="66"/>
    </row>
    <row r="25" spans="1:6" ht="13.5" x14ac:dyDescent="0.25">
      <c r="A25" s="68"/>
      <c r="B25" s="68"/>
      <c r="C25" s="68"/>
      <c r="D25" s="73"/>
      <c r="E25" s="68"/>
      <c r="F25" s="66"/>
    </row>
    <row r="26" spans="1:6" ht="13.5" x14ac:dyDescent="0.25">
      <c r="A26" s="68"/>
      <c r="B26" s="82"/>
      <c r="C26" s="70"/>
      <c r="D26" s="69"/>
      <c r="E26" s="70"/>
      <c r="F26" s="66"/>
    </row>
    <row r="27" spans="1:6" ht="13.5" x14ac:dyDescent="0.25">
      <c r="A27" s="68"/>
      <c r="B27" s="82"/>
      <c r="C27" s="70"/>
      <c r="D27" s="69"/>
      <c r="E27" s="70"/>
      <c r="F27" s="66"/>
    </row>
    <row r="28" spans="1:6" ht="13.5" x14ac:dyDescent="0.25">
      <c r="A28" s="68"/>
      <c r="B28" s="82"/>
      <c r="C28" s="70"/>
      <c r="D28" s="69"/>
      <c r="E28" s="70"/>
      <c r="F28" s="66"/>
    </row>
    <row r="29" spans="1:6" ht="13.5" x14ac:dyDescent="0.25">
      <c r="A29" s="68"/>
      <c r="B29" s="69"/>
      <c r="C29" s="71"/>
      <c r="D29" s="69"/>
      <c r="E29" s="71"/>
      <c r="F29" s="66"/>
    </row>
    <row r="30" spans="1:6" ht="13.5" x14ac:dyDescent="0.25">
      <c r="A30" s="68"/>
      <c r="B30" s="69"/>
      <c r="C30" s="70"/>
      <c r="D30" s="69"/>
      <c r="E30" s="70"/>
      <c r="F30" s="66"/>
    </row>
    <row r="31" spans="1:6" ht="13.5" x14ac:dyDescent="0.25">
      <c r="A31" s="68"/>
      <c r="B31" s="69"/>
      <c r="C31" s="70"/>
      <c r="D31" s="69"/>
      <c r="E31" s="70"/>
      <c r="F31" s="66"/>
    </row>
    <row r="32" spans="1:6" ht="13.5" x14ac:dyDescent="0.25">
      <c r="A32" s="68"/>
      <c r="B32" s="82"/>
      <c r="C32" s="70"/>
      <c r="D32" s="69"/>
      <c r="E32" s="70"/>
    </row>
    <row r="33" spans="1:5" ht="13.5" x14ac:dyDescent="0.25">
      <c r="A33" s="68"/>
      <c r="B33" s="82"/>
      <c r="C33" s="70"/>
      <c r="D33" s="69"/>
      <c r="E33" s="70"/>
    </row>
    <row r="34" spans="1:5" ht="13.5" x14ac:dyDescent="0.25">
      <c r="A34" s="68" t="s">
        <v>137</v>
      </c>
      <c r="B34" s="209"/>
      <c r="C34" s="209"/>
      <c r="D34" s="69"/>
      <c r="E34" s="82"/>
    </row>
    <row r="35" spans="1:5" ht="13.5" x14ac:dyDescent="0.25">
      <c r="A35" s="82"/>
      <c r="B35" s="82"/>
      <c r="C35" s="70"/>
      <c r="D35" s="83"/>
      <c r="E35" s="70"/>
    </row>
    <row r="36" spans="1:5" ht="13.5" x14ac:dyDescent="0.25">
      <c r="A36" s="68"/>
      <c r="B36" s="82"/>
      <c r="C36" s="82"/>
      <c r="D36" s="69"/>
      <c r="E36" s="82"/>
    </row>
    <row r="37" spans="1:5" ht="13.5" x14ac:dyDescent="0.25">
      <c r="A37" s="82"/>
      <c r="B37" s="82"/>
      <c r="C37" s="70"/>
      <c r="D37" s="69"/>
      <c r="E37" s="70"/>
    </row>
    <row r="38" spans="1:5" ht="13.5" x14ac:dyDescent="0.25">
      <c r="A38" s="50" t="s">
        <v>17</v>
      </c>
      <c r="B38" s="74"/>
      <c r="C38" s="70"/>
      <c r="D38" s="75" t="s">
        <v>9</v>
      </c>
      <c r="E38" s="70"/>
    </row>
    <row r="39" spans="1:5" ht="10.5" customHeight="1" x14ac:dyDescent="0.25">
      <c r="A39" s="75" t="s">
        <v>10</v>
      </c>
      <c r="B39" s="76"/>
      <c r="C39" s="50"/>
      <c r="D39" s="77" t="s">
        <v>11</v>
      </c>
      <c r="E39" s="50"/>
    </row>
    <row r="40" spans="1:5" ht="10.5" customHeight="1" x14ac:dyDescent="0.25">
      <c r="A40" s="80" t="s">
        <v>171</v>
      </c>
      <c r="B40" s="78"/>
      <c r="C40" s="79"/>
      <c r="D40" s="204" t="s">
        <v>177</v>
      </c>
      <c r="E40" s="204"/>
    </row>
  </sheetData>
  <mergeCells count="6">
    <mergeCell ref="D40:E40"/>
    <mergeCell ref="A2:F2"/>
    <mergeCell ref="A3:F3"/>
    <mergeCell ref="B10:C10"/>
    <mergeCell ref="D10:E10"/>
    <mergeCell ref="B34:C34"/>
  </mergeCells>
  <pageMargins left="0.7" right="0.7" top="0.82" bottom="0.27" header="0.3" footer="0.25"/>
  <pageSetup paperSize="256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0"/>
  <sheetViews>
    <sheetView tabSelected="1" zoomScale="130" zoomScaleNormal="130" workbookViewId="0">
      <selection activeCell="G31" sqref="G31"/>
    </sheetView>
  </sheetViews>
  <sheetFormatPr defaultRowHeight="12.75" x14ac:dyDescent="0.2"/>
  <cols>
    <col min="1" max="1" width="9.7109375" style="91" customWidth="1"/>
    <col min="2" max="2" width="7.7109375" style="91" customWidth="1"/>
    <col min="3" max="3" width="12.7109375" style="91" customWidth="1"/>
    <col min="4" max="4" width="7.7109375" style="163" customWidth="1"/>
    <col min="5" max="5" width="13.28515625" style="91" customWidth="1"/>
    <col min="6" max="7" width="9.140625" style="91"/>
    <col min="8" max="8" width="11.5703125" style="91" customWidth="1"/>
    <col min="9" max="16384" width="9.140625" style="91"/>
  </cols>
  <sheetData>
    <row r="1" spans="1:44" ht="19.5" customHeight="1" x14ac:dyDescent="0.3">
      <c r="A1" s="88" t="s">
        <v>188</v>
      </c>
      <c r="B1" s="88"/>
      <c r="C1" s="88"/>
      <c r="D1" s="145"/>
      <c r="E1" s="88"/>
      <c r="F1" s="146"/>
    </row>
    <row r="2" spans="1:44" ht="12.75" customHeight="1" x14ac:dyDescent="0.2">
      <c r="A2" s="210" t="s">
        <v>189</v>
      </c>
      <c r="B2" s="210"/>
      <c r="C2" s="210"/>
      <c r="D2" s="210"/>
      <c r="E2" s="210"/>
    </row>
    <row r="3" spans="1:44" ht="11.25" customHeight="1" x14ac:dyDescent="0.2">
      <c r="A3" s="211" t="s">
        <v>59</v>
      </c>
      <c r="B3" s="211"/>
      <c r="C3" s="211"/>
      <c r="D3" s="211"/>
      <c r="E3" s="211"/>
    </row>
    <row r="4" spans="1:44" ht="18.75" customHeight="1" x14ac:dyDescent="0.2">
      <c r="A4" s="92"/>
      <c r="B4" s="92"/>
      <c r="C4" s="92"/>
      <c r="D4" s="147"/>
    </row>
    <row r="5" spans="1:44" ht="15.75" customHeight="1" x14ac:dyDescent="0.25">
      <c r="A5" s="94" t="s">
        <v>1</v>
      </c>
      <c r="B5" s="94"/>
      <c r="C5" s="94"/>
      <c r="D5" s="148" t="s">
        <v>16</v>
      </c>
      <c r="E5" s="94"/>
    </row>
    <row r="6" spans="1:44" ht="13.5" x14ac:dyDescent="0.25">
      <c r="A6" s="94" t="s">
        <v>2</v>
      </c>
      <c r="B6" s="97"/>
      <c r="C6" s="97"/>
      <c r="D6" s="149" t="s">
        <v>4</v>
      </c>
      <c r="E6" s="99"/>
    </row>
    <row r="7" spans="1:44" ht="13.5" x14ac:dyDescent="0.25">
      <c r="A7" s="94" t="s">
        <v>3</v>
      </c>
      <c r="B7" s="94"/>
      <c r="C7" s="94"/>
      <c r="D7" s="148" t="s">
        <v>12</v>
      </c>
      <c r="E7" s="99"/>
    </row>
    <row r="8" spans="1:44" ht="22.5" customHeight="1" x14ac:dyDescent="0.25">
      <c r="A8" s="100"/>
      <c r="B8" s="150"/>
      <c r="C8" s="100"/>
      <c r="D8" s="151"/>
    </row>
    <row r="9" spans="1:44" ht="25.5" customHeight="1" x14ac:dyDescent="0.35">
      <c r="A9" s="152" t="s">
        <v>5</v>
      </c>
      <c r="B9" s="153"/>
      <c r="C9" s="105"/>
      <c r="D9" s="154"/>
      <c r="E9" s="106"/>
    </row>
    <row r="10" spans="1:44" ht="15" customHeight="1" x14ac:dyDescent="0.25">
      <c r="A10" s="107" t="s">
        <v>14</v>
      </c>
      <c r="B10" s="201" t="s">
        <v>6</v>
      </c>
      <c r="C10" s="202"/>
      <c r="D10" s="201" t="s">
        <v>62</v>
      </c>
      <c r="E10" s="202"/>
    </row>
    <row r="11" spans="1:44" ht="12" customHeight="1" x14ac:dyDescent="0.25">
      <c r="A11" s="108" t="s">
        <v>0</v>
      </c>
      <c r="B11" s="111" t="s">
        <v>7</v>
      </c>
      <c r="C11" s="110" t="s">
        <v>13</v>
      </c>
      <c r="D11" s="155" t="s">
        <v>7</v>
      </c>
      <c r="E11" s="112" t="s">
        <v>8</v>
      </c>
    </row>
    <row r="12" spans="1:44" ht="12" customHeight="1" x14ac:dyDescent="0.2">
      <c r="A12" s="113"/>
      <c r="B12" s="113"/>
      <c r="C12" s="113"/>
      <c r="D12" s="114"/>
      <c r="E12" s="113"/>
    </row>
    <row r="13" spans="1:44" ht="15.75" customHeight="1" x14ac:dyDescent="0.25">
      <c r="A13" s="115" t="s">
        <v>63</v>
      </c>
      <c r="B13" s="118"/>
      <c r="C13" s="120" t="s">
        <v>64</v>
      </c>
      <c r="D13" s="118">
        <f>B13*0.0556</f>
        <v>0</v>
      </c>
      <c r="E13" s="120" t="s">
        <v>65</v>
      </c>
      <c r="AR13" s="91" t="s">
        <v>0</v>
      </c>
    </row>
    <row r="14" spans="1:44" x14ac:dyDescent="0.2">
      <c r="A14" s="113"/>
      <c r="B14" s="113"/>
      <c r="C14" s="113"/>
      <c r="D14" s="114"/>
      <c r="E14" s="113"/>
    </row>
    <row r="15" spans="1:44" ht="13.5" x14ac:dyDescent="0.25">
      <c r="A15" s="115" t="s">
        <v>66</v>
      </c>
      <c r="B15" s="118"/>
      <c r="C15" s="122" t="s">
        <v>67</v>
      </c>
      <c r="D15" s="118">
        <f>B15*0.0556</f>
        <v>0</v>
      </c>
      <c r="E15" s="120" t="s">
        <v>68</v>
      </c>
    </row>
    <row r="16" spans="1:44" ht="13.5" x14ac:dyDescent="0.25">
      <c r="A16" s="115"/>
      <c r="B16" s="118"/>
      <c r="C16" s="122"/>
      <c r="D16" s="118"/>
      <c r="E16" s="120"/>
    </row>
    <row r="19" spans="1:5" ht="13.5" x14ac:dyDescent="0.25">
      <c r="A19" s="143" t="s">
        <v>69</v>
      </c>
      <c r="B19" s="118"/>
      <c r="C19" s="122" t="s">
        <v>70</v>
      </c>
      <c r="D19" s="118">
        <f>B19*0.357</f>
        <v>0</v>
      </c>
      <c r="E19" s="120" t="s">
        <v>71</v>
      </c>
    </row>
    <row r="20" spans="1:5" ht="13.5" x14ac:dyDescent="0.25">
      <c r="A20" s="115"/>
      <c r="B20" s="118"/>
      <c r="C20" s="122"/>
      <c r="D20" s="118"/>
      <c r="E20" s="120"/>
    </row>
    <row r="21" spans="1:5" ht="13.5" x14ac:dyDescent="0.25">
      <c r="A21" s="115" t="s">
        <v>18</v>
      </c>
      <c r="B21" s="118"/>
      <c r="C21" s="156" t="s">
        <v>19</v>
      </c>
      <c r="D21" s="118">
        <f>B21*88.4</f>
        <v>0</v>
      </c>
      <c r="E21" s="120" t="s">
        <v>20</v>
      </c>
    </row>
    <row r="22" spans="1:5" ht="13.5" x14ac:dyDescent="0.25">
      <c r="A22" s="115"/>
      <c r="B22" s="118"/>
      <c r="C22" s="122"/>
      <c r="D22" s="118"/>
      <c r="E22" s="120"/>
    </row>
    <row r="23" spans="1:5" ht="13.5" x14ac:dyDescent="0.25">
      <c r="A23" s="143" t="s">
        <v>54</v>
      </c>
      <c r="B23" s="118"/>
      <c r="C23" s="122" t="s">
        <v>55</v>
      </c>
      <c r="D23" s="118">
        <f>B23*59.5</f>
        <v>0</v>
      </c>
      <c r="E23" s="120" t="s">
        <v>56</v>
      </c>
    </row>
    <row r="24" spans="1:5" ht="13.5" x14ac:dyDescent="0.25">
      <c r="A24" s="115"/>
      <c r="B24" s="118"/>
      <c r="C24" s="122" t="s">
        <v>57</v>
      </c>
      <c r="D24" s="118">
        <f>B24*59.5</f>
        <v>0</v>
      </c>
      <c r="E24" s="120" t="s">
        <v>58</v>
      </c>
    </row>
    <row r="25" spans="1:5" ht="13.5" x14ac:dyDescent="0.25">
      <c r="A25" s="115"/>
      <c r="B25" s="118"/>
      <c r="C25" s="122"/>
      <c r="D25" s="118"/>
      <c r="E25" s="115"/>
    </row>
    <row r="26" spans="1:5" ht="13.5" x14ac:dyDescent="0.25">
      <c r="A26" s="143" t="s">
        <v>21</v>
      </c>
      <c r="B26" s="118"/>
      <c r="C26" s="122" t="s">
        <v>22</v>
      </c>
      <c r="D26" s="118">
        <f>B26*0.0259</f>
        <v>0</v>
      </c>
      <c r="E26" s="120" t="s">
        <v>23</v>
      </c>
    </row>
    <row r="27" spans="1:5" ht="13.5" x14ac:dyDescent="0.25">
      <c r="A27" s="115"/>
      <c r="B27" s="118"/>
      <c r="C27" s="122"/>
      <c r="D27" s="118"/>
      <c r="E27" s="120"/>
    </row>
    <row r="28" spans="1:5" ht="13.5" x14ac:dyDescent="0.25">
      <c r="A28" s="143" t="s">
        <v>24</v>
      </c>
      <c r="B28" s="118"/>
      <c r="C28" s="122" t="s">
        <v>25</v>
      </c>
      <c r="D28" s="118">
        <f>B28*0.0113</f>
        <v>0</v>
      </c>
      <c r="E28" s="120" t="s">
        <v>26</v>
      </c>
    </row>
    <row r="29" spans="1:5" ht="13.5" x14ac:dyDescent="0.25">
      <c r="A29" s="115"/>
      <c r="B29" s="118"/>
      <c r="C29" s="122"/>
      <c r="D29" s="118"/>
      <c r="E29" s="120"/>
    </row>
    <row r="30" spans="1:5" ht="13.5" x14ac:dyDescent="0.25">
      <c r="A30" s="115" t="s">
        <v>27</v>
      </c>
      <c r="B30" s="118"/>
      <c r="C30" s="122" t="s">
        <v>28</v>
      </c>
      <c r="D30" s="118">
        <f>B30*10/386.6</f>
        <v>0</v>
      </c>
      <c r="E30" s="120" t="s">
        <v>29</v>
      </c>
    </row>
    <row r="31" spans="1:5" ht="13.5" x14ac:dyDescent="0.25">
      <c r="A31" s="115"/>
      <c r="B31" s="118"/>
      <c r="C31" s="122"/>
      <c r="D31" s="118"/>
      <c r="E31" s="120" t="s">
        <v>30</v>
      </c>
    </row>
    <row r="32" spans="1:5" ht="13.5" x14ac:dyDescent="0.25">
      <c r="A32" s="115" t="s">
        <v>31</v>
      </c>
      <c r="B32" s="118">
        <f>B26-(B30+B34)</f>
        <v>0</v>
      </c>
      <c r="C32" s="156" t="s">
        <v>32</v>
      </c>
      <c r="D32" s="118">
        <f>D26-(D30+D34)</f>
        <v>0</v>
      </c>
      <c r="E32" s="143" t="s">
        <v>33</v>
      </c>
    </row>
    <row r="33" spans="1:10" ht="13.5" x14ac:dyDescent="0.25">
      <c r="A33" s="115"/>
      <c r="B33" s="118"/>
      <c r="C33" s="122"/>
      <c r="D33" s="118"/>
      <c r="E33" s="120"/>
    </row>
    <row r="34" spans="1:10" ht="13.5" x14ac:dyDescent="0.25">
      <c r="A34" s="115" t="s">
        <v>34</v>
      </c>
      <c r="B34" s="118">
        <f>B28/5</f>
        <v>0</v>
      </c>
      <c r="C34" s="122" t="s">
        <v>35</v>
      </c>
      <c r="D34" s="118">
        <f>D28/2.175</f>
        <v>0</v>
      </c>
      <c r="E34" s="120" t="s">
        <v>36</v>
      </c>
    </row>
    <row r="35" spans="1:10" ht="13.5" x14ac:dyDescent="0.25">
      <c r="A35" s="115"/>
      <c r="B35" s="115"/>
      <c r="C35" s="115"/>
      <c r="D35" s="157"/>
      <c r="E35" s="115"/>
    </row>
    <row r="36" spans="1:10" ht="13.5" x14ac:dyDescent="0.25">
      <c r="A36" s="115" t="s">
        <v>37</v>
      </c>
      <c r="B36" s="119"/>
      <c r="C36" s="122" t="s">
        <v>38</v>
      </c>
      <c r="D36" s="118">
        <f>B36</f>
        <v>0</v>
      </c>
      <c r="E36" s="120" t="s">
        <v>38</v>
      </c>
      <c r="F36" s="115"/>
      <c r="G36" s="115"/>
      <c r="H36" s="115"/>
      <c r="I36" s="157"/>
      <c r="J36" s="115"/>
    </row>
    <row r="37" spans="1:10" ht="13.5" x14ac:dyDescent="0.25">
      <c r="A37" s="115"/>
      <c r="B37" s="119"/>
      <c r="C37" s="120" t="s">
        <v>72</v>
      </c>
      <c r="D37" s="118">
        <f>B37</f>
        <v>0</v>
      </c>
      <c r="E37" s="120" t="s">
        <v>73</v>
      </c>
      <c r="F37" s="115" t="s">
        <v>39</v>
      </c>
      <c r="G37" s="119"/>
      <c r="H37" s="122" t="s">
        <v>40</v>
      </c>
      <c r="I37" s="118">
        <f>G37</f>
        <v>0</v>
      </c>
      <c r="J37" s="120" t="s">
        <v>40</v>
      </c>
    </row>
    <row r="38" spans="1:10" ht="13.5" x14ac:dyDescent="0.25">
      <c r="A38" s="115"/>
      <c r="B38" s="119"/>
      <c r="C38" s="122"/>
      <c r="D38" s="118"/>
      <c r="E38" s="120"/>
      <c r="F38" s="115"/>
      <c r="G38" s="119"/>
      <c r="H38" s="120" t="s">
        <v>72</v>
      </c>
      <c r="I38" s="118"/>
      <c r="J38" s="120" t="s">
        <v>73</v>
      </c>
    </row>
    <row r="39" spans="1:10" ht="13.5" x14ac:dyDescent="0.25">
      <c r="A39" s="115" t="s">
        <v>39</v>
      </c>
      <c r="B39" s="119"/>
      <c r="C39" s="122" t="s">
        <v>40</v>
      </c>
      <c r="D39" s="118">
        <f>B39</f>
        <v>0</v>
      </c>
      <c r="E39" s="120" t="s">
        <v>40</v>
      </c>
      <c r="G39" s="119"/>
      <c r="H39" s="122"/>
      <c r="I39" s="118"/>
      <c r="J39" s="120"/>
    </row>
    <row r="40" spans="1:10" ht="13.5" x14ac:dyDescent="0.25">
      <c r="A40" s="115"/>
      <c r="B40" s="119"/>
      <c r="C40" s="120" t="s">
        <v>72</v>
      </c>
      <c r="D40" s="118">
        <f>B40</f>
        <v>0</v>
      </c>
      <c r="E40" s="120" t="s">
        <v>73</v>
      </c>
      <c r="G40" s="119"/>
      <c r="H40" s="122"/>
      <c r="I40" s="118"/>
      <c r="J40" s="120"/>
    </row>
    <row r="41" spans="1:10" ht="13.5" x14ac:dyDescent="0.25">
      <c r="A41" s="115"/>
      <c r="B41" s="119"/>
      <c r="C41" s="117"/>
      <c r="D41" s="118"/>
      <c r="E41" s="120"/>
      <c r="F41" s="115"/>
      <c r="G41" s="119"/>
      <c r="H41" s="120"/>
      <c r="I41" s="118"/>
      <c r="J41" s="120"/>
    </row>
    <row r="42" spans="1:10" ht="13.5" x14ac:dyDescent="0.25">
      <c r="A42" s="115" t="s">
        <v>41</v>
      </c>
      <c r="B42" s="119"/>
      <c r="C42" s="122" t="s">
        <v>42</v>
      </c>
      <c r="D42" s="118">
        <f>B42*17.8</f>
        <v>0</v>
      </c>
      <c r="E42" s="120" t="s">
        <v>43</v>
      </c>
      <c r="F42" s="115"/>
      <c r="G42" s="115"/>
      <c r="H42" s="115"/>
      <c r="I42" s="157"/>
      <c r="J42" s="115"/>
    </row>
    <row r="43" spans="1:10" ht="13.5" x14ac:dyDescent="0.25">
      <c r="A43" s="115" t="s">
        <v>0</v>
      </c>
      <c r="B43" s="119"/>
      <c r="C43" s="122" t="s">
        <v>0</v>
      </c>
      <c r="D43" s="118"/>
      <c r="E43" s="120" t="s">
        <v>0</v>
      </c>
    </row>
    <row r="44" spans="1:10" ht="13.5" x14ac:dyDescent="0.25">
      <c r="A44" s="115" t="s">
        <v>44</v>
      </c>
      <c r="B44" s="119"/>
      <c r="C44" s="122" t="s">
        <v>186</v>
      </c>
      <c r="D44" s="118">
        <f>B44*17.8</f>
        <v>0</v>
      </c>
      <c r="E44" s="120" t="s">
        <v>187</v>
      </c>
    </row>
    <row r="45" spans="1:10" ht="13.5" x14ac:dyDescent="0.25">
      <c r="A45" s="120" t="s">
        <v>0</v>
      </c>
      <c r="B45" s="119"/>
      <c r="C45" s="122" t="s">
        <v>0</v>
      </c>
      <c r="D45" s="118"/>
      <c r="E45" s="120" t="s">
        <v>0</v>
      </c>
    </row>
    <row r="46" spans="1:10" ht="13.5" x14ac:dyDescent="0.25">
      <c r="A46" s="115" t="s">
        <v>45</v>
      </c>
      <c r="B46" s="119"/>
      <c r="C46" s="122" t="s">
        <v>185</v>
      </c>
      <c r="D46" s="118">
        <f>B46*17.8</f>
        <v>0</v>
      </c>
      <c r="E46" s="120" t="s">
        <v>46</v>
      </c>
    </row>
    <row r="47" spans="1:10" ht="13.5" x14ac:dyDescent="0.25">
      <c r="A47" s="115" t="s">
        <v>0</v>
      </c>
      <c r="B47" s="119"/>
      <c r="C47" s="122" t="s">
        <v>0</v>
      </c>
      <c r="D47" s="118"/>
      <c r="E47" s="120" t="s">
        <v>0</v>
      </c>
    </row>
    <row r="48" spans="1:10" ht="13.5" x14ac:dyDescent="0.25">
      <c r="A48" s="115" t="s">
        <v>47</v>
      </c>
      <c r="B48" s="119"/>
      <c r="C48" s="122" t="s">
        <v>0</v>
      </c>
      <c r="D48" s="118"/>
      <c r="E48" s="120"/>
    </row>
    <row r="49" spans="1:10" ht="13.5" x14ac:dyDescent="0.25">
      <c r="A49" s="115" t="s">
        <v>48</v>
      </c>
      <c r="B49" s="119"/>
      <c r="C49" s="117" t="s">
        <v>74</v>
      </c>
      <c r="D49" s="118">
        <f>B49</f>
        <v>0</v>
      </c>
      <c r="E49" s="119" t="s">
        <v>74</v>
      </c>
    </row>
    <row r="50" spans="1:10" ht="13.5" x14ac:dyDescent="0.25">
      <c r="A50" s="115"/>
      <c r="B50" s="119"/>
      <c r="C50" s="117"/>
      <c r="D50" s="118"/>
      <c r="E50" s="120"/>
    </row>
    <row r="51" spans="1:10" ht="13.5" x14ac:dyDescent="0.25">
      <c r="A51" s="115" t="s">
        <v>39</v>
      </c>
      <c r="B51" s="119"/>
      <c r="C51" s="117" t="s">
        <v>75</v>
      </c>
      <c r="D51" s="118">
        <f>B51</f>
        <v>0</v>
      </c>
      <c r="E51" s="120" t="s">
        <v>76</v>
      </c>
      <c r="F51" s="115" t="s">
        <v>0</v>
      </c>
      <c r="G51" s="119"/>
      <c r="H51" s="117" t="s">
        <v>0</v>
      </c>
      <c r="I51" s="118"/>
      <c r="J51" s="120" t="s">
        <v>0</v>
      </c>
    </row>
    <row r="52" spans="1:10" ht="13.5" x14ac:dyDescent="0.25">
      <c r="A52" s="115" t="s">
        <v>0</v>
      </c>
      <c r="B52" s="119"/>
      <c r="C52" s="117" t="s">
        <v>0</v>
      </c>
      <c r="D52" s="118"/>
      <c r="E52" s="120" t="s">
        <v>0</v>
      </c>
      <c r="F52" s="115" t="s">
        <v>180</v>
      </c>
      <c r="G52" s="118"/>
      <c r="H52" s="122" t="s">
        <v>181</v>
      </c>
      <c r="I52" s="118"/>
      <c r="J52" s="122" t="s">
        <v>181</v>
      </c>
    </row>
    <row r="53" spans="1:10" ht="13.5" x14ac:dyDescent="0.25">
      <c r="A53" s="115" t="s">
        <v>37</v>
      </c>
      <c r="B53" s="119"/>
      <c r="C53" s="117" t="s">
        <v>77</v>
      </c>
      <c r="D53" s="118">
        <f>B53</f>
        <v>0</v>
      </c>
      <c r="E53" s="120" t="s">
        <v>78</v>
      </c>
      <c r="F53" s="115" t="s">
        <v>0</v>
      </c>
      <c r="G53" s="119"/>
      <c r="H53" s="117" t="s">
        <v>0</v>
      </c>
      <c r="I53" s="118"/>
      <c r="J53" s="120" t="s">
        <v>0</v>
      </c>
    </row>
    <row r="54" spans="1:10" ht="13.5" x14ac:dyDescent="0.25">
      <c r="A54" s="115"/>
      <c r="B54" s="119"/>
      <c r="C54" s="117"/>
      <c r="D54" s="118"/>
      <c r="E54" s="120"/>
    </row>
    <row r="55" spans="1:10" ht="13.5" x14ac:dyDescent="0.25">
      <c r="A55" s="115" t="s">
        <v>79</v>
      </c>
      <c r="B55" s="116"/>
      <c r="C55" s="117" t="s">
        <v>80</v>
      </c>
      <c r="D55" s="118">
        <f>B55*10</f>
        <v>0</v>
      </c>
      <c r="E55" s="120" t="s">
        <v>81</v>
      </c>
    </row>
    <row r="56" spans="1:10" ht="13.5" x14ac:dyDescent="0.25">
      <c r="A56" s="120" t="s">
        <v>0</v>
      </c>
      <c r="B56" s="116"/>
      <c r="C56" s="117" t="s">
        <v>0</v>
      </c>
      <c r="D56" s="118"/>
      <c r="E56" s="120" t="s">
        <v>0</v>
      </c>
    </row>
    <row r="57" spans="1:10" ht="13.5" x14ac:dyDescent="0.25">
      <c r="A57" s="115" t="s">
        <v>51</v>
      </c>
      <c r="B57" s="116"/>
      <c r="C57" s="117" t="s">
        <v>52</v>
      </c>
      <c r="D57" s="118">
        <f>B57*10</f>
        <v>0</v>
      </c>
      <c r="E57" s="120" t="s">
        <v>53</v>
      </c>
      <c r="F57" s="91" t="s">
        <v>144</v>
      </c>
    </row>
    <row r="58" spans="1:10" ht="13.5" x14ac:dyDescent="0.25">
      <c r="A58" s="115"/>
      <c r="B58" s="119"/>
      <c r="C58" s="117" t="s">
        <v>0</v>
      </c>
      <c r="D58" s="118"/>
      <c r="E58" s="120" t="s">
        <v>0</v>
      </c>
    </row>
    <row r="59" spans="1:10" ht="13.5" x14ac:dyDescent="0.25">
      <c r="A59" s="120" t="s">
        <v>82</v>
      </c>
      <c r="B59" s="116">
        <f>B55-B57</f>
        <v>0</v>
      </c>
      <c r="C59" s="117" t="s">
        <v>83</v>
      </c>
      <c r="D59" s="118">
        <f>B59*10</f>
        <v>0</v>
      </c>
      <c r="E59" s="120" t="s">
        <v>84</v>
      </c>
      <c r="F59" s="115"/>
      <c r="G59" s="119"/>
      <c r="H59" s="115"/>
      <c r="I59" s="116"/>
      <c r="J59" s="115"/>
    </row>
    <row r="60" spans="1:10" ht="13.5" x14ac:dyDescent="0.25">
      <c r="A60" s="115" t="s">
        <v>0</v>
      </c>
      <c r="B60" s="116"/>
      <c r="C60" s="117"/>
      <c r="D60" s="118"/>
      <c r="E60" s="120"/>
      <c r="F60" s="115"/>
      <c r="G60" s="118"/>
      <c r="H60" s="122"/>
      <c r="I60" s="118"/>
      <c r="J60" s="120"/>
    </row>
    <row r="61" spans="1:10" ht="13.5" x14ac:dyDescent="0.25">
      <c r="A61" s="115" t="s">
        <v>85</v>
      </c>
      <c r="B61" s="116"/>
      <c r="C61" s="117" t="s">
        <v>86</v>
      </c>
      <c r="D61" s="118">
        <f>D55/2.175</f>
        <v>0</v>
      </c>
      <c r="E61" s="119" t="s">
        <v>86</v>
      </c>
      <c r="F61" s="115" t="s">
        <v>107</v>
      </c>
      <c r="G61" s="118">
        <v>2.4</v>
      </c>
      <c r="H61" s="122" t="s">
        <v>143</v>
      </c>
      <c r="I61" s="116">
        <v>0.8</v>
      </c>
      <c r="J61" s="122" t="s">
        <v>142</v>
      </c>
    </row>
    <row r="62" spans="1:10" ht="13.5" x14ac:dyDescent="0.25">
      <c r="A62" s="115"/>
      <c r="B62" s="116"/>
      <c r="C62" s="117"/>
      <c r="D62" s="118"/>
      <c r="E62" s="119"/>
      <c r="F62" s="94" t="s">
        <v>90</v>
      </c>
    </row>
    <row r="63" spans="1:10" ht="13.5" x14ac:dyDescent="0.25">
      <c r="A63" s="115" t="s">
        <v>87</v>
      </c>
      <c r="B63" s="116"/>
      <c r="C63" s="119" t="s">
        <v>88</v>
      </c>
      <c r="D63" s="118">
        <f>B63</f>
        <v>0</v>
      </c>
      <c r="E63" s="119" t="s">
        <v>88</v>
      </c>
      <c r="F63" s="143" t="s">
        <v>69</v>
      </c>
      <c r="G63" s="116"/>
      <c r="H63" s="122" t="s">
        <v>140</v>
      </c>
      <c r="I63" s="116"/>
      <c r="J63" s="120" t="s">
        <v>141</v>
      </c>
    </row>
    <row r="64" spans="1:10" ht="13.5" x14ac:dyDescent="0.25">
      <c r="A64" s="115"/>
      <c r="B64" s="116"/>
      <c r="C64" s="117"/>
      <c r="D64" s="118"/>
      <c r="E64" s="119"/>
      <c r="F64" s="115"/>
      <c r="G64" s="118"/>
      <c r="H64" s="122"/>
      <c r="I64" s="118"/>
      <c r="J64" s="120"/>
    </row>
    <row r="65" spans="1:10" ht="13.5" x14ac:dyDescent="0.25">
      <c r="A65" s="115" t="s">
        <v>87</v>
      </c>
      <c r="B65" s="116"/>
      <c r="C65" s="119" t="s">
        <v>89</v>
      </c>
      <c r="D65" s="118">
        <f>B65</f>
        <v>0</v>
      </c>
      <c r="E65" s="119" t="s">
        <v>89</v>
      </c>
      <c r="F65" s="115" t="s">
        <v>18</v>
      </c>
      <c r="G65" s="116"/>
      <c r="H65" s="156" t="s">
        <v>138</v>
      </c>
      <c r="I65" s="116"/>
      <c r="J65" s="120" t="s">
        <v>139</v>
      </c>
    </row>
    <row r="66" spans="1:10" ht="13.5" x14ac:dyDescent="0.25">
      <c r="A66" s="115"/>
      <c r="B66" s="116"/>
      <c r="C66" s="117"/>
      <c r="D66" s="118"/>
      <c r="E66" s="119"/>
      <c r="F66" s="94"/>
    </row>
    <row r="67" spans="1:10" ht="13.5" x14ac:dyDescent="0.25">
      <c r="A67" s="115" t="s">
        <v>190</v>
      </c>
      <c r="B67" s="116"/>
      <c r="C67" s="122" t="s">
        <v>91</v>
      </c>
      <c r="D67" s="118">
        <f>B67</f>
        <v>0</v>
      </c>
      <c r="E67" s="120" t="s">
        <v>91</v>
      </c>
      <c r="F67" s="115" t="s">
        <v>190</v>
      </c>
      <c r="G67" s="116"/>
      <c r="H67" s="120" t="s">
        <v>92</v>
      </c>
      <c r="I67" s="116">
        <f>G67</f>
        <v>0</v>
      </c>
      <c r="J67" s="120" t="s">
        <v>92</v>
      </c>
    </row>
    <row r="68" spans="1:10" ht="13.5" x14ac:dyDescent="0.25">
      <c r="A68" s="115" t="s">
        <v>0</v>
      </c>
      <c r="B68" s="116"/>
      <c r="C68" s="122" t="s">
        <v>0</v>
      </c>
      <c r="D68" s="118"/>
      <c r="E68" s="120" t="s">
        <v>0</v>
      </c>
      <c r="F68" s="115" t="s">
        <v>0</v>
      </c>
      <c r="G68" s="116"/>
      <c r="H68" s="122" t="s">
        <v>0</v>
      </c>
      <c r="I68" s="118"/>
      <c r="J68" s="120" t="s">
        <v>0</v>
      </c>
    </row>
    <row r="69" spans="1:10" ht="13.5" x14ac:dyDescent="0.25">
      <c r="A69" s="115" t="s">
        <v>191</v>
      </c>
      <c r="B69" s="116"/>
      <c r="C69" s="122" t="s">
        <v>93</v>
      </c>
      <c r="D69" s="118">
        <f>B69</f>
        <v>0</v>
      </c>
      <c r="E69" s="120" t="s">
        <v>93</v>
      </c>
      <c r="F69" s="115" t="s">
        <v>191</v>
      </c>
      <c r="G69" s="116"/>
      <c r="H69" s="122" t="s">
        <v>94</v>
      </c>
      <c r="I69" s="116">
        <f>G69</f>
        <v>0</v>
      </c>
      <c r="J69" s="120" t="s">
        <v>94</v>
      </c>
    </row>
    <row r="70" spans="1:10" ht="13.5" x14ac:dyDescent="0.25">
      <c r="A70" s="115"/>
      <c r="B70" s="116"/>
      <c r="C70" s="122"/>
      <c r="D70" s="118"/>
      <c r="E70" s="120"/>
      <c r="F70" s="115"/>
      <c r="G70" s="116"/>
      <c r="H70" s="122"/>
      <c r="I70" s="118"/>
      <c r="J70" s="120"/>
    </row>
    <row r="71" spans="1:10" ht="13.5" x14ac:dyDescent="0.25">
      <c r="A71" s="115" t="s">
        <v>192</v>
      </c>
      <c r="B71" s="115"/>
      <c r="C71" s="120" t="s">
        <v>95</v>
      </c>
      <c r="D71" s="118">
        <f>B71</f>
        <v>0</v>
      </c>
      <c r="E71" s="120" t="s">
        <v>95</v>
      </c>
      <c r="F71" s="115" t="s">
        <v>192</v>
      </c>
      <c r="G71" s="116"/>
      <c r="H71" s="120" t="s">
        <v>96</v>
      </c>
      <c r="I71" s="116">
        <f>G71</f>
        <v>0</v>
      </c>
      <c r="J71" s="120" t="s">
        <v>96</v>
      </c>
    </row>
    <row r="72" spans="1:10" ht="13.5" x14ac:dyDescent="0.25">
      <c r="A72" s="115" t="s">
        <v>0</v>
      </c>
      <c r="B72" s="115"/>
      <c r="C72" s="115"/>
      <c r="D72" s="157"/>
      <c r="E72" s="115"/>
      <c r="F72" s="158" t="s">
        <v>97</v>
      </c>
    </row>
    <row r="73" spans="1:10" ht="13.5" x14ac:dyDescent="0.25">
      <c r="A73" s="115"/>
      <c r="B73" s="119"/>
      <c r="C73" s="115"/>
      <c r="D73" s="118"/>
      <c r="E73" s="115"/>
      <c r="F73" s="115"/>
      <c r="G73" s="116"/>
      <c r="H73" s="117"/>
      <c r="I73" s="118"/>
      <c r="J73" s="119"/>
    </row>
    <row r="74" spans="1:10" ht="13.5" x14ac:dyDescent="0.25">
      <c r="A74" s="115"/>
      <c r="B74" s="115"/>
      <c r="C74" s="115"/>
      <c r="D74" s="157"/>
      <c r="E74" s="115"/>
      <c r="F74" s="115" t="s">
        <v>190</v>
      </c>
      <c r="G74" s="116"/>
      <c r="H74" s="122" t="s">
        <v>91</v>
      </c>
      <c r="I74" s="118">
        <f>G74</f>
        <v>0</v>
      </c>
      <c r="J74" s="120" t="s">
        <v>91</v>
      </c>
    </row>
    <row r="75" spans="1:10" ht="13.5" x14ac:dyDescent="0.25">
      <c r="A75" s="159" t="s">
        <v>99</v>
      </c>
      <c r="B75" s="118"/>
      <c r="C75" s="122"/>
      <c r="D75" s="118"/>
      <c r="E75" s="120"/>
      <c r="F75" s="115" t="s">
        <v>0</v>
      </c>
      <c r="G75" s="116"/>
      <c r="H75" s="122" t="s">
        <v>0</v>
      </c>
      <c r="I75" s="118"/>
      <c r="J75" s="120" t="s">
        <v>0</v>
      </c>
    </row>
    <row r="76" spans="1:10" ht="13.5" x14ac:dyDescent="0.25">
      <c r="A76" s="115" t="s">
        <v>63</v>
      </c>
      <c r="B76" s="118">
        <v>120</v>
      </c>
      <c r="C76" s="122" t="s">
        <v>64</v>
      </c>
      <c r="D76" s="118">
        <f>B76*0.0556</f>
        <v>6.6719999999999997</v>
      </c>
      <c r="E76" s="120" t="s">
        <v>65</v>
      </c>
      <c r="F76" s="115" t="s">
        <v>191</v>
      </c>
      <c r="G76" s="116"/>
      <c r="H76" s="122" t="s">
        <v>100</v>
      </c>
      <c r="I76" s="116">
        <f>G76</f>
        <v>0</v>
      </c>
      <c r="J76" s="122" t="s">
        <v>100</v>
      </c>
    </row>
    <row r="77" spans="1:10" ht="13.5" x14ac:dyDescent="0.25">
      <c r="A77" s="115"/>
      <c r="B77" s="118"/>
      <c r="C77" s="122"/>
      <c r="D77" s="118"/>
      <c r="E77" s="120"/>
      <c r="F77" s="115"/>
      <c r="G77" s="116"/>
      <c r="H77" s="122"/>
      <c r="I77" s="118"/>
      <c r="J77" s="120"/>
    </row>
    <row r="78" spans="1:10" ht="13.5" x14ac:dyDescent="0.25">
      <c r="A78" s="115" t="s">
        <v>101</v>
      </c>
      <c r="B78" s="118">
        <v>189</v>
      </c>
      <c r="C78" s="122" t="s">
        <v>102</v>
      </c>
      <c r="D78" s="118">
        <f>B78*0.0556</f>
        <v>10.5084</v>
      </c>
      <c r="E78" s="120" t="s">
        <v>103</v>
      </c>
      <c r="F78" s="115" t="s">
        <v>98</v>
      </c>
      <c r="G78" s="119"/>
      <c r="H78" s="115" t="s">
        <v>104</v>
      </c>
      <c r="I78" s="118">
        <f>G78*0.25</f>
        <v>0</v>
      </c>
      <c r="J78" s="115" t="s">
        <v>105</v>
      </c>
    </row>
    <row r="79" spans="1:10" ht="13.5" x14ac:dyDescent="0.25">
      <c r="A79" s="115" t="s">
        <v>106</v>
      </c>
      <c r="B79" s="118"/>
      <c r="C79" s="122"/>
      <c r="D79" s="118"/>
      <c r="E79" s="120"/>
      <c r="F79" s="115"/>
      <c r="G79" s="118"/>
      <c r="H79" s="122"/>
      <c r="I79" s="118"/>
      <c r="J79" s="120"/>
    </row>
    <row r="80" spans="1:10" ht="13.5" x14ac:dyDescent="0.25">
      <c r="A80" s="115"/>
      <c r="B80" s="118"/>
      <c r="C80" s="122"/>
      <c r="D80" s="118"/>
      <c r="E80" s="120"/>
      <c r="F80" s="115" t="s">
        <v>107</v>
      </c>
      <c r="G80" s="118"/>
      <c r="H80" s="122" t="s">
        <v>108</v>
      </c>
      <c r="I80" s="118">
        <f>G80</f>
        <v>0</v>
      </c>
      <c r="J80" s="122" t="s">
        <v>108</v>
      </c>
    </row>
    <row r="81" spans="1:10" ht="13.5" x14ac:dyDescent="0.25">
      <c r="A81" s="120" t="s">
        <v>109</v>
      </c>
      <c r="B81" s="118">
        <v>120</v>
      </c>
      <c r="C81" s="122" t="s">
        <v>110</v>
      </c>
      <c r="D81" s="118">
        <f>B81*0.0556</f>
        <v>6.6719999999999997</v>
      </c>
      <c r="E81" s="120" t="s">
        <v>111</v>
      </c>
      <c r="F81" s="115" t="s">
        <v>0</v>
      </c>
      <c r="G81" s="119"/>
      <c r="H81" s="122" t="s">
        <v>0</v>
      </c>
      <c r="I81" s="118"/>
      <c r="J81" s="120" t="s">
        <v>0</v>
      </c>
    </row>
    <row r="82" spans="1:10" ht="13.5" x14ac:dyDescent="0.25">
      <c r="A82" s="123" t="s">
        <v>106</v>
      </c>
      <c r="B82" s="124"/>
      <c r="C82" s="125"/>
      <c r="D82" s="124"/>
      <c r="E82" s="126"/>
      <c r="F82" s="115" t="s">
        <v>47</v>
      </c>
      <c r="G82" s="119"/>
      <c r="H82" s="122" t="s">
        <v>0</v>
      </c>
      <c r="I82" s="118"/>
      <c r="J82" s="120"/>
    </row>
    <row r="83" spans="1:10" ht="13.5" x14ac:dyDescent="0.25">
      <c r="A83" s="120" t="s">
        <v>112</v>
      </c>
      <c r="B83" s="118">
        <v>120</v>
      </c>
      <c r="C83" s="122" t="s">
        <v>113</v>
      </c>
      <c r="D83" s="118">
        <f>B83*0.0556</f>
        <v>6.6719999999999997</v>
      </c>
      <c r="E83" s="120" t="s">
        <v>114</v>
      </c>
      <c r="F83" s="115" t="s">
        <v>48</v>
      </c>
      <c r="G83" s="119"/>
      <c r="H83" s="117"/>
      <c r="I83" s="118"/>
      <c r="J83" s="117"/>
    </row>
    <row r="84" spans="1:10" ht="13.5" x14ac:dyDescent="0.25">
      <c r="A84" s="123" t="s">
        <v>106</v>
      </c>
      <c r="B84" s="124"/>
      <c r="C84" s="125"/>
      <c r="D84" s="124"/>
      <c r="E84" s="126"/>
      <c r="F84" s="119" t="s">
        <v>49</v>
      </c>
      <c r="G84" s="119"/>
      <c r="H84" s="122" t="s">
        <v>50</v>
      </c>
      <c r="I84" s="118">
        <f>G84</f>
        <v>0</v>
      </c>
      <c r="J84" s="122" t="s">
        <v>50</v>
      </c>
    </row>
    <row r="85" spans="1:10" ht="13.5" x14ac:dyDescent="0.25">
      <c r="A85" s="100"/>
      <c r="B85" s="100"/>
      <c r="C85" s="100"/>
      <c r="D85" s="160"/>
      <c r="E85" s="100"/>
      <c r="F85" s="161" t="s">
        <v>115</v>
      </c>
      <c r="G85" s="102"/>
      <c r="H85" s="120" t="s">
        <v>116</v>
      </c>
      <c r="I85" s="102"/>
      <c r="J85" s="120" t="s">
        <v>116</v>
      </c>
    </row>
    <row r="86" spans="1:10" ht="13.5" x14ac:dyDescent="0.25">
      <c r="A86" s="100"/>
      <c r="B86" s="100"/>
      <c r="C86" s="100"/>
      <c r="D86" s="160"/>
      <c r="E86" s="100"/>
    </row>
    <row r="87" spans="1:10" ht="13.5" x14ac:dyDescent="0.25">
      <c r="A87" s="115" t="s">
        <v>117</v>
      </c>
      <c r="B87" s="119"/>
      <c r="C87" s="117"/>
      <c r="D87" s="118"/>
      <c r="E87" s="120"/>
    </row>
    <row r="88" spans="1:10" ht="13.5" x14ac:dyDescent="0.25">
      <c r="A88" s="115"/>
      <c r="B88" s="119"/>
      <c r="C88" s="117"/>
      <c r="D88" s="118"/>
      <c r="E88" s="120"/>
      <c r="F88" s="91" t="s">
        <v>193</v>
      </c>
    </row>
    <row r="89" spans="1:10" ht="13.5" x14ac:dyDescent="0.25">
      <c r="A89" s="115" t="s">
        <v>41</v>
      </c>
      <c r="B89" s="119"/>
      <c r="C89" s="122" t="s">
        <v>42</v>
      </c>
      <c r="D89" s="118">
        <f>B89*17.8</f>
        <v>0</v>
      </c>
      <c r="E89" s="120" t="s">
        <v>43</v>
      </c>
    </row>
    <row r="90" spans="1:10" ht="13.5" x14ac:dyDescent="0.25">
      <c r="A90" s="115" t="s">
        <v>0</v>
      </c>
      <c r="B90" s="119"/>
      <c r="C90" s="122" t="s">
        <v>0</v>
      </c>
      <c r="D90" s="118"/>
      <c r="E90" s="120" t="s">
        <v>0</v>
      </c>
      <c r="F90" s="115"/>
      <c r="G90" s="119"/>
      <c r="H90" s="117"/>
      <c r="I90" s="118"/>
      <c r="J90" s="120"/>
    </row>
    <row r="91" spans="1:10" ht="13.5" x14ac:dyDescent="0.25">
      <c r="A91" s="115" t="s">
        <v>44</v>
      </c>
      <c r="B91" s="119"/>
      <c r="C91" s="122" t="s">
        <v>186</v>
      </c>
      <c r="D91" s="118">
        <f>B91*17.8</f>
        <v>0</v>
      </c>
      <c r="E91" s="120" t="s">
        <v>187</v>
      </c>
      <c r="F91" s="115" t="s">
        <v>41</v>
      </c>
      <c r="G91" s="119"/>
      <c r="H91" s="122" t="s">
        <v>42</v>
      </c>
      <c r="I91" s="118">
        <f>G91*17.8</f>
        <v>0</v>
      </c>
      <c r="J91" s="120" t="s">
        <v>43</v>
      </c>
    </row>
    <row r="92" spans="1:10" ht="13.5" x14ac:dyDescent="0.25">
      <c r="A92" s="120" t="s">
        <v>0</v>
      </c>
      <c r="B92" s="119"/>
      <c r="C92" s="122" t="s">
        <v>0</v>
      </c>
      <c r="D92" s="118"/>
      <c r="E92" s="120" t="s">
        <v>0</v>
      </c>
      <c r="F92" s="115" t="s">
        <v>0</v>
      </c>
      <c r="G92" s="119"/>
      <c r="H92" s="122" t="s">
        <v>0</v>
      </c>
      <c r="I92" s="118"/>
      <c r="J92" s="120" t="s">
        <v>0</v>
      </c>
    </row>
    <row r="93" spans="1:10" ht="13.5" x14ac:dyDescent="0.25">
      <c r="A93" s="115" t="s">
        <v>45</v>
      </c>
      <c r="B93" s="119"/>
      <c r="C93" s="122" t="s">
        <v>185</v>
      </c>
      <c r="D93" s="118">
        <f>B93*17.8</f>
        <v>0</v>
      </c>
      <c r="E93" s="120" t="s">
        <v>46</v>
      </c>
      <c r="F93" s="115" t="s">
        <v>44</v>
      </c>
      <c r="G93" s="119"/>
      <c r="H93" s="122" t="s">
        <v>186</v>
      </c>
      <c r="I93" s="118">
        <f>G93*17.8</f>
        <v>0</v>
      </c>
      <c r="J93" s="120" t="s">
        <v>187</v>
      </c>
    </row>
    <row r="94" spans="1:10" ht="13.5" x14ac:dyDescent="0.25">
      <c r="A94" s="115" t="s">
        <v>0</v>
      </c>
      <c r="B94" s="119"/>
      <c r="C94" s="122" t="s">
        <v>0</v>
      </c>
      <c r="D94" s="118"/>
      <c r="E94" s="120" t="s">
        <v>0</v>
      </c>
      <c r="F94" s="120" t="s">
        <v>0</v>
      </c>
      <c r="G94" s="119"/>
      <c r="H94" s="122" t="s">
        <v>0</v>
      </c>
      <c r="I94" s="118"/>
      <c r="J94" s="120" t="s">
        <v>0</v>
      </c>
    </row>
    <row r="95" spans="1:10" ht="13.5" x14ac:dyDescent="0.25">
      <c r="A95" s="115" t="s">
        <v>118</v>
      </c>
      <c r="B95" s="115"/>
      <c r="C95" s="115"/>
      <c r="D95" s="157"/>
      <c r="E95" s="115"/>
      <c r="F95" s="115" t="s">
        <v>45</v>
      </c>
      <c r="G95" s="119"/>
      <c r="H95" s="122" t="s">
        <v>185</v>
      </c>
      <c r="I95" s="118">
        <f>G95*17.8</f>
        <v>0</v>
      </c>
      <c r="J95" s="120" t="s">
        <v>46</v>
      </c>
    </row>
    <row r="96" spans="1:10" ht="13.5" x14ac:dyDescent="0.25">
      <c r="A96" s="123" t="s">
        <v>119</v>
      </c>
      <c r="B96" s="123"/>
      <c r="C96" s="126" t="s">
        <v>108</v>
      </c>
      <c r="D96" s="162"/>
      <c r="E96" s="126" t="s">
        <v>108</v>
      </c>
      <c r="F96" s="115" t="s">
        <v>0</v>
      </c>
      <c r="G96" s="119"/>
      <c r="H96" s="122" t="s">
        <v>0</v>
      </c>
      <c r="I96" s="118"/>
      <c r="J96" s="120" t="s">
        <v>0</v>
      </c>
    </row>
    <row r="97" spans="1:5" ht="13.5" x14ac:dyDescent="0.25">
      <c r="A97" s="123"/>
      <c r="B97" s="100"/>
      <c r="C97" s="100"/>
      <c r="D97" s="160"/>
      <c r="E97" s="100"/>
    </row>
    <row r="98" spans="1:5" ht="13.5" x14ac:dyDescent="0.25">
      <c r="A98" s="115" t="s">
        <v>98</v>
      </c>
      <c r="B98" s="116"/>
      <c r="C98" s="115" t="s">
        <v>182</v>
      </c>
      <c r="D98" s="116">
        <f>B98*0.25</f>
        <v>0</v>
      </c>
      <c r="E98" s="115" t="s">
        <v>183</v>
      </c>
    </row>
    <row r="99" spans="1:5" ht="13.5" x14ac:dyDescent="0.25">
      <c r="A99" s="100"/>
      <c r="B99" s="100"/>
      <c r="C99" s="100"/>
      <c r="D99" s="160"/>
      <c r="E99" s="100"/>
    </row>
    <row r="100" spans="1:5" ht="13.5" x14ac:dyDescent="0.25">
      <c r="A100" s="100"/>
      <c r="B100" s="102"/>
      <c r="C100" s="102"/>
      <c r="D100" s="151"/>
      <c r="E100" s="102"/>
    </row>
    <row r="101" spans="1:5" ht="13.5" x14ac:dyDescent="0.25">
      <c r="A101" s="102"/>
      <c r="B101" s="102"/>
      <c r="C101" s="102"/>
      <c r="D101" s="151"/>
      <c r="E101" s="102"/>
    </row>
    <row r="102" spans="1:5" ht="13.5" x14ac:dyDescent="0.25">
      <c r="A102" s="102"/>
      <c r="B102" s="102"/>
      <c r="C102" s="102"/>
      <c r="D102" s="151"/>
      <c r="E102" s="102"/>
    </row>
    <row r="103" spans="1:5" ht="13.5" x14ac:dyDescent="0.25">
      <c r="A103" s="102"/>
      <c r="B103" s="102"/>
      <c r="C103" s="102"/>
      <c r="D103" s="151"/>
      <c r="E103" s="102"/>
    </row>
    <row r="104" spans="1:5" ht="13.5" x14ac:dyDescent="0.25">
      <c r="A104" s="102"/>
      <c r="B104" s="102"/>
      <c r="C104" s="102"/>
      <c r="D104" s="151"/>
      <c r="E104" s="102"/>
    </row>
    <row r="105" spans="1:5" ht="13.5" x14ac:dyDescent="0.25">
      <c r="A105" s="102"/>
      <c r="B105" s="102"/>
      <c r="C105" s="102"/>
      <c r="D105" s="151"/>
      <c r="E105" s="102"/>
    </row>
    <row r="106" spans="1:5" ht="13.5" x14ac:dyDescent="0.25">
      <c r="A106" s="102"/>
      <c r="B106" s="102"/>
      <c r="C106" s="102"/>
      <c r="D106" s="151"/>
      <c r="E106" s="102"/>
    </row>
    <row r="107" spans="1:5" ht="13.5" x14ac:dyDescent="0.25">
      <c r="A107" s="102"/>
      <c r="B107" s="102"/>
      <c r="C107" s="102"/>
      <c r="D107" s="151"/>
      <c r="E107" s="102"/>
    </row>
    <row r="108" spans="1:5" ht="13.5" x14ac:dyDescent="0.25">
      <c r="A108" s="102"/>
      <c r="B108" s="102"/>
      <c r="C108" s="102"/>
      <c r="D108" s="151"/>
      <c r="E108" s="102"/>
    </row>
    <row r="109" spans="1:5" ht="13.5" x14ac:dyDescent="0.25">
      <c r="A109" s="102"/>
      <c r="B109" s="102"/>
      <c r="C109" s="102"/>
      <c r="D109" s="151"/>
      <c r="E109" s="102"/>
    </row>
    <row r="110" spans="1:5" ht="13.5" x14ac:dyDescent="0.25">
      <c r="A110" s="102"/>
    </row>
  </sheetData>
  <mergeCells count="4">
    <mergeCell ref="A2:E2"/>
    <mergeCell ref="A3:E3"/>
    <mergeCell ref="B10:C10"/>
    <mergeCell ref="D10:E10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2"/>
  <sheetViews>
    <sheetView zoomScale="150" zoomScaleNormal="150" workbookViewId="0">
      <selection activeCell="C12" sqref="C12"/>
    </sheetView>
  </sheetViews>
  <sheetFormatPr defaultRowHeight="12.75" x14ac:dyDescent="0.2"/>
  <cols>
    <col min="1" max="1" width="9.7109375" style="14" customWidth="1"/>
    <col min="2" max="2" width="7.7109375" style="14" customWidth="1"/>
    <col min="3" max="3" width="11.7109375" style="14" customWidth="1"/>
    <col min="4" max="4" width="7.7109375" style="14" customWidth="1"/>
    <col min="5" max="5" width="13.5703125" style="14" customWidth="1"/>
    <col min="6" max="6" width="9.140625" style="14" customWidth="1"/>
    <col min="7" max="16384" width="9.140625" style="14"/>
  </cols>
  <sheetData>
    <row r="1" spans="1:45" ht="20.25" x14ac:dyDescent="0.3">
      <c r="A1" s="22" t="s">
        <v>172</v>
      </c>
      <c r="B1" s="22"/>
      <c r="C1" s="22"/>
      <c r="D1" s="22"/>
      <c r="E1" s="22"/>
      <c r="F1" s="23"/>
      <c r="G1" s="30"/>
    </row>
    <row r="2" spans="1:45" x14ac:dyDescent="0.2">
      <c r="A2" s="212" t="s">
        <v>173</v>
      </c>
      <c r="B2" s="212"/>
      <c r="C2" s="212"/>
      <c r="D2" s="212"/>
      <c r="E2" s="212"/>
      <c r="F2" s="212"/>
    </row>
    <row r="3" spans="1:45" x14ac:dyDescent="0.2">
      <c r="A3" s="213" t="s">
        <v>59</v>
      </c>
      <c r="B3" s="213"/>
      <c r="C3" s="213"/>
      <c r="D3" s="213"/>
      <c r="E3" s="213"/>
      <c r="F3" s="213"/>
    </row>
    <row r="4" spans="1:45" x14ac:dyDescent="0.2">
      <c r="A4" s="24"/>
      <c r="B4" s="24"/>
      <c r="C4" s="24"/>
      <c r="D4" s="24"/>
      <c r="E4" s="24"/>
    </row>
    <row r="5" spans="1:45" ht="13.5" x14ac:dyDescent="0.25">
      <c r="A5" s="12" t="s">
        <v>1</v>
      </c>
      <c r="B5" s="9"/>
      <c r="C5" s="9"/>
      <c r="D5" s="32"/>
      <c r="E5" s="32" t="s">
        <v>120</v>
      </c>
      <c r="F5" s="13" t="s">
        <v>60</v>
      </c>
    </row>
    <row r="6" spans="1:45" ht="13.5" x14ac:dyDescent="0.25">
      <c r="A6" s="12" t="s">
        <v>2</v>
      </c>
      <c r="B6" s="11"/>
      <c r="C6" s="11"/>
      <c r="D6" s="33"/>
      <c r="E6" s="33" t="s">
        <v>4</v>
      </c>
      <c r="F6" s="34">
        <v>40912</v>
      </c>
    </row>
    <row r="7" spans="1:45" ht="13.5" x14ac:dyDescent="0.25">
      <c r="A7" s="12" t="s">
        <v>3</v>
      </c>
      <c r="B7" s="9"/>
      <c r="C7" s="9"/>
      <c r="D7" s="10"/>
      <c r="E7" s="10" t="s">
        <v>12</v>
      </c>
      <c r="F7" s="34" t="s">
        <v>61</v>
      </c>
    </row>
    <row r="8" spans="1:45" ht="13.5" x14ac:dyDescent="0.25">
      <c r="A8" s="12"/>
      <c r="B8" s="31"/>
      <c r="C8" s="12"/>
      <c r="D8" s="35"/>
      <c r="E8" s="13"/>
    </row>
    <row r="9" spans="1:45" ht="19.5" x14ac:dyDescent="0.35">
      <c r="A9" s="214" t="s">
        <v>121</v>
      </c>
      <c r="B9" s="215"/>
      <c r="C9" s="215"/>
      <c r="D9" s="215"/>
      <c r="E9" s="216"/>
    </row>
    <row r="10" spans="1:45" ht="13.5" x14ac:dyDescent="0.25">
      <c r="A10" s="16" t="s">
        <v>122</v>
      </c>
      <c r="B10" s="217" t="s">
        <v>6</v>
      </c>
      <c r="C10" s="218"/>
      <c r="D10" s="217" t="s">
        <v>62</v>
      </c>
      <c r="E10" s="218"/>
    </row>
    <row r="11" spans="1:45" ht="13.5" x14ac:dyDescent="0.25">
      <c r="A11" s="16" t="s">
        <v>0</v>
      </c>
      <c r="B11" s="15" t="s">
        <v>7</v>
      </c>
      <c r="C11" s="36" t="s">
        <v>13</v>
      </c>
      <c r="D11" s="15" t="s">
        <v>7</v>
      </c>
      <c r="E11" s="15" t="s">
        <v>8</v>
      </c>
    </row>
    <row r="12" spans="1:45" ht="13.5" x14ac:dyDescent="0.25">
      <c r="A12" s="17"/>
      <c r="B12" s="18"/>
      <c r="C12" s="20"/>
      <c r="D12" s="25"/>
      <c r="E12" s="19"/>
    </row>
    <row r="13" spans="1:45" ht="13.5" x14ac:dyDescent="0.25">
      <c r="A13" s="17"/>
      <c r="B13" s="21"/>
      <c r="C13" s="26"/>
      <c r="D13" s="18"/>
      <c r="E13" s="19"/>
      <c r="AS13" s="14" t="s">
        <v>0</v>
      </c>
    </row>
    <row r="14" spans="1:45" ht="13.5" x14ac:dyDescent="0.25">
      <c r="A14" s="17" t="s">
        <v>41</v>
      </c>
      <c r="B14" s="21"/>
      <c r="C14" s="37" t="s">
        <v>123</v>
      </c>
      <c r="D14" s="18">
        <f>B14*17.8</f>
        <v>0</v>
      </c>
      <c r="E14" s="38" t="s">
        <v>124</v>
      </c>
      <c r="F14" s="27"/>
    </row>
    <row r="15" spans="1:45" ht="13.5" x14ac:dyDescent="0.25">
      <c r="A15" s="17" t="s">
        <v>0</v>
      </c>
      <c r="B15" s="21"/>
      <c r="C15" s="20" t="s">
        <v>0</v>
      </c>
      <c r="D15" s="18"/>
      <c r="E15" s="19" t="s">
        <v>0</v>
      </c>
      <c r="F15" s="27"/>
    </row>
    <row r="16" spans="1:45" ht="13.5" x14ac:dyDescent="0.25">
      <c r="A16" s="17" t="s">
        <v>44</v>
      </c>
      <c r="B16" s="21"/>
      <c r="C16" s="37" t="s">
        <v>125</v>
      </c>
      <c r="D16" s="18">
        <f>B16*17.8</f>
        <v>0</v>
      </c>
      <c r="E16" s="38" t="s">
        <v>126</v>
      </c>
      <c r="F16" s="27"/>
    </row>
    <row r="17" spans="1:6" ht="13.5" x14ac:dyDescent="0.25">
      <c r="A17" s="19" t="s">
        <v>0</v>
      </c>
      <c r="B17" s="21"/>
      <c r="C17" s="20" t="s">
        <v>0</v>
      </c>
      <c r="D17" s="18"/>
      <c r="E17" s="19" t="s">
        <v>0</v>
      </c>
    </row>
    <row r="18" spans="1:6" ht="13.5" x14ac:dyDescent="0.25">
      <c r="A18" s="17" t="s">
        <v>45</v>
      </c>
      <c r="B18" s="21"/>
      <c r="C18" s="37" t="s">
        <v>127</v>
      </c>
      <c r="D18" s="18">
        <f>B18*17.8</f>
        <v>0</v>
      </c>
      <c r="E18" s="38" t="s">
        <v>128</v>
      </c>
      <c r="F18" s="28"/>
    </row>
    <row r="19" spans="1:6" ht="13.5" x14ac:dyDescent="0.25">
      <c r="A19" s="17" t="s">
        <v>0</v>
      </c>
      <c r="B19" s="21"/>
      <c r="C19" s="20" t="s">
        <v>0</v>
      </c>
      <c r="D19" s="18"/>
      <c r="E19" s="19" t="s">
        <v>0</v>
      </c>
    </row>
    <row r="20" spans="1:6" ht="13.5" x14ac:dyDescent="0.25">
      <c r="A20" s="17"/>
      <c r="B20" s="25"/>
      <c r="C20" s="26"/>
      <c r="D20" s="18"/>
      <c r="E20" s="21"/>
    </row>
    <row r="21" spans="1:6" ht="13.5" x14ac:dyDescent="0.25">
      <c r="A21" s="17" t="s">
        <v>174</v>
      </c>
      <c r="B21" s="25"/>
      <c r="C21" s="20" t="s">
        <v>91</v>
      </c>
      <c r="D21" s="18">
        <f>B21</f>
        <v>0</v>
      </c>
      <c r="E21" s="19" t="s">
        <v>91</v>
      </c>
    </row>
    <row r="22" spans="1:6" ht="13.5" x14ac:dyDescent="0.25">
      <c r="A22" s="17" t="s">
        <v>0</v>
      </c>
      <c r="B22" s="25"/>
      <c r="C22" s="20" t="s">
        <v>0</v>
      </c>
      <c r="D22" s="18"/>
      <c r="E22" s="19" t="s">
        <v>0</v>
      </c>
    </row>
    <row r="23" spans="1:6" ht="13.5" x14ac:dyDescent="0.25">
      <c r="A23" s="17" t="s">
        <v>175</v>
      </c>
      <c r="B23" s="25"/>
      <c r="C23" s="20" t="s">
        <v>100</v>
      </c>
      <c r="D23" s="25">
        <f>B23</f>
        <v>0</v>
      </c>
      <c r="E23" s="20" t="s">
        <v>100</v>
      </c>
    </row>
    <row r="24" spans="1:6" ht="13.5" x14ac:dyDescent="0.25">
      <c r="A24" s="17"/>
      <c r="B24" s="25"/>
      <c r="C24" s="20"/>
      <c r="D24" s="18"/>
      <c r="E24" s="19"/>
    </row>
    <row r="25" spans="1:6" ht="13.5" x14ac:dyDescent="0.25">
      <c r="A25" s="17" t="s">
        <v>98</v>
      </c>
      <c r="B25" s="21"/>
      <c r="C25" s="17" t="s">
        <v>104</v>
      </c>
      <c r="D25" s="18">
        <f>B25*0.25</f>
        <v>0</v>
      </c>
      <c r="E25" s="17" t="s">
        <v>105</v>
      </c>
    </row>
    <row r="26" spans="1:6" ht="13.5" x14ac:dyDescent="0.25">
      <c r="A26" s="17"/>
      <c r="B26" s="18"/>
      <c r="C26" s="20"/>
      <c r="D26" s="18"/>
      <c r="E26" s="19"/>
    </row>
    <row r="27" spans="1:6" ht="13.5" x14ac:dyDescent="0.25">
      <c r="A27" s="17" t="s">
        <v>107</v>
      </c>
      <c r="B27" s="18"/>
      <c r="C27" s="20" t="s">
        <v>108</v>
      </c>
      <c r="D27" s="18">
        <f>B27</f>
        <v>0</v>
      </c>
      <c r="E27" s="20" t="s">
        <v>108</v>
      </c>
    </row>
    <row r="28" spans="1:6" ht="13.5" x14ac:dyDescent="0.25">
      <c r="A28" s="17" t="s">
        <v>0</v>
      </c>
      <c r="B28" s="21"/>
      <c r="C28" s="20" t="s">
        <v>0</v>
      </c>
      <c r="D28" s="18"/>
      <c r="E28" s="19" t="s">
        <v>0</v>
      </c>
    </row>
    <row r="29" spans="1:6" ht="13.5" x14ac:dyDescent="0.25">
      <c r="A29" s="17" t="s">
        <v>47</v>
      </c>
      <c r="B29" s="21"/>
      <c r="C29" s="20" t="s">
        <v>0</v>
      </c>
      <c r="D29" s="18"/>
      <c r="E29" s="19"/>
    </row>
    <row r="30" spans="1:6" ht="13.5" x14ac:dyDescent="0.25">
      <c r="A30" s="17" t="s">
        <v>48</v>
      </c>
      <c r="B30" s="21"/>
      <c r="C30" s="26"/>
      <c r="D30" s="18"/>
      <c r="E30" s="26"/>
    </row>
    <row r="31" spans="1:6" ht="13.5" x14ac:dyDescent="0.25">
      <c r="A31" s="21" t="s">
        <v>49</v>
      </c>
      <c r="B31" s="21"/>
      <c r="C31" s="20" t="s">
        <v>50</v>
      </c>
      <c r="D31" s="18">
        <f>B31</f>
        <v>0</v>
      </c>
      <c r="E31" s="20" t="s">
        <v>50</v>
      </c>
    </row>
    <row r="32" spans="1:6" ht="13.5" x14ac:dyDescent="0.25">
      <c r="A32" s="29" t="s">
        <v>115</v>
      </c>
      <c r="B32" s="13"/>
      <c r="C32" s="19" t="s">
        <v>116</v>
      </c>
      <c r="D32" s="13"/>
      <c r="E32" s="19" t="s">
        <v>116</v>
      </c>
    </row>
    <row r="34" spans="1:5" ht="13.5" x14ac:dyDescent="0.25">
      <c r="A34" s="17"/>
      <c r="B34" s="21"/>
      <c r="C34" s="26"/>
      <c r="D34" s="18"/>
      <c r="E34" s="19"/>
    </row>
    <row r="35" spans="1:5" ht="13.5" x14ac:dyDescent="0.25">
      <c r="A35" s="17" t="s">
        <v>79</v>
      </c>
      <c r="B35" s="25"/>
      <c r="C35" s="26" t="s">
        <v>129</v>
      </c>
      <c r="D35" s="18">
        <f>B35*10</f>
        <v>0</v>
      </c>
      <c r="E35" s="19" t="s">
        <v>130</v>
      </c>
    </row>
    <row r="36" spans="1:5" ht="13.5" x14ac:dyDescent="0.25">
      <c r="A36" s="19" t="s">
        <v>0</v>
      </c>
      <c r="B36" s="25"/>
      <c r="C36" s="26" t="s">
        <v>0</v>
      </c>
      <c r="D36" s="18"/>
      <c r="E36" s="19" t="s">
        <v>0</v>
      </c>
    </row>
    <row r="37" spans="1:5" ht="13.5" x14ac:dyDescent="0.25">
      <c r="A37" s="17" t="s">
        <v>51</v>
      </c>
      <c r="B37" s="25"/>
      <c r="C37" s="26" t="s">
        <v>131</v>
      </c>
      <c r="D37" s="18">
        <f>B37*10</f>
        <v>0</v>
      </c>
      <c r="E37" s="19" t="s">
        <v>132</v>
      </c>
    </row>
    <row r="38" spans="1:5" ht="13.5" x14ac:dyDescent="0.25">
      <c r="A38" s="17"/>
      <c r="B38" s="21"/>
      <c r="C38" s="26" t="s">
        <v>0</v>
      </c>
      <c r="D38" s="18"/>
      <c r="E38" s="19" t="s">
        <v>0</v>
      </c>
    </row>
    <row r="39" spans="1:5" ht="13.5" x14ac:dyDescent="0.25">
      <c r="A39" s="19" t="s">
        <v>82</v>
      </c>
      <c r="B39" s="25">
        <f>B35-B37</f>
        <v>0</v>
      </c>
      <c r="C39" s="26" t="s">
        <v>133</v>
      </c>
      <c r="D39" s="18">
        <f>B39*10</f>
        <v>0</v>
      </c>
      <c r="E39" s="19" t="s">
        <v>134</v>
      </c>
    </row>
    <row r="40" spans="1:5" ht="13.5" x14ac:dyDescent="0.25">
      <c r="A40" s="17" t="s">
        <v>0</v>
      </c>
      <c r="B40" s="25"/>
      <c r="C40" s="26"/>
      <c r="D40" s="18"/>
      <c r="E40" s="19"/>
    </row>
    <row r="41" spans="1:5" ht="13.5" x14ac:dyDescent="0.25">
      <c r="A41" s="17" t="s">
        <v>85</v>
      </c>
      <c r="B41" s="25"/>
      <c r="C41" s="26" t="s">
        <v>135</v>
      </c>
      <c r="D41" s="18">
        <f>D35/2.175</f>
        <v>0</v>
      </c>
      <c r="E41" s="21" t="s">
        <v>136</v>
      </c>
    </row>
    <row r="42" spans="1:5" ht="13.5" x14ac:dyDescent="0.25">
      <c r="A42" s="17"/>
      <c r="B42" s="25"/>
      <c r="C42" s="26"/>
      <c r="D42" s="18"/>
      <c r="E42" s="21"/>
    </row>
  </sheetData>
  <mergeCells count="5">
    <mergeCell ref="A2:F2"/>
    <mergeCell ref="A3:F3"/>
    <mergeCell ref="A9:E9"/>
    <mergeCell ref="B10:C10"/>
    <mergeCell ref="D10:E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A6" workbookViewId="0">
      <selection activeCell="C13" sqref="C13"/>
    </sheetView>
  </sheetViews>
  <sheetFormatPr defaultRowHeight="12.75" x14ac:dyDescent="0.2"/>
  <cols>
    <col min="1" max="1" width="23.5703125" style="5" customWidth="1"/>
    <col min="2" max="2" width="17.42578125" customWidth="1"/>
    <col min="3" max="3" width="9.28515625" customWidth="1"/>
    <col min="4" max="4" width="11.140625" customWidth="1"/>
    <col min="5" max="5" width="9.7109375" customWidth="1"/>
    <col min="6" max="6" width="8.5703125" customWidth="1"/>
    <col min="7" max="7" width="9.28515625" customWidth="1"/>
    <col min="8" max="8" width="8.28515625" customWidth="1"/>
    <col min="9" max="9" width="9.5703125" customWidth="1"/>
    <col min="10" max="10" width="8.7109375" customWidth="1"/>
    <col min="11" max="11" width="12.85546875" customWidth="1"/>
    <col min="12" max="12" width="7.140625" customWidth="1"/>
  </cols>
  <sheetData>
    <row r="1" spans="1:18" ht="18" customHeight="1" x14ac:dyDescent="0.25">
      <c r="A1" s="8" t="s">
        <v>147</v>
      </c>
      <c r="B1" s="2"/>
      <c r="C1" s="219" t="s">
        <v>148</v>
      </c>
      <c r="D1" s="220"/>
      <c r="E1" s="219" t="s">
        <v>149</v>
      </c>
      <c r="F1" s="220"/>
      <c r="G1" s="226" t="s">
        <v>150</v>
      </c>
      <c r="H1" s="227"/>
      <c r="I1" s="219" t="s">
        <v>151</v>
      </c>
      <c r="J1" s="220"/>
      <c r="K1" s="219" t="s">
        <v>152</v>
      </c>
      <c r="L1" s="220"/>
      <c r="M1" s="1"/>
      <c r="N1" s="1"/>
      <c r="O1" s="1"/>
      <c r="P1" s="1"/>
      <c r="Q1" s="1"/>
      <c r="R1" s="1"/>
    </row>
    <row r="2" spans="1:18" ht="15" customHeight="1" x14ac:dyDescent="0.2">
      <c r="A2" s="223" t="s">
        <v>154</v>
      </c>
      <c r="B2" s="2" t="s">
        <v>161</v>
      </c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</row>
    <row r="3" spans="1:18" ht="15" x14ac:dyDescent="0.2">
      <c r="A3" s="224"/>
      <c r="B3" s="2" t="s">
        <v>162</v>
      </c>
      <c r="C3" s="2"/>
      <c r="D3" s="2"/>
      <c r="E3" s="2"/>
      <c r="F3" s="2"/>
      <c r="G3" s="2"/>
      <c r="H3" s="2"/>
      <c r="I3" s="2"/>
      <c r="J3" s="2"/>
      <c r="K3" s="2">
        <v>3</v>
      </c>
      <c r="L3" s="2"/>
      <c r="M3" s="1"/>
      <c r="N3" s="1"/>
      <c r="O3" s="1"/>
      <c r="P3" s="1"/>
      <c r="Q3" s="1"/>
      <c r="R3" s="1"/>
    </row>
    <row r="4" spans="1:18" ht="15" x14ac:dyDescent="0.2">
      <c r="A4" s="225"/>
      <c r="B4" s="2" t="s">
        <v>160</v>
      </c>
      <c r="C4" s="2">
        <v>9</v>
      </c>
      <c r="D4" s="2"/>
      <c r="E4" s="2">
        <v>13</v>
      </c>
      <c r="F4" s="2"/>
      <c r="G4" s="2">
        <v>16</v>
      </c>
      <c r="H4" s="2"/>
      <c r="I4" s="2">
        <v>15</v>
      </c>
      <c r="J4" s="2"/>
      <c r="K4" s="2">
        <v>23</v>
      </c>
      <c r="L4" s="2"/>
      <c r="M4" s="1"/>
      <c r="N4" s="1"/>
      <c r="O4" s="1"/>
      <c r="P4" s="1"/>
      <c r="Q4" s="1"/>
      <c r="R4" s="1"/>
    </row>
    <row r="5" spans="1:18" ht="15" x14ac:dyDescent="0.2">
      <c r="A5" s="4"/>
      <c r="B5" s="2" t="s">
        <v>163</v>
      </c>
      <c r="C5" s="2">
        <v>30</v>
      </c>
      <c r="D5" s="2"/>
      <c r="E5" s="2">
        <v>36</v>
      </c>
      <c r="F5" s="2"/>
      <c r="G5" s="2">
        <v>34</v>
      </c>
      <c r="H5" s="2"/>
      <c r="I5" s="2">
        <v>32</v>
      </c>
      <c r="J5" s="2"/>
      <c r="K5" s="2">
        <v>22</v>
      </c>
      <c r="L5" s="2"/>
      <c r="M5" s="1"/>
      <c r="N5" s="1"/>
      <c r="O5" s="1"/>
      <c r="P5" s="1"/>
      <c r="Q5" s="1"/>
      <c r="R5" s="1"/>
    </row>
    <row r="6" spans="1:18" ht="15" x14ac:dyDescent="0.2">
      <c r="A6" s="4"/>
      <c r="B6" s="2" t="s">
        <v>164</v>
      </c>
      <c r="C6" s="2">
        <v>21</v>
      </c>
      <c r="D6" s="2"/>
      <c r="E6" s="2">
        <v>15</v>
      </c>
      <c r="F6" s="2"/>
      <c r="G6" s="2">
        <v>14</v>
      </c>
      <c r="H6" s="2"/>
      <c r="I6" s="2">
        <v>14</v>
      </c>
      <c r="J6" s="2"/>
      <c r="K6" s="2">
        <v>6</v>
      </c>
      <c r="L6" s="2"/>
      <c r="M6" s="1"/>
      <c r="N6" s="1"/>
      <c r="O6" s="1"/>
      <c r="P6" s="1"/>
      <c r="Q6" s="1"/>
      <c r="R6" s="1"/>
    </row>
    <row r="7" spans="1:18" ht="15" x14ac:dyDescent="0.2">
      <c r="A7" s="4"/>
      <c r="B7" s="2"/>
      <c r="C7" s="2">
        <f>SUM(C4:C6)</f>
        <v>60</v>
      </c>
      <c r="D7" s="2"/>
      <c r="E7" s="2">
        <f>SUM(E4:E6)</f>
        <v>64</v>
      </c>
      <c r="F7" s="2"/>
      <c r="G7" s="2">
        <f>SUM(G4:G6)</f>
        <v>64</v>
      </c>
      <c r="H7" s="2"/>
      <c r="I7" s="2">
        <f>SUM(I4:I6)</f>
        <v>61</v>
      </c>
      <c r="J7" s="2"/>
      <c r="K7" s="2">
        <f>SUM(K3:K6)</f>
        <v>54</v>
      </c>
      <c r="L7" s="2"/>
      <c r="M7" s="1"/>
      <c r="N7" s="1"/>
      <c r="O7" s="1"/>
      <c r="P7" s="1"/>
      <c r="Q7" s="1"/>
      <c r="R7" s="1"/>
    </row>
    <row r="8" spans="1:18" ht="15" x14ac:dyDescent="0.2">
      <c r="A8" s="6" t="s">
        <v>153</v>
      </c>
      <c r="B8" s="2" t="s">
        <v>161</v>
      </c>
      <c r="C8" s="2"/>
      <c r="D8" s="2"/>
      <c r="E8" s="2"/>
      <c r="F8" s="2"/>
      <c r="G8" s="2"/>
      <c r="H8" s="2"/>
      <c r="I8" s="2"/>
      <c r="J8" s="2"/>
      <c r="K8" s="2"/>
      <c r="L8" s="2"/>
      <c r="M8" s="1"/>
      <c r="N8" s="1"/>
      <c r="O8" s="1"/>
      <c r="P8" s="1"/>
      <c r="Q8" s="1"/>
      <c r="R8" s="1"/>
    </row>
    <row r="9" spans="1:18" ht="15" x14ac:dyDescent="0.2">
      <c r="A9" s="4"/>
      <c r="B9" s="2" t="s">
        <v>162</v>
      </c>
      <c r="C9" s="2">
        <v>1</v>
      </c>
      <c r="D9" s="2"/>
      <c r="E9" s="2">
        <v>1</v>
      </c>
      <c r="F9" s="2"/>
      <c r="G9" s="2">
        <v>3</v>
      </c>
      <c r="H9" s="2"/>
      <c r="I9" s="2">
        <v>3</v>
      </c>
      <c r="J9" s="2"/>
      <c r="K9" s="2">
        <v>3</v>
      </c>
      <c r="L9" s="2"/>
      <c r="M9" s="1"/>
      <c r="N9" s="1"/>
      <c r="O9" s="1"/>
      <c r="P9" s="1"/>
      <c r="Q9" s="1"/>
      <c r="R9" s="1"/>
    </row>
    <row r="10" spans="1:18" ht="15" x14ac:dyDescent="0.2">
      <c r="A10" s="4"/>
      <c r="B10" s="2" t="s">
        <v>160</v>
      </c>
      <c r="C10" s="2">
        <v>18</v>
      </c>
      <c r="D10" s="2"/>
      <c r="E10" s="2">
        <v>18</v>
      </c>
      <c r="F10" s="2"/>
      <c r="G10" s="2">
        <v>21</v>
      </c>
      <c r="H10" s="2"/>
      <c r="I10" s="2">
        <v>19</v>
      </c>
      <c r="J10" s="2"/>
      <c r="K10" s="2">
        <v>29</v>
      </c>
      <c r="L10" s="2"/>
      <c r="M10" s="1"/>
      <c r="N10" s="1"/>
      <c r="O10" s="1"/>
      <c r="P10" s="1"/>
      <c r="Q10" s="1"/>
      <c r="R10" s="1"/>
    </row>
    <row r="11" spans="1:18" ht="15" x14ac:dyDescent="0.2">
      <c r="A11" s="4"/>
      <c r="B11" s="2" t="s">
        <v>163</v>
      </c>
      <c r="C11" s="2">
        <v>15</v>
      </c>
      <c r="D11" s="2"/>
      <c r="E11" s="2">
        <v>32</v>
      </c>
      <c r="F11" s="2"/>
      <c r="G11" s="2">
        <v>17</v>
      </c>
      <c r="H11" s="2"/>
      <c r="I11" s="2">
        <v>31</v>
      </c>
      <c r="J11" s="2"/>
      <c r="K11" s="2">
        <v>24</v>
      </c>
      <c r="L11" s="2"/>
      <c r="M11" s="1"/>
      <c r="N11" s="1"/>
      <c r="O11" s="1"/>
      <c r="P11" s="1"/>
      <c r="Q11" s="1"/>
      <c r="R11" s="1"/>
    </row>
    <row r="12" spans="1:18" ht="15" x14ac:dyDescent="0.2">
      <c r="A12" s="4"/>
      <c r="B12" s="2" t="s">
        <v>164</v>
      </c>
      <c r="C12" s="2">
        <v>11</v>
      </c>
      <c r="D12" s="2"/>
      <c r="E12" s="2">
        <v>7</v>
      </c>
      <c r="F12" s="2"/>
      <c r="G12" s="2">
        <v>5</v>
      </c>
      <c r="H12" s="2"/>
      <c r="I12" s="2">
        <v>2</v>
      </c>
      <c r="J12" s="2"/>
      <c r="K12" s="2">
        <v>1</v>
      </c>
      <c r="L12" s="2"/>
      <c r="M12" s="1"/>
      <c r="N12" s="1"/>
      <c r="O12" s="1"/>
      <c r="P12" s="1"/>
      <c r="Q12" s="1"/>
      <c r="R12" s="1"/>
    </row>
    <row r="13" spans="1:18" ht="15" x14ac:dyDescent="0.2">
      <c r="A13" s="4"/>
      <c r="B13" s="2"/>
      <c r="C13" s="2">
        <f>SUM(C9:C12)</f>
        <v>45</v>
      </c>
      <c r="D13" s="2"/>
      <c r="E13" s="2">
        <f>SUM(E9:E12)</f>
        <v>58</v>
      </c>
      <c r="F13" s="2"/>
      <c r="G13" s="2">
        <f>SUM(G9:G12)</f>
        <v>46</v>
      </c>
      <c r="H13" s="2"/>
      <c r="I13" s="2">
        <f>SUM(I9:I12)</f>
        <v>55</v>
      </c>
      <c r="J13" s="2"/>
      <c r="K13" s="2">
        <f>SUM(K9:K12)</f>
        <v>57</v>
      </c>
      <c r="L13" s="2"/>
      <c r="M13" s="1"/>
      <c r="N13" s="1"/>
      <c r="O13" s="1"/>
      <c r="P13" s="1"/>
      <c r="Q13" s="1"/>
      <c r="R13" s="1"/>
    </row>
    <row r="14" spans="1:18" ht="15" x14ac:dyDescent="0.2">
      <c r="A14" s="223" t="s">
        <v>155</v>
      </c>
      <c r="B14" s="2" t="s">
        <v>161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1"/>
      <c r="N14" s="1"/>
      <c r="O14" s="1"/>
      <c r="P14" s="1"/>
      <c r="Q14" s="1"/>
      <c r="R14" s="1"/>
    </row>
    <row r="15" spans="1:18" ht="15" x14ac:dyDescent="0.2">
      <c r="A15" s="224"/>
      <c r="B15" s="2" t="s">
        <v>162</v>
      </c>
      <c r="C15" s="2">
        <v>2</v>
      </c>
      <c r="D15" s="2"/>
      <c r="E15" s="2">
        <v>3</v>
      </c>
      <c r="F15" s="2"/>
      <c r="G15" s="2">
        <v>2</v>
      </c>
      <c r="H15" s="2"/>
      <c r="I15" s="2">
        <v>3</v>
      </c>
      <c r="J15" s="2"/>
      <c r="K15" s="2">
        <v>6</v>
      </c>
      <c r="L15" s="2"/>
      <c r="M15" s="1"/>
      <c r="N15" s="1"/>
      <c r="O15" s="1"/>
      <c r="P15" s="1"/>
      <c r="Q15" s="1"/>
      <c r="R15" s="1"/>
    </row>
    <row r="16" spans="1:18" ht="15" x14ac:dyDescent="0.2">
      <c r="A16" s="225"/>
      <c r="B16" s="2" t="s">
        <v>160</v>
      </c>
      <c r="C16" s="2">
        <v>12</v>
      </c>
      <c r="D16" s="2"/>
      <c r="E16" s="2">
        <v>17</v>
      </c>
      <c r="F16" s="2"/>
      <c r="G16" s="2">
        <v>22</v>
      </c>
      <c r="H16" s="2"/>
      <c r="I16" s="2">
        <v>25</v>
      </c>
      <c r="J16" s="2"/>
      <c r="K16" s="2">
        <v>24</v>
      </c>
      <c r="L16" s="2"/>
      <c r="M16" s="1"/>
      <c r="N16" s="1"/>
      <c r="O16" s="1"/>
      <c r="P16" s="1"/>
      <c r="Q16" s="1"/>
      <c r="R16" s="1"/>
    </row>
    <row r="17" spans="1:18" ht="15" x14ac:dyDescent="0.2">
      <c r="A17" s="4"/>
      <c r="B17" s="2" t="s">
        <v>163</v>
      </c>
      <c r="C17" s="2">
        <v>19</v>
      </c>
      <c r="D17" s="2"/>
      <c r="E17" s="2">
        <v>34</v>
      </c>
      <c r="F17" s="2"/>
      <c r="G17" s="2">
        <v>35</v>
      </c>
      <c r="H17" s="2"/>
      <c r="I17" s="2">
        <v>29</v>
      </c>
      <c r="J17" s="2"/>
      <c r="K17" s="2">
        <v>17</v>
      </c>
      <c r="L17" s="2"/>
      <c r="M17" s="1"/>
      <c r="N17" s="1"/>
      <c r="O17" s="1"/>
      <c r="P17" s="1"/>
      <c r="Q17" s="1"/>
      <c r="R17" s="1"/>
    </row>
    <row r="18" spans="1:18" ht="15" x14ac:dyDescent="0.2">
      <c r="A18" s="4"/>
      <c r="B18" s="2" t="s">
        <v>164</v>
      </c>
      <c r="C18" s="2">
        <v>13</v>
      </c>
      <c r="D18" s="2"/>
      <c r="E18" s="2">
        <v>7</v>
      </c>
      <c r="F18" s="2"/>
      <c r="G18" s="2">
        <v>3</v>
      </c>
      <c r="H18" s="2"/>
      <c r="I18" s="2">
        <v>4</v>
      </c>
      <c r="J18" s="2"/>
      <c r="K18" s="2">
        <v>2</v>
      </c>
      <c r="L18" s="2"/>
      <c r="M18" s="1"/>
      <c r="N18" s="1"/>
      <c r="O18" s="1"/>
      <c r="P18" s="1"/>
      <c r="Q18" s="1"/>
      <c r="R18" s="1"/>
    </row>
    <row r="19" spans="1:18" ht="15" x14ac:dyDescent="0.2">
      <c r="A19" s="4"/>
      <c r="B19" s="2"/>
      <c r="C19" s="2">
        <f>SUM(C15:C18)</f>
        <v>46</v>
      </c>
      <c r="D19" s="2"/>
      <c r="E19" s="2">
        <f>SUM(E15:E18)</f>
        <v>61</v>
      </c>
      <c r="F19" s="2"/>
      <c r="G19" s="2">
        <f>SUM(G15:G18)</f>
        <v>62</v>
      </c>
      <c r="H19" s="2"/>
      <c r="I19" s="2">
        <f>SUM(I15:I18)</f>
        <v>61</v>
      </c>
      <c r="J19" s="2"/>
      <c r="K19" s="2">
        <f>SUM(K15:K18)</f>
        <v>49</v>
      </c>
      <c r="L19" s="2"/>
      <c r="M19" s="1"/>
      <c r="N19" s="1"/>
      <c r="O19" s="1"/>
      <c r="P19" s="1"/>
      <c r="Q19" s="1"/>
      <c r="R19" s="1"/>
    </row>
    <row r="20" spans="1:18" ht="15" x14ac:dyDescent="0.2">
      <c r="A20" s="223" t="s">
        <v>156</v>
      </c>
      <c r="B20" s="2" t="s">
        <v>161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1"/>
      <c r="N20" s="1"/>
      <c r="O20" s="1"/>
      <c r="P20" s="1"/>
      <c r="Q20" s="1"/>
      <c r="R20" s="1"/>
    </row>
    <row r="21" spans="1:18" ht="15" x14ac:dyDescent="0.2">
      <c r="A21" s="224"/>
      <c r="B21" s="2" t="s">
        <v>162</v>
      </c>
      <c r="C21" s="2"/>
      <c r="D21" s="2"/>
      <c r="E21" s="2">
        <v>1</v>
      </c>
      <c r="F21" s="2"/>
      <c r="G21" s="2">
        <v>1</v>
      </c>
      <c r="H21" s="2"/>
      <c r="I21" s="2">
        <v>2</v>
      </c>
      <c r="J21" s="2"/>
      <c r="K21" s="2">
        <v>5</v>
      </c>
      <c r="L21" s="2"/>
      <c r="M21" s="1"/>
      <c r="N21" s="1"/>
      <c r="O21" s="1"/>
      <c r="P21" s="1"/>
      <c r="Q21" s="1"/>
      <c r="R21" s="1"/>
    </row>
    <row r="22" spans="1:18" ht="15" x14ac:dyDescent="0.2">
      <c r="A22" s="225"/>
      <c r="B22" s="2" t="s">
        <v>160</v>
      </c>
      <c r="C22" s="2">
        <v>14</v>
      </c>
      <c r="D22" s="2"/>
      <c r="E22" s="2">
        <v>11</v>
      </c>
      <c r="F22" s="2"/>
      <c r="G22" s="2">
        <v>24</v>
      </c>
      <c r="H22" s="2"/>
      <c r="I22" s="2">
        <v>22</v>
      </c>
      <c r="J22" s="2"/>
      <c r="K22" s="2">
        <v>23</v>
      </c>
      <c r="L22" s="2"/>
      <c r="M22" s="1"/>
      <c r="N22" s="1"/>
      <c r="O22" s="1"/>
      <c r="P22" s="1"/>
      <c r="Q22" s="1"/>
      <c r="R22" s="1"/>
    </row>
    <row r="23" spans="1:18" ht="15" x14ac:dyDescent="0.2">
      <c r="A23" s="4"/>
      <c r="B23" s="2" t="s">
        <v>163</v>
      </c>
      <c r="C23" s="2">
        <v>37</v>
      </c>
      <c r="D23" s="2"/>
      <c r="E23" s="2">
        <v>40</v>
      </c>
      <c r="F23" s="2"/>
      <c r="G23" s="2">
        <v>32</v>
      </c>
      <c r="H23" s="2"/>
      <c r="I23" s="2">
        <v>25</v>
      </c>
      <c r="J23" s="2"/>
      <c r="K23" s="2">
        <v>26</v>
      </c>
      <c r="L23" s="2"/>
      <c r="M23" s="1"/>
      <c r="N23" s="1"/>
      <c r="O23" s="1"/>
      <c r="P23" s="1"/>
      <c r="Q23" s="1"/>
      <c r="R23" s="1"/>
    </row>
    <row r="24" spans="1:18" ht="15" x14ac:dyDescent="0.2">
      <c r="A24" s="4"/>
      <c r="B24" s="2" t="s">
        <v>164</v>
      </c>
      <c r="C24" s="2">
        <v>11</v>
      </c>
      <c r="D24" s="2"/>
      <c r="E24" s="2">
        <v>6</v>
      </c>
      <c r="F24" s="2"/>
      <c r="G24" s="2">
        <v>5</v>
      </c>
      <c r="H24" s="2"/>
      <c r="I24" s="2">
        <v>8</v>
      </c>
      <c r="J24" s="2"/>
      <c r="K24" s="2">
        <v>2</v>
      </c>
      <c r="L24" s="2"/>
      <c r="M24" s="1"/>
      <c r="N24" s="1"/>
      <c r="O24" s="1"/>
      <c r="P24" s="1"/>
      <c r="Q24" s="1"/>
      <c r="R24" s="1"/>
    </row>
    <row r="25" spans="1:18" ht="15" x14ac:dyDescent="0.2">
      <c r="A25" s="4"/>
      <c r="B25" s="2"/>
      <c r="C25" s="2">
        <f>SUM(C22:C24)</f>
        <v>62</v>
      </c>
      <c r="D25" s="2"/>
      <c r="E25" s="2">
        <f>SUM(E21:E24)</f>
        <v>58</v>
      </c>
      <c r="F25" s="2"/>
      <c r="G25" s="2">
        <f>SUM(G21:G24)</f>
        <v>62</v>
      </c>
      <c r="H25" s="2"/>
      <c r="I25" s="2">
        <f>SUM(I21:I24)</f>
        <v>57</v>
      </c>
      <c r="J25" s="2"/>
      <c r="K25" s="2">
        <f>SUM(K21:K24)</f>
        <v>56</v>
      </c>
      <c r="L25" s="2"/>
      <c r="M25" s="1"/>
      <c r="N25" s="1"/>
      <c r="O25" s="1"/>
      <c r="P25" s="1"/>
      <c r="Q25" s="1"/>
      <c r="R25" s="1"/>
    </row>
    <row r="26" spans="1:18" ht="15" x14ac:dyDescent="0.2">
      <c r="A26" s="6" t="s">
        <v>157</v>
      </c>
      <c r="B26" s="2" t="s">
        <v>161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1"/>
      <c r="N26" s="1"/>
      <c r="O26" s="1"/>
      <c r="P26" s="1"/>
      <c r="Q26" s="1"/>
      <c r="R26" s="1"/>
    </row>
    <row r="27" spans="1:18" ht="15" x14ac:dyDescent="0.2">
      <c r="A27" s="4"/>
      <c r="B27" s="2" t="s">
        <v>162</v>
      </c>
      <c r="C27" s="2"/>
      <c r="D27" s="2"/>
      <c r="E27" s="2"/>
      <c r="F27" s="2"/>
      <c r="G27" s="2">
        <v>1</v>
      </c>
      <c r="H27" s="2"/>
      <c r="I27" s="2">
        <v>1</v>
      </c>
      <c r="J27" s="2"/>
      <c r="K27" s="2">
        <v>2</v>
      </c>
      <c r="L27" s="2"/>
      <c r="M27" s="1"/>
      <c r="N27" s="1"/>
      <c r="O27" s="1"/>
      <c r="P27" s="1"/>
      <c r="Q27" s="1"/>
      <c r="R27" s="1"/>
    </row>
    <row r="28" spans="1:18" ht="15" x14ac:dyDescent="0.2">
      <c r="A28" s="4"/>
      <c r="B28" s="2" t="s">
        <v>160</v>
      </c>
      <c r="C28" s="2">
        <v>7</v>
      </c>
      <c r="D28" s="2"/>
      <c r="E28" s="2">
        <v>6</v>
      </c>
      <c r="F28" s="2"/>
      <c r="G28" s="2">
        <v>7</v>
      </c>
      <c r="H28" s="2"/>
      <c r="I28" s="2">
        <v>5</v>
      </c>
      <c r="J28" s="2"/>
      <c r="K28" s="2">
        <v>14</v>
      </c>
      <c r="L28" s="2"/>
      <c r="M28" s="1"/>
      <c r="N28" s="1"/>
      <c r="O28" s="1"/>
      <c r="P28" s="1"/>
      <c r="Q28" s="1"/>
      <c r="R28" s="1"/>
    </row>
    <row r="29" spans="1:18" ht="15" x14ac:dyDescent="0.2">
      <c r="A29" s="4"/>
      <c r="B29" s="2" t="s">
        <v>163</v>
      </c>
      <c r="C29" s="2">
        <v>16</v>
      </c>
      <c r="D29" s="2"/>
      <c r="E29" s="2">
        <v>26</v>
      </c>
      <c r="F29" s="2"/>
      <c r="G29" s="2">
        <v>27</v>
      </c>
      <c r="H29" s="2"/>
      <c r="I29" s="2">
        <v>29</v>
      </c>
      <c r="J29" s="2"/>
      <c r="K29" s="2">
        <v>24</v>
      </c>
      <c r="L29" s="2"/>
      <c r="M29" s="1"/>
      <c r="N29" s="1"/>
      <c r="O29" s="1"/>
      <c r="P29" s="1"/>
      <c r="Q29" s="1"/>
      <c r="R29" s="1"/>
    </row>
    <row r="30" spans="1:18" ht="15" x14ac:dyDescent="0.2">
      <c r="A30" s="4"/>
      <c r="B30" s="2" t="s">
        <v>164</v>
      </c>
      <c r="C30" s="2">
        <v>33</v>
      </c>
      <c r="D30" s="2"/>
      <c r="E30" s="2">
        <v>29</v>
      </c>
      <c r="F30" s="2"/>
      <c r="G30" s="2">
        <v>26</v>
      </c>
      <c r="H30" s="2"/>
      <c r="I30" s="2">
        <v>26</v>
      </c>
      <c r="J30" s="2"/>
      <c r="K30" s="2">
        <v>20</v>
      </c>
      <c r="L30" s="2"/>
      <c r="M30" s="1"/>
      <c r="N30" s="1"/>
      <c r="O30" s="1"/>
      <c r="P30" s="1"/>
      <c r="Q30" s="1"/>
      <c r="R30" s="1"/>
    </row>
    <row r="31" spans="1:18" ht="15" x14ac:dyDescent="0.2">
      <c r="A31" s="4"/>
      <c r="B31" s="2"/>
      <c r="C31" s="2">
        <f>SUM(C28:C30)</f>
        <v>56</v>
      </c>
      <c r="D31" s="2"/>
      <c r="E31" s="2">
        <f>SUM(E28:E30)</f>
        <v>61</v>
      </c>
      <c r="F31" s="2"/>
      <c r="G31" s="2">
        <f>SUM(G27:G30)</f>
        <v>61</v>
      </c>
      <c r="H31" s="2"/>
      <c r="I31" s="2">
        <f>SUM(I27:I30)</f>
        <v>61</v>
      </c>
      <c r="J31" s="2"/>
      <c r="K31" s="2">
        <f>SUM(K27:K30)</f>
        <v>60</v>
      </c>
      <c r="L31" s="2"/>
      <c r="M31" s="1"/>
      <c r="N31" s="1"/>
      <c r="O31" s="1"/>
      <c r="P31" s="1"/>
      <c r="Q31" s="1"/>
      <c r="R31" s="1"/>
    </row>
    <row r="32" spans="1:18" ht="15" x14ac:dyDescent="0.2">
      <c r="A32" s="223" t="s">
        <v>158</v>
      </c>
      <c r="B32" s="2" t="s">
        <v>161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1"/>
      <c r="N32" s="1"/>
      <c r="O32" s="1"/>
      <c r="P32" s="1"/>
      <c r="Q32" s="1"/>
      <c r="R32" s="1"/>
    </row>
    <row r="33" spans="1:18" ht="15" x14ac:dyDescent="0.2">
      <c r="A33" s="224"/>
      <c r="B33" s="2" t="s">
        <v>162</v>
      </c>
      <c r="C33" s="2"/>
      <c r="D33" s="2"/>
      <c r="E33" s="2"/>
      <c r="F33" s="2"/>
      <c r="G33" s="2"/>
      <c r="H33" s="2"/>
      <c r="I33" s="2">
        <v>1</v>
      </c>
      <c r="J33" s="2"/>
      <c r="K33" s="2">
        <v>1</v>
      </c>
      <c r="L33" s="2"/>
      <c r="M33" s="1"/>
      <c r="N33" s="1"/>
      <c r="O33" s="1"/>
      <c r="P33" s="1"/>
      <c r="Q33" s="1"/>
      <c r="R33" s="1"/>
    </row>
    <row r="34" spans="1:18" ht="15" x14ac:dyDescent="0.2">
      <c r="A34" s="225"/>
      <c r="B34" s="2" t="s">
        <v>160</v>
      </c>
      <c r="C34" s="2">
        <v>4</v>
      </c>
      <c r="D34" s="2"/>
      <c r="E34" s="2">
        <v>4</v>
      </c>
      <c r="F34" s="2"/>
      <c r="G34" s="2">
        <v>6</v>
      </c>
      <c r="H34" s="2"/>
      <c r="I34" s="2">
        <v>2</v>
      </c>
      <c r="J34" s="2"/>
      <c r="K34" s="2">
        <v>6</v>
      </c>
      <c r="L34" s="2"/>
      <c r="M34" s="1"/>
      <c r="N34" s="1"/>
      <c r="O34" s="1"/>
      <c r="P34" s="1"/>
      <c r="Q34" s="1"/>
      <c r="R34" s="1"/>
    </row>
    <row r="35" spans="1:18" ht="15" x14ac:dyDescent="0.2">
      <c r="A35" s="4"/>
      <c r="B35" s="2" t="s">
        <v>163</v>
      </c>
      <c r="C35" s="2">
        <v>13</v>
      </c>
      <c r="D35" s="2"/>
      <c r="E35" s="2">
        <v>24</v>
      </c>
      <c r="F35" s="2"/>
      <c r="G35" s="2">
        <v>25</v>
      </c>
      <c r="H35" s="2"/>
      <c r="I35" s="2">
        <v>26</v>
      </c>
      <c r="J35" s="2"/>
      <c r="K35" s="2">
        <v>20</v>
      </c>
      <c r="L35" s="2"/>
      <c r="M35" s="1"/>
      <c r="N35" s="1"/>
      <c r="O35" s="1"/>
      <c r="P35" s="1"/>
      <c r="Q35" s="1"/>
      <c r="R35" s="1"/>
    </row>
    <row r="36" spans="1:18" ht="15" x14ac:dyDescent="0.2">
      <c r="A36" s="4"/>
      <c r="B36" s="2" t="s">
        <v>164</v>
      </c>
      <c r="C36" s="2">
        <v>36</v>
      </c>
      <c r="D36" s="2"/>
      <c r="E36" s="2">
        <v>38</v>
      </c>
      <c r="F36" s="2"/>
      <c r="G36" s="2">
        <v>32</v>
      </c>
      <c r="H36" s="2"/>
      <c r="I36" s="2">
        <v>33</v>
      </c>
      <c r="J36" s="2"/>
      <c r="K36" s="2">
        <v>24</v>
      </c>
      <c r="L36" s="2"/>
      <c r="M36" s="1"/>
      <c r="N36" s="1"/>
      <c r="O36" s="1"/>
      <c r="P36" s="1"/>
      <c r="Q36" s="1"/>
      <c r="R36" s="1"/>
    </row>
    <row r="37" spans="1:18" ht="15" x14ac:dyDescent="0.2">
      <c r="A37" s="4"/>
      <c r="B37" s="2"/>
      <c r="C37" s="2">
        <f>SUM(C34:C36)</f>
        <v>53</v>
      </c>
      <c r="D37" s="2"/>
      <c r="E37" s="2">
        <f>SUM(E34:E36)</f>
        <v>66</v>
      </c>
      <c r="F37" s="2"/>
      <c r="G37" s="2">
        <f>SUM(G34:G36)</f>
        <v>63</v>
      </c>
      <c r="H37" s="2"/>
      <c r="I37" s="2">
        <f>SUM(I33:I36)</f>
        <v>62</v>
      </c>
      <c r="J37" s="2"/>
      <c r="K37" s="2">
        <f>SUM(K33:K36)</f>
        <v>51</v>
      </c>
      <c r="L37" s="2"/>
      <c r="M37" s="1"/>
      <c r="N37" s="1"/>
      <c r="O37" s="1"/>
      <c r="P37" s="1"/>
      <c r="Q37" s="1"/>
      <c r="R37" s="1"/>
    </row>
    <row r="38" spans="1:18" ht="15" x14ac:dyDescent="0.2">
      <c r="A38" s="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1"/>
      <c r="N38" s="1"/>
      <c r="O38" s="1"/>
      <c r="P38" s="1"/>
      <c r="Q38" s="1"/>
      <c r="R38" s="1"/>
    </row>
    <row r="39" spans="1:18" ht="15" x14ac:dyDescent="0.2">
      <c r="A39" s="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1"/>
      <c r="N39" s="1"/>
      <c r="O39" s="1"/>
      <c r="P39" s="1"/>
      <c r="Q39" s="1"/>
      <c r="R39" s="1"/>
    </row>
    <row r="40" spans="1:18" ht="15" x14ac:dyDescent="0.2">
      <c r="A40" s="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1"/>
      <c r="N40" s="1"/>
      <c r="O40" s="1"/>
      <c r="P40" s="1"/>
      <c r="Q40" s="1"/>
      <c r="R40" s="1"/>
    </row>
    <row r="41" spans="1:18" ht="15" x14ac:dyDescent="0.2">
      <c r="A41" s="223" t="s">
        <v>159</v>
      </c>
      <c r="B41" s="2" t="s">
        <v>161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1"/>
      <c r="N41" s="1"/>
      <c r="O41" s="1"/>
      <c r="P41" s="1"/>
      <c r="Q41" s="1"/>
      <c r="R41" s="1"/>
    </row>
    <row r="42" spans="1:18" ht="12" customHeight="1" x14ac:dyDescent="0.2">
      <c r="A42" s="225"/>
      <c r="B42" s="2" t="s">
        <v>162</v>
      </c>
      <c r="C42" s="2">
        <v>1</v>
      </c>
      <c r="D42" s="2"/>
      <c r="E42" s="2"/>
      <c r="F42" s="2"/>
      <c r="G42" s="2"/>
      <c r="H42" s="2"/>
      <c r="I42" s="2"/>
      <c r="J42" s="2"/>
      <c r="K42" s="2">
        <v>1</v>
      </c>
      <c r="L42" s="2"/>
      <c r="M42" s="1"/>
      <c r="N42" s="1"/>
      <c r="O42" s="1"/>
      <c r="P42" s="1"/>
      <c r="Q42" s="1"/>
      <c r="R42" s="1"/>
    </row>
    <row r="43" spans="1:18" ht="15" x14ac:dyDescent="0.2">
      <c r="A43" s="3"/>
      <c r="B43" s="2" t="s">
        <v>160</v>
      </c>
      <c r="C43" s="2">
        <v>2</v>
      </c>
      <c r="D43" s="2"/>
      <c r="E43" s="2">
        <v>7</v>
      </c>
      <c r="F43" s="2"/>
      <c r="G43" s="2">
        <v>6</v>
      </c>
      <c r="H43" s="2"/>
      <c r="I43" s="2">
        <v>6</v>
      </c>
      <c r="J43" s="2"/>
      <c r="K43" s="2">
        <v>8</v>
      </c>
      <c r="L43" s="2"/>
      <c r="M43" s="1"/>
      <c r="N43" s="1"/>
      <c r="O43" s="1"/>
      <c r="P43" s="1"/>
      <c r="Q43" s="1"/>
      <c r="R43" s="1"/>
    </row>
    <row r="44" spans="1:18" ht="15" x14ac:dyDescent="0.2">
      <c r="A44" s="3"/>
      <c r="B44" s="2" t="s">
        <v>163</v>
      </c>
      <c r="C44" s="2">
        <v>22</v>
      </c>
      <c r="D44" s="2"/>
      <c r="E44" s="2">
        <v>20</v>
      </c>
      <c r="F44" s="2"/>
      <c r="G44" s="2">
        <v>21</v>
      </c>
      <c r="H44" s="2"/>
      <c r="I44" s="2">
        <v>23</v>
      </c>
      <c r="J44" s="2"/>
      <c r="K44" s="2">
        <v>26</v>
      </c>
      <c r="L44" s="2"/>
      <c r="M44" s="1"/>
      <c r="N44" s="1"/>
      <c r="O44" s="1"/>
      <c r="P44" s="1"/>
      <c r="Q44" s="1"/>
      <c r="R44" s="1"/>
    </row>
    <row r="45" spans="1:18" ht="15" x14ac:dyDescent="0.2">
      <c r="A45" s="3"/>
      <c r="B45" s="2" t="s">
        <v>164</v>
      </c>
      <c r="C45" s="2">
        <v>38</v>
      </c>
      <c r="D45" s="2"/>
      <c r="E45" s="2">
        <v>27</v>
      </c>
      <c r="F45" s="2"/>
      <c r="G45" s="2">
        <v>29</v>
      </c>
      <c r="H45" s="2"/>
      <c r="I45" s="2">
        <v>24</v>
      </c>
      <c r="J45" s="2"/>
      <c r="K45" s="2">
        <v>18</v>
      </c>
      <c r="L45" s="2"/>
      <c r="M45" s="1"/>
      <c r="N45" s="1"/>
      <c r="O45" s="1"/>
      <c r="P45" s="1"/>
      <c r="Q45" s="1"/>
      <c r="R45" s="1"/>
    </row>
    <row r="46" spans="1:18" ht="15" x14ac:dyDescent="0.2">
      <c r="A46" s="7"/>
      <c r="B46" s="2"/>
      <c r="C46" s="2">
        <f>SUM(C42:C45)</f>
        <v>63</v>
      </c>
      <c r="D46" s="2"/>
      <c r="E46" s="2">
        <f>SUM(E42:E45)</f>
        <v>54</v>
      </c>
      <c r="F46" s="2"/>
      <c r="G46" s="2">
        <f>SUM(G43:G45)</f>
        <v>56</v>
      </c>
      <c r="H46" s="2"/>
      <c r="I46" s="2">
        <f>SUM(I43:I45)</f>
        <v>53</v>
      </c>
      <c r="J46" s="2"/>
      <c r="K46" s="2">
        <f>SUM(K42:K45)</f>
        <v>53</v>
      </c>
      <c r="L46" s="2"/>
      <c r="M46" s="1"/>
      <c r="N46" s="1"/>
      <c r="O46" s="1"/>
      <c r="P46" s="1"/>
      <c r="Q46" s="1"/>
      <c r="R46" s="1"/>
    </row>
    <row r="47" spans="1:18" ht="15" x14ac:dyDescent="0.2">
      <c r="A47" s="7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1"/>
      <c r="N47" s="1"/>
      <c r="O47" s="1"/>
      <c r="P47" s="1"/>
      <c r="Q47" s="1"/>
      <c r="R47" s="1"/>
    </row>
    <row r="48" spans="1:18" ht="15" x14ac:dyDescent="0.2">
      <c r="A48" s="7"/>
      <c r="B48" s="2"/>
      <c r="C48" s="221" t="s">
        <v>161</v>
      </c>
      <c r="D48" s="222"/>
      <c r="E48" s="2" t="s">
        <v>162</v>
      </c>
      <c r="F48" s="2"/>
      <c r="G48" s="2" t="s">
        <v>160</v>
      </c>
      <c r="H48" s="2"/>
      <c r="I48" s="2" t="s">
        <v>163</v>
      </c>
      <c r="J48" s="2"/>
      <c r="K48" s="2" t="s">
        <v>164</v>
      </c>
      <c r="L48" s="2"/>
      <c r="M48" s="1"/>
      <c r="N48" s="1"/>
      <c r="O48" s="1"/>
      <c r="P48" s="1"/>
      <c r="Q48" s="1"/>
      <c r="R48" s="1"/>
    </row>
    <row r="49" spans="1:18" ht="15" x14ac:dyDescent="0.2">
      <c r="A49" s="7" t="s">
        <v>165</v>
      </c>
      <c r="B49" s="2"/>
      <c r="C49" s="2"/>
      <c r="D49" s="2"/>
      <c r="E49" s="2"/>
      <c r="F49" s="2"/>
      <c r="G49" s="2">
        <v>8</v>
      </c>
      <c r="H49" s="2"/>
      <c r="I49" s="2">
        <v>27</v>
      </c>
      <c r="J49" s="2"/>
      <c r="K49" s="2">
        <v>25</v>
      </c>
      <c r="L49" s="2">
        <f>SUM(G49:K49)</f>
        <v>60</v>
      </c>
      <c r="M49" s="1"/>
      <c r="N49" s="1"/>
      <c r="O49" s="1"/>
      <c r="P49" s="1"/>
      <c r="Q49" s="1"/>
      <c r="R49" s="1"/>
    </row>
    <row r="50" spans="1:18" ht="15" x14ac:dyDescent="0.2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1"/>
      <c r="N50" s="1"/>
      <c r="O50" s="1"/>
      <c r="P50" s="1"/>
      <c r="Q50" s="1"/>
      <c r="R50" s="1"/>
    </row>
    <row r="51" spans="1:18" ht="15" x14ac:dyDescent="0.2">
      <c r="A51" s="3" t="s">
        <v>166</v>
      </c>
      <c r="B51" s="2"/>
      <c r="C51" s="2"/>
      <c r="D51" s="2"/>
      <c r="E51" s="2">
        <v>2</v>
      </c>
      <c r="F51" s="2"/>
      <c r="G51" s="2">
        <v>16</v>
      </c>
      <c r="H51" s="2"/>
      <c r="I51" s="2">
        <v>20</v>
      </c>
      <c r="J51" s="2"/>
      <c r="K51" s="2">
        <v>24</v>
      </c>
      <c r="L51" s="2">
        <f>SUM(E51:K51)</f>
        <v>62</v>
      </c>
      <c r="M51" s="1"/>
      <c r="N51" s="1"/>
      <c r="O51" s="1"/>
      <c r="P51" s="1"/>
      <c r="Q51" s="1"/>
      <c r="R51" s="1"/>
    </row>
    <row r="52" spans="1:18" ht="15" x14ac:dyDescent="0.2">
      <c r="A52" s="3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1"/>
      <c r="N52" s="1"/>
      <c r="O52" s="1"/>
      <c r="P52" s="1"/>
      <c r="Q52" s="1"/>
      <c r="R52" s="1"/>
    </row>
    <row r="53" spans="1:18" ht="15" x14ac:dyDescent="0.2">
      <c r="A53" s="3" t="s">
        <v>167</v>
      </c>
      <c r="B53" s="2"/>
      <c r="C53" s="2"/>
      <c r="D53" s="2"/>
      <c r="E53" s="2">
        <v>4</v>
      </c>
      <c r="F53" s="2"/>
      <c r="G53" s="2">
        <v>17</v>
      </c>
      <c r="H53" s="2"/>
      <c r="I53" s="2">
        <v>28</v>
      </c>
      <c r="J53" s="2"/>
      <c r="K53" s="2">
        <v>12</v>
      </c>
      <c r="L53" s="2">
        <f>SUM(E53:K53)</f>
        <v>61</v>
      </c>
      <c r="M53" s="1"/>
      <c r="N53" s="1"/>
      <c r="O53" s="1"/>
      <c r="P53" s="1"/>
      <c r="Q53" s="1"/>
      <c r="R53" s="1"/>
    </row>
    <row r="54" spans="1:18" ht="15" x14ac:dyDescent="0.2">
      <c r="A54" s="3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1"/>
      <c r="N54" s="1"/>
      <c r="O54" s="1"/>
      <c r="P54" s="1"/>
      <c r="Q54" s="1"/>
      <c r="R54" s="1"/>
    </row>
    <row r="55" spans="1:18" ht="15" x14ac:dyDescent="0.2">
      <c r="A55" s="3" t="s">
        <v>168</v>
      </c>
      <c r="B55" s="2"/>
      <c r="C55" s="2">
        <v>1</v>
      </c>
      <c r="D55" s="2"/>
      <c r="E55" s="2">
        <v>4</v>
      </c>
      <c r="F55" s="2"/>
      <c r="G55" s="2">
        <v>16</v>
      </c>
      <c r="H55" s="2"/>
      <c r="I55" s="2">
        <v>20</v>
      </c>
      <c r="J55" s="2"/>
      <c r="K55" s="2">
        <v>16</v>
      </c>
      <c r="L55" s="2">
        <f>SUM(C55:K55)</f>
        <v>57</v>
      </c>
      <c r="M55" s="1"/>
      <c r="N55" s="1"/>
      <c r="O55" s="1"/>
      <c r="P55" s="1"/>
      <c r="Q55" s="1"/>
      <c r="R55" s="1"/>
    </row>
    <row r="56" spans="1:18" ht="15" x14ac:dyDescent="0.2">
      <c r="A56" s="3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"/>
      <c r="N56" s="1"/>
      <c r="O56" s="1"/>
      <c r="P56" s="1"/>
      <c r="Q56" s="1"/>
      <c r="R56" s="1"/>
    </row>
    <row r="57" spans="1:18" ht="15" x14ac:dyDescent="0.2">
      <c r="A57" s="3" t="s">
        <v>169</v>
      </c>
      <c r="B57" s="2"/>
      <c r="C57" s="2">
        <v>1</v>
      </c>
      <c r="D57" s="2"/>
      <c r="E57" s="2">
        <v>3</v>
      </c>
      <c r="F57" s="2"/>
      <c r="G57" s="2">
        <v>21</v>
      </c>
      <c r="H57" s="2"/>
      <c r="I57" s="2">
        <v>27</v>
      </c>
      <c r="J57" s="2"/>
      <c r="K57" s="2">
        <v>11</v>
      </c>
      <c r="L57" s="2">
        <f>SUM(C57:K57)</f>
        <v>63</v>
      </c>
      <c r="M57" s="1"/>
      <c r="N57" s="1"/>
      <c r="O57" s="1"/>
      <c r="P57" s="1"/>
      <c r="Q57" s="1"/>
      <c r="R57" s="1"/>
    </row>
    <row r="58" spans="1:18" ht="15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</sheetData>
  <mergeCells count="11">
    <mergeCell ref="K1:L1"/>
    <mergeCell ref="C48:D48"/>
    <mergeCell ref="A14:A16"/>
    <mergeCell ref="A20:A22"/>
    <mergeCell ref="A32:A34"/>
    <mergeCell ref="A41:A42"/>
    <mergeCell ref="A2:A4"/>
    <mergeCell ref="C1:D1"/>
    <mergeCell ref="E1:F1"/>
    <mergeCell ref="G1:H1"/>
    <mergeCell ref="I1:J1"/>
  </mergeCells>
  <pageMargins left="0.35" right="0.2" top="0.25" bottom="0.25" header="0.25" footer="0.25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fbs</vt:lpstr>
      <vt:lpstr>FbsCholeUric</vt:lpstr>
      <vt:lpstr>fbscreauricchole</vt:lpstr>
      <vt:lpstr>package</vt:lpstr>
      <vt:lpstr>fbslipid</vt:lpstr>
      <vt:lpstr>OGTT</vt:lpstr>
      <vt:lpstr>normal ranges stcl</vt:lpstr>
      <vt:lpstr>acucheck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</dc:creator>
  <cp:lastModifiedBy>Giowmi</cp:lastModifiedBy>
  <cp:lastPrinted>2006-01-09T20:23:51Z</cp:lastPrinted>
  <dcterms:created xsi:type="dcterms:W3CDTF">2007-10-16T22:50:43Z</dcterms:created>
  <dcterms:modified xsi:type="dcterms:W3CDTF">2018-05-05T08:15:32Z</dcterms:modified>
</cp:coreProperties>
</file>