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13_ncr:1_{F1DBE40B-5E3F-4888-9682-91BAD0C40147}" xr6:coauthVersionLast="47" xr6:coauthVersionMax="47" xr10:uidLastSave="{00000000-0000-0000-0000-000000000000}"/>
  <bookViews>
    <workbookView xWindow="-110" yWindow="-110" windowWidth="21820" windowHeight="13900" tabRatio="631" activeTab="6" xr2:uid="{00000000-000D-0000-FFFF-FFFF00000000}"/>
  </bookViews>
  <sheets>
    <sheet name="本月工作要点" sheetId="6" r:id="rId1"/>
    <sheet name="第1周工作计划" sheetId="35" r:id="rId2"/>
    <sheet name="第2周工作计划" sheetId="22" r:id="rId3"/>
    <sheet name="第3周工作计划" sheetId="31" r:id="rId4"/>
    <sheet name="第4周工作计划" sheetId="28" r:id="rId5"/>
    <sheet name="第5周工作计划" sheetId="29" r:id="rId6"/>
    <sheet name="第6周工作计划" sheetId="33" r:id="rId7"/>
    <sheet name="附表-1" sheetId="20" r:id="rId8"/>
    <sheet name="附表-2" sheetId="27" r:id="rId9"/>
  </sheets>
  <externalReferences>
    <externalReference r:id="rId10"/>
    <externalReference r:id="rId11"/>
    <externalReference r:id="rId12"/>
    <externalReference r:id="rId13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3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 localSheetId="6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 localSheetId="6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 localSheetId="6">OFFSET(#REF!,0,0,COUNTA(#REF!)-1,1)</definedName>
    <definedName name="mem">OFFSET(#REF!,0,0,COUNTA(#REF!)-1,1)</definedName>
    <definedName name="ooo" localSheetId="3">OFFSET(#REF!,0,0,COUNTA(#REF!)-1,1)</definedName>
    <definedName name="ooo" localSheetId="5">OFFSET(#REF!,0,0,COUNTA(#REF!)-1,1)</definedName>
    <definedName name="ooo" localSheetId="6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 localSheetId="6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 localSheetId="6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第5周工作计划!$D$1</definedName>
    <definedName name="sdate" localSheetId="6">第6周工作计划!$D$1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 localSheetId="6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'附表-2'!$D$2:$D$77</definedName>
    <definedName name="营销">'附表-2'!$C$2:$C$77</definedName>
    <definedName name="运维">'附表-2'!$B$2:$B$77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33" l="1"/>
  <c r="P23" i="33"/>
  <c r="O23" i="33"/>
  <c r="N23" i="33"/>
  <c r="M23" i="33"/>
  <c r="L23" i="33"/>
  <c r="K23" i="33"/>
  <c r="R22" i="33"/>
  <c r="B22" i="33"/>
  <c r="R21" i="33"/>
  <c r="B21" i="33"/>
  <c r="R20" i="33"/>
  <c r="B20" i="33"/>
  <c r="R19" i="33"/>
  <c r="B19" i="33"/>
  <c r="R18" i="33"/>
  <c r="B18" i="33"/>
  <c r="R17" i="33"/>
  <c r="B17" i="33"/>
  <c r="R16" i="33"/>
  <c r="B16" i="33"/>
  <c r="R15" i="33"/>
  <c r="B15" i="33"/>
  <c r="R14" i="33"/>
  <c r="B14" i="33"/>
  <c r="R13" i="33"/>
  <c r="B13" i="33"/>
  <c r="R12" i="33"/>
  <c r="B12" i="33"/>
  <c r="R11" i="33"/>
  <c r="B11" i="33"/>
  <c r="R10" i="33"/>
  <c r="B10" i="33"/>
  <c r="R9" i="33"/>
  <c r="B9" i="33"/>
  <c r="R8" i="33"/>
  <c r="B8" i="33"/>
  <c r="R7" i="33"/>
  <c r="B7" i="33"/>
  <c r="R6" i="33"/>
  <c r="B6" i="33"/>
  <c r="R5" i="33"/>
  <c r="B5" i="33"/>
  <c r="R4" i="33"/>
  <c r="B4" i="33"/>
  <c r="Q23" i="29"/>
  <c r="P23" i="29"/>
  <c r="O23" i="29"/>
  <c r="N23" i="29"/>
  <c r="M23" i="29"/>
  <c r="L23" i="29"/>
  <c r="K23" i="29"/>
  <c r="R22" i="29"/>
  <c r="B22" i="29"/>
  <c r="R21" i="29"/>
  <c r="B21" i="29"/>
  <c r="R20" i="29"/>
  <c r="B20" i="29"/>
  <c r="R19" i="29"/>
  <c r="B19" i="29"/>
  <c r="R18" i="29"/>
  <c r="B18" i="29"/>
  <c r="R17" i="29"/>
  <c r="B17" i="29"/>
  <c r="R16" i="29"/>
  <c r="B16" i="29"/>
  <c r="R15" i="29"/>
  <c r="B15" i="29"/>
  <c r="R14" i="29"/>
  <c r="B14" i="29"/>
  <c r="R13" i="29"/>
  <c r="B13" i="29"/>
  <c r="R12" i="29"/>
  <c r="B12" i="29"/>
  <c r="R11" i="29"/>
  <c r="B11" i="29"/>
  <c r="R10" i="29"/>
  <c r="B10" i="29"/>
  <c r="R9" i="29"/>
  <c r="B9" i="29"/>
  <c r="R8" i="29"/>
  <c r="B8" i="29"/>
  <c r="R7" i="29"/>
  <c r="B7" i="29"/>
  <c r="R6" i="29"/>
  <c r="B6" i="29"/>
  <c r="R5" i="29"/>
  <c r="B5" i="29"/>
  <c r="R4" i="29"/>
  <c r="B4" i="29"/>
  <c r="Q23" i="28"/>
  <c r="P23" i="28"/>
  <c r="O23" i="28"/>
  <c r="N23" i="28"/>
  <c r="M23" i="28"/>
  <c r="L23" i="28"/>
  <c r="K23" i="28"/>
  <c r="R22" i="28"/>
  <c r="B22" i="28"/>
  <c r="R21" i="28"/>
  <c r="B21" i="28"/>
  <c r="R20" i="28"/>
  <c r="B20" i="28"/>
  <c r="R19" i="28"/>
  <c r="B19" i="28"/>
  <c r="R18" i="28"/>
  <c r="B18" i="28"/>
  <c r="R17" i="28"/>
  <c r="B17" i="28"/>
  <c r="R16" i="28"/>
  <c r="B16" i="28"/>
  <c r="R15" i="28"/>
  <c r="B15" i="28"/>
  <c r="R14" i="28"/>
  <c r="B14" i="28"/>
  <c r="R13" i="28"/>
  <c r="B13" i="28"/>
  <c r="R12" i="28"/>
  <c r="B12" i="28"/>
  <c r="R11" i="28"/>
  <c r="B11" i="28"/>
  <c r="R10" i="28"/>
  <c r="B10" i="28"/>
  <c r="R9" i="28"/>
  <c r="B9" i="28"/>
  <c r="R8" i="28"/>
  <c r="B8" i="28"/>
  <c r="R7" i="28"/>
  <c r="B7" i="28"/>
  <c r="R6" i="28"/>
  <c r="B6" i="28"/>
  <c r="R5" i="28"/>
  <c r="B5" i="28"/>
  <c r="R4" i="28"/>
  <c r="B4" i="28"/>
  <c r="Q23" i="31"/>
  <c r="P23" i="31"/>
  <c r="O23" i="31"/>
  <c r="N23" i="31"/>
  <c r="M23" i="31"/>
  <c r="L23" i="31"/>
  <c r="K23" i="31"/>
  <c r="R22" i="31"/>
  <c r="B22" i="31"/>
  <c r="R21" i="31"/>
  <c r="B21" i="31"/>
  <c r="R20" i="31"/>
  <c r="B20" i="31"/>
  <c r="R19" i="31"/>
  <c r="B19" i="31"/>
  <c r="R18" i="31"/>
  <c r="B18" i="31"/>
  <c r="R17" i="31"/>
  <c r="B17" i="31"/>
  <c r="R16" i="31"/>
  <c r="B16" i="31"/>
  <c r="R15" i="31"/>
  <c r="B15" i="31"/>
  <c r="R14" i="31"/>
  <c r="B14" i="31"/>
  <c r="R13" i="31"/>
  <c r="B13" i="31"/>
  <c r="R12" i="31"/>
  <c r="B12" i="31"/>
  <c r="R11" i="31"/>
  <c r="B11" i="31"/>
  <c r="R10" i="31"/>
  <c r="B10" i="31"/>
  <c r="R9" i="31"/>
  <c r="B9" i="31"/>
  <c r="R8" i="31"/>
  <c r="B8" i="31"/>
  <c r="R7" i="31"/>
  <c r="B7" i="31"/>
  <c r="R6" i="31"/>
  <c r="B6" i="31"/>
  <c r="R5" i="31"/>
  <c r="B5" i="31"/>
  <c r="R4" i="31"/>
  <c r="B4" i="31"/>
  <c r="Q23" i="22"/>
  <c r="P23" i="22"/>
  <c r="O23" i="22"/>
  <c r="N23" i="22"/>
  <c r="M23" i="22"/>
  <c r="L23" i="22"/>
  <c r="K23" i="22"/>
  <c r="R22" i="22"/>
  <c r="B22" i="22"/>
  <c r="R21" i="22"/>
  <c r="B21" i="22"/>
  <c r="R20" i="22"/>
  <c r="B20" i="22"/>
  <c r="R19" i="22"/>
  <c r="B19" i="22"/>
  <c r="R18" i="22"/>
  <c r="B18" i="22"/>
  <c r="R17" i="22"/>
  <c r="B17" i="22"/>
  <c r="R16" i="22"/>
  <c r="B16" i="22"/>
  <c r="R15" i="22"/>
  <c r="B15" i="22"/>
  <c r="R14" i="22"/>
  <c r="B14" i="22"/>
  <c r="R13" i="22"/>
  <c r="B13" i="22"/>
  <c r="R12" i="22"/>
  <c r="B12" i="22"/>
  <c r="R11" i="22"/>
  <c r="B11" i="22"/>
  <c r="R10" i="22"/>
  <c r="B10" i="22"/>
  <c r="R9" i="22"/>
  <c r="B9" i="22"/>
  <c r="R8" i="22"/>
  <c r="B8" i="22"/>
  <c r="R7" i="22"/>
  <c r="B7" i="22"/>
  <c r="R6" i="22"/>
  <c r="B6" i="22"/>
  <c r="R5" i="22"/>
  <c r="B5" i="22"/>
  <c r="R4" i="22"/>
  <c r="B4" i="22"/>
  <c r="R23" i="31" l="1"/>
  <c r="R23" i="33"/>
  <c r="R23" i="29"/>
  <c r="R23" i="28"/>
  <c r="R23" i="22"/>
  <c r="Q9" i="35" l="1"/>
  <c r="P9" i="35"/>
  <c r="O9" i="35"/>
  <c r="N9" i="35"/>
  <c r="M9" i="35"/>
  <c r="L9" i="35"/>
  <c r="K9" i="35"/>
  <c r="R8" i="35"/>
  <c r="R7" i="35"/>
  <c r="R6" i="35"/>
  <c r="R5" i="35"/>
  <c r="R4" i="35"/>
  <c r="R9" i="35" s="1"/>
  <c r="A2" i="35"/>
  <c r="D1" i="31"/>
  <c r="A2" i="31" s="1"/>
  <c r="A2" i="22"/>
  <c r="D1" i="28" l="1"/>
  <c r="A2" i="28" s="1"/>
  <c r="G139" i="20"/>
  <c r="D1" i="29" l="1"/>
  <c r="A2" i="29"/>
  <c r="D1" i="33"/>
  <c r="A2" i="33" s="1"/>
  <c r="G82" i="20"/>
  <c r="G53" i="20" l="1"/>
  <c r="G81" i="20" l="1"/>
  <c r="G64" i="20" l="1"/>
  <c r="G63" i="20"/>
  <c r="G80" i="20" l="1"/>
  <c r="G52" i="20"/>
  <c r="G138" i="20" l="1"/>
  <c r="G147" i="20" l="1"/>
  <c r="G50" i="20" l="1"/>
  <c r="G127" i="20" l="1"/>
  <c r="G128" i="20"/>
  <c r="G107" i="20" l="1"/>
  <c r="G140" i="20"/>
  <c r="G148" i="20"/>
  <c r="G133" i="20" l="1"/>
  <c r="G118" i="20" l="1"/>
  <c r="G65" i="20"/>
  <c r="G61" i="20" l="1"/>
  <c r="G62" i="20"/>
  <c r="G51" i="20" l="1"/>
  <c r="G144" i="20"/>
  <c r="G145" i="20"/>
  <c r="G146" i="20"/>
  <c r="G143" i="20"/>
  <c r="G142" i="20"/>
  <c r="G135" i="20"/>
  <c r="G136" i="20"/>
  <c r="G137" i="20"/>
  <c r="G134" i="20"/>
  <c r="G130" i="20"/>
  <c r="G131" i="20"/>
  <c r="G132" i="20"/>
  <c r="G129" i="20"/>
  <c r="G120" i="20"/>
  <c r="G121" i="20"/>
  <c r="G122" i="20"/>
  <c r="G123" i="20"/>
  <c r="G124" i="20"/>
  <c r="G125" i="20"/>
  <c r="G126" i="20"/>
  <c r="G119" i="20"/>
  <c r="G111" i="20"/>
  <c r="G112" i="20"/>
  <c r="G113" i="20"/>
  <c r="G114" i="20"/>
  <c r="G115" i="20"/>
  <c r="G116" i="20"/>
  <c r="G117" i="20"/>
  <c r="G110" i="20"/>
  <c r="G109" i="20"/>
  <c r="G108" i="20"/>
  <c r="G104" i="20"/>
  <c r="G105" i="20"/>
  <c r="G106" i="20"/>
  <c r="G103" i="20"/>
  <c r="G102" i="20"/>
  <c r="G101" i="20"/>
  <c r="G97" i="20"/>
  <c r="G98" i="20"/>
  <c r="G99" i="20"/>
  <c r="G100" i="20"/>
  <c r="G96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83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66" i="20"/>
  <c r="G55" i="20"/>
  <c r="G56" i="20"/>
  <c r="G57" i="20"/>
  <c r="G58" i="20"/>
  <c r="G59" i="20"/>
  <c r="G60" i="20"/>
  <c r="G54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G149" i="20" l="1"/>
</calcChain>
</file>

<file path=xl/sharedStrings.xml><?xml version="1.0" encoding="utf-8"?>
<sst xmlns="http://schemas.openxmlformats.org/spreadsheetml/2006/main" count="1609" uniqueCount="468">
  <si>
    <t>备注</t>
  </si>
  <si>
    <t>任务编号</t>
  </si>
  <si>
    <t>负责人</t>
  </si>
  <si>
    <t>协助人</t>
  </si>
  <si>
    <t>星期五</t>
  </si>
  <si>
    <t>任务完成情况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</si>
  <si>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</si>
  <si>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</si>
  <si>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</si>
  <si>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</si>
  <si>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</si>
  <si>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</si>
  <si>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</si>
  <si>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</si>
  <si>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</si>
  <si>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</si>
  <si>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</si>
  <si>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</si>
  <si>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</si>
  <si>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</si>
  <si>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</si>
  <si>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</si>
  <si>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</si>
  <si>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</si>
  <si>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</si>
  <si>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</si>
  <si>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实际
完成情况</t>
    <phoneticPr fontId="13" type="noConversion"/>
  </si>
  <si>
    <t>任务属性</t>
    <phoneticPr fontId="13" type="noConversion"/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</si>
  <si>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</si>
  <si>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</si>
  <si>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</si>
  <si>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</si>
  <si>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</si>
  <si>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</si>
  <si>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</si>
  <si>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</si>
  <si>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</si>
  <si>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8" type="noConversion"/>
  </si>
  <si>
    <t>档案管理系统</t>
    <phoneticPr fontId="18" type="noConversion"/>
  </si>
  <si>
    <t>项目名称</t>
    <phoneticPr fontId="9" type="noConversion"/>
  </si>
  <si>
    <t>建设</t>
    <phoneticPr fontId="9" type="noConversion"/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</si>
  <si>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</si>
  <si>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</si>
  <si>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</si>
  <si>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</si>
  <si>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</si>
  <si>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</si>
  <si>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</si>
  <si>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</si>
  <si>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</si>
  <si>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</si>
  <si>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</si>
  <si>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</si>
  <si>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</si>
  <si>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</si>
  <si>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</si>
  <si>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</si>
  <si>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</si>
  <si>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</si>
  <si>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</si>
  <si>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</si>
  <si>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</si>
  <si>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</si>
  <si>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</si>
  <si>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</si>
  <si>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</si>
  <si>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</si>
  <si>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</si>
  <si>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</si>
  <si>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</si>
  <si>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</si>
  <si>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</si>
  <si>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</si>
  <si>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</si>
  <si>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</si>
  <si>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</si>
  <si>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</si>
  <si>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</si>
  <si>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</si>
  <si>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</si>
  <si>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</si>
  <si>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</si>
  <si>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</si>
  <si>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</si>
  <si>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</si>
  <si>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</si>
  <si>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</si>
  <si>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</si>
  <si>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</si>
  <si>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</si>
  <si>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</si>
  <si>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</si>
  <si>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</si>
  <si>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</si>
  <si>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</si>
  <si>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</si>
  <si>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</si>
  <si>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</si>
  <si>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</si>
  <si>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</si>
  <si>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</si>
  <si>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</si>
  <si>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</si>
  <si>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</si>
  <si>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</si>
  <si>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</si>
  <si>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</si>
  <si>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</si>
  <si>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</si>
  <si>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</si>
  <si>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</si>
  <si>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</si>
  <si>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</si>
  <si>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</si>
  <si>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</si>
  <si>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</si>
  <si>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</si>
  <si>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</si>
  <si>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</si>
  <si>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</si>
  <si>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</si>
  <si>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</si>
  <si>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</si>
  <si>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</si>
  <si>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</si>
  <si>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</si>
  <si>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</si>
  <si>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审计整改系统优化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</si>
  <si>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</si>
  <si>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</si>
  <si>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</si>
  <si>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</si>
  <si>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</si>
  <si>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</si>
  <si>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</si>
  <si>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</si>
  <si>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</si>
  <si>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</si>
  <si>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</si>
  <si>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</si>
  <si>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</si>
  <si>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</si>
  <si>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</si>
  <si>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</si>
  <si>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</si>
  <si>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</si>
  <si>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</si>
  <si>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</si>
  <si>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</si>
  <si>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</si>
  <si>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</si>
  <si>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</si>
  <si>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</si>
  <si>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</si>
  <si>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</si>
  <si>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</si>
  <si>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</si>
  <si>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</si>
  <si>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</si>
  <si>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</si>
  <si>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</si>
  <si>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</si>
  <si>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</si>
  <si>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</si>
  <si>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</si>
  <si>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</si>
  <si>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</si>
  <si>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</si>
  <si>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</si>
  <si>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</si>
  <si>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</si>
  <si>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</si>
  <si>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</si>
  <si>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</si>
  <si>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</si>
  <si>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</si>
  <si>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</si>
  <si>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</si>
  <si>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8" type="noConversion"/>
  </si>
  <si>
    <t>综合内网</t>
    <phoneticPr fontId="18" type="noConversion"/>
  </si>
  <si>
    <t>润工作3.0</t>
    <phoneticPr fontId="18" type="noConversion"/>
  </si>
  <si>
    <t>智能客服系统</t>
    <phoneticPr fontId="18" type="noConversion"/>
  </si>
  <si>
    <t>公文管理系统</t>
    <phoneticPr fontId="18" type="noConversion"/>
  </si>
  <si>
    <t>报账系统</t>
    <phoneticPr fontId="18" type="noConversion"/>
  </si>
  <si>
    <t>报账系统-收款工作台</t>
    <phoneticPr fontId="18" type="noConversion"/>
  </si>
  <si>
    <t>RPA机器人</t>
    <phoneticPr fontId="18" type="noConversion"/>
  </si>
  <si>
    <t>电票平台</t>
    <phoneticPr fontId="18" type="noConversion"/>
  </si>
  <si>
    <t>资金系统</t>
    <phoneticPr fontId="18" type="noConversion"/>
  </si>
  <si>
    <t>销项发票管理系统</t>
    <phoneticPr fontId="18" type="noConversion"/>
  </si>
  <si>
    <t>会计电子档案</t>
    <phoneticPr fontId="18" type="noConversion"/>
  </si>
  <si>
    <t>人力资源系统(PS)</t>
    <phoneticPr fontId="18" type="noConversion"/>
  </si>
  <si>
    <t>考勤系统</t>
    <phoneticPr fontId="18" type="noConversion"/>
  </si>
  <si>
    <t>集团电子学习系统</t>
    <phoneticPr fontId="18" type="noConversion"/>
  </si>
  <si>
    <t>人力资源数据挖掘</t>
    <phoneticPr fontId="18" type="noConversion"/>
  </si>
  <si>
    <t>辅材备件共享系统（SISC）</t>
    <phoneticPr fontId="18" type="noConversion"/>
  </si>
  <si>
    <t>供应商关系管理系统（SRM）</t>
    <phoneticPr fontId="18" type="noConversion"/>
  </si>
  <si>
    <t>一卡通发运</t>
    <phoneticPr fontId="18" type="noConversion"/>
  </si>
  <si>
    <t>客户关系管理系统</t>
    <phoneticPr fontId="18" type="noConversion"/>
  </si>
  <si>
    <t>汽运GPS</t>
    <phoneticPr fontId="18" type="noConversion"/>
  </si>
  <si>
    <t>水泥全流程先进控制系统</t>
    <phoneticPr fontId="18" type="noConversion"/>
  </si>
  <si>
    <t>人民币报表</t>
    <phoneticPr fontId="18" type="noConversion"/>
  </si>
  <si>
    <t>基地报表线上化系统</t>
    <phoneticPr fontId="18" type="noConversion"/>
  </si>
  <si>
    <t>控股数字化大屏</t>
    <phoneticPr fontId="18" type="noConversion"/>
  </si>
  <si>
    <t>桌面云系统</t>
    <phoneticPr fontId="18" type="noConversion"/>
  </si>
  <si>
    <t>AD活动目录</t>
    <phoneticPr fontId="18" type="noConversion"/>
  </si>
  <si>
    <t>IT基础设施管理平台</t>
    <phoneticPr fontId="18" type="noConversion"/>
  </si>
  <si>
    <t>邮箱</t>
    <phoneticPr fontId="18" type="noConversion"/>
  </si>
  <si>
    <t>亚信防病毒平台</t>
    <phoneticPr fontId="18" type="noConversion"/>
  </si>
  <si>
    <t>IT安全运维管理系统</t>
    <phoneticPr fontId="18" type="noConversion"/>
  </si>
  <si>
    <t>企业云服务总线（ECSB）</t>
    <phoneticPr fontId="18" type="noConversion"/>
  </si>
  <si>
    <t>创新平台小程序</t>
    <phoneticPr fontId="18" type="noConversion"/>
  </si>
  <si>
    <t>现场数字化管理平台</t>
    <phoneticPr fontId="18" type="noConversion"/>
  </si>
  <si>
    <t>OA系统</t>
    <phoneticPr fontId="18" type="noConversion"/>
  </si>
  <si>
    <t>LDAP</t>
    <phoneticPr fontId="18" type="noConversion"/>
  </si>
  <si>
    <t>知识库管理系统（K-cool）</t>
    <phoneticPr fontId="18" type="noConversion"/>
  </si>
  <si>
    <t>智慧审计平台</t>
    <phoneticPr fontId="18" type="noConversion"/>
  </si>
  <si>
    <t>审计整改跟进系统</t>
    <phoneticPr fontId="18" type="noConversion"/>
  </si>
  <si>
    <t>非现场审计系统</t>
    <phoneticPr fontId="18" type="noConversion"/>
  </si>
  <si>
    <t>商旅平台</t>
    <phoneticPr fontId="18" type="noConversion"/>
  </si>
  <si>
    <t>水泥官网</t>
    <phoneticPr fontId="18" type="noConversion"/>
  </si>
  <si>
    <t>党建e站</t>
    <phoneticPr fontId="18" type="noConversion"/>
  </si>
  <si>
    <t>电子签章</t>
    <phoneticPr fontId="18" type="noConversion"/>
  </si>
  <si>
    <t>进项发票管理</t>
    <phoneticPr fontId="18" type="noConversion"/>
  </si>
  <si>
    <t>管理合并系统</t>
    <phoneticPr fontId="18" type="noConversion"/>
  </si>
  <si>
    <t>全面预算管理系统</t>
    <phoneticPr fontId="18" type="noConversion"/>
  </si>
  <si>
    <t>财务合并系统（HFM）</t>
    <phoneticPr fontId="18" type="noConversion"/>
  </si>
  <si>
    <t>税务管理系统</t>
    <phoneticPr fontId="18" type="noConversion"/>
  </si>
  <si>
    <t>招聘管理系统</t>
    <phoneticPr fontId="18" type="noConversion"/>
  </si>
  <si>
    <t>001</t>
    <phoneticPr fontId="9" type="noConversion"/>
  </si>
  <si>
    <t>销售移动APP</t>
    <phoneticPr fontId="18" type="noConversion"/>
  </si>
  <si>
    <t>商业智能平台（BI）</t>
    <phoneticPr fontId="18" type="noConversion"/>
  </si>
  <si>
    <t>生产月报管理系统</t>
    <phoneticPr fontId="18" type="noConversion"/>
  </si>
  <si>
    <t>上报资料表</t>
    <phoneticPr fontId="18" type="noConversion"/>
  </si>
  <si>
    <t>污染物排放在线监控平台（EPM）</t>
    <phoneticPr fontId="18" type="noConversion"/>
  </si>
  <si>
    <t>数字化中台</t>
    <phoneticPr fontId="18" type="noConversion"/>
  </si>
  <si>
    <t>容器云</t>
    <phoneticPr fontId="18" type="noConversion"/>
  </si>
  <si>
    <t>企业服务总线（ESB）</t>
    <phoneticPr fontId="18" type="noConversion"/>
  </si>
  <si>
    <t>IT服务管理系统（ITSM）</t>
    <phoneticPr fontId="18" type="noConversion"/>
  </si>
  <si>
    <t>临时会议</t>
    <phoneticPr fontId="9" type="noConversion"/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</si>
  <si>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</si>
  <si>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</si>
  <si>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</si>
  <si>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</si>
  <si>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</si>
  <si>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</si>
  <si>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</si>
  <si>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</si>
  <si>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</si>
  <si>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上午</t>
    <phoneticPr fontId="9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</si>
  <si>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</si>
  <si>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</si>
  <si>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桌面设施</t>
    <phoneticPr fontId="18" type="noConversion"/>
  </si>
  <si>
    <t>网络</t>
    <phoneticPr fontId="18" type="noConversion"/>
  </si>
  <si>
    <t>主机系统</t>
    <phoneticPr fontId="18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</si>
  <si>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</si>
  <si>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8" type="noConversion"/>
  </si>
  <si>
    <t>009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</si>
  <si>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</si>
  <si>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</si>
  <si>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</si>
  <si>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</si>
  <si>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</si>
  <si>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</si>
  <si>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8" type="noConversion"/>
  </si>
  <si>
    <t>电商</t>
    <phoneticPr fontId="9" type="noConversion"/>
  </si>
  <si>
    <t>CRM</t>
    <phoneticPr fontId="18" type="noConversion"/>
  </si>
  <si>
    <t>主数据运维</t>
    <phoneticPr fontId="18" type="noConversion"/>
  </si>
  <si>
    <t>信息安全相关运维</t>
    <phoneticPr fontId="18" type="noConversion"/>
  </si>
  <si>
    <t>045</t>
    <phoneticPr fontId="9" type="noConversion"/>
  </si>
  <si>
    <t>华润电力粉煤灰挂牌销售管理系统项目</t>
    <phoneticPr fontId="9" type="noConversion"/>
  </si>
  <si>
    <t>集团工作</t>
    <phoneticPr fontId="9" type="noConversion"/>
  </si>
  <si>
    <t>华润集团临时工作</t>
    <phoneticPr fontId="9" type="noConversion"/>
  </si>
  <si>
    <t>华润电力污泥运输管理平台</t>
  </si>
  <si>
    <t>运维服务（热线咨询，用户回访）</t>
    <phoneticPr fontId="18" type="noConversion"/>
  </si>
  <si>
    <t>046</t>
  </si>
  <si>
    <t>巡察整改系统项目</t>
    <phoneticPr fontId="9" type="noConversion"/>
  </si>
  <si>
    <t>巡察整改系统</t>
    <phoneticPr fontId="9" type="noConversion"/>
  </si>
  <si>
    <t>巡察整改系统</t>
    <phoneticPr fontId="18" type="noConversion"/>
  </si>
  <si>
    <t>04</t>
    <phoneticPr fontId="9" type="noConversion"/>
  </si>
  <si>
    <t>智能制造</t>
  </si>
  <si>
    <t>集团临时项目建设任务</t>
  </si>
  <si>
    <t>集团临时项目建设任务</t>
    <phoneticPr fontId="9" type="noConversion"/>
  </si>
  <si>
    <t>智慧审计平台</t>
  </si>
  <si>
    <t>BI人民币报表优化</t>
  </si>
  <si>
    <t>ERP财务优化</t>
  </si>
  <si>
    <t>财务系统优化：报账系统组织架构调整项目</t>
  </si>
  <si>
    <t>财务系统优化：报账系统收款平台建设项目</t>
  </si>
  <si>
    <t>财务系统优化：管理合并系统架构调整、应用升级及上云项目</t>
  </si>
  <si>
    <t>财务系统优化：报账系统上云及数据库升级</t>
  </si>
  <si>
    <t>财务系统优化：资金系统优化</t>
  </si>
  <si>
    <t>财务系统优化：RPA机器人三期及流程挖掘项目</t>
  </si>
  <si>
    <t>全面预算系统优化（财务及人力）</t>
  </si>
  <si>
    <t>智税平台项目实施</t>
  </si>
  <si>
    <t>数字化报表自助分析</t>
  </si>
  <si>
    <t>共享运营指标及大屏展示</t>
  </si>
  <si>
    <t>人力资源数据分析（BI）项目</t>
  </si>
  <si>
    <t>考勤升级切换</t>
  </si>
  <si>
    <t>人力资源管理系统流程平台优化</t>
  </si>
  <si>
    <t>组织架构管理优化</t>
  </si>
  <si>
    <t>培训管理模块优化</t>
  </si>
  <si>
    <t>招聘管理平台优化</t>
  </si>
  <si>
    <t>档案管理系统优化</t>
  </si>
  <si>
    <t>集团督办系统推广</t>
  </si>
  <si>
    <t>中文网站优化</t>
  </si>
  <si>
    <t>非现场审计系统</t>
  </si>
  <si>
    <t>集团数据定期采集报送</t>
  </si>
  <si>
    <t>数据标准化项目</t>
  </si>
  <si>
    <t>现场数字化管理</t>
  </si>
  <si>
    <t>数字化大屏二期</t>
  </si>
  <si>
    <t>基地报表线上化推广三期项目</t>
  </si>
  <si>
    <t>辅材备件共享平台优化项目</t>
  </si>
  <si>
    <t>SRM升级项目</t>
  </si>
  <si>
    <t>SRM与守正对接项目</t>
  </si>
  <si>
    <t>研发项目管理</t>
  </si>
  <si>
    <t>一卡通系统推广</t>
  </si>
  <si>
    <t>一卡通系统迭代优化</t>
  </si>
  <si>
    <t>汽运调度管理系统升级项目</t>
  </si>
  <si>
    <t>CRM客户关系管理系统一期项目</t>
  </si>
  <si>
    <t>CRM客户关系管理系统二期项目</t>
  </si>
  <si>
    <t>华润化学材料智慧物流项目</t>
  </si>
  <si>
    <t>装配式生产管理系统推广及系统集成项目</t>
  </si>
  <si>
    <t>新业态基础信息化系统推广项目</t>
  </si>
  <si>
    <t>新业态基础信息化系统改造</t>
  </si>
  <si>
    <t>石材ERP一期建设项目（石材工厂ERP和石材销售一体化）</t>
  </si>
  <si>
    <t>华润电力粉煤灰挂牌销售管理系统项目</t>
  </si>
  <si>
    <t>巡察整改系统项目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</si>
  <si>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</si>
  <si>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</si>
  <si>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</si>
  <si>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</si>
  <si>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</si>
  <si>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</si>
  <si>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</si>
  <si>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</si>
  <si>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IOT对接-超融合试点</t>
  </si>
  <si>
    <t>华润集团临时</t>
    <phoneticPr fontId="9" type="noConversion"/>
  </si>
  <si>
    <t>01</t>
    <phoneticPr fontId="9" type="noConversion"/>
  </si>
  <si>
    <t>营销</t>
    <phoneticPr fontId="9" type="noConversion"/>
  </si>
  <si>
    <t>营销支持</t>
    <phoneticPr fontId="9" type="noConversion"/>
  </si>
  <si>
    <t>001</t>
    <phoneticPr fontId="9" type="noConversion"/>
  </si>
  <si>
    <t>MT01001</t>
    <phoneticPr fontId="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</si>
  <si>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</si>
  <si>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营销</t>
    <phoneticPr fontId="9" type="noConversion"/>
  </si>
  <si>
    <t>营销支持</t>
    <phoneticPr fontId="9" type="noConversion"/>
  </si>
  <si>
    <t>公务车辆管理系统</t>
    <phoneticPr fontId="18" type="noConversion"/>
  </si>
  <si>
    <t>任务/交付件</t>
    <phoneticPr fontId="9" type="noConversion"/>
  </si>
  <si>
    <t>047</t>
  </si>
  <si>
    <t>怡宝主数据治理项目</t>
    <phoneticPr fontId="9" type="noConversion"/>
  </si>
  <si>
    <t>华润水泥投资管理系统</t>
    <phoneticPr fontId="18" type="noConversion"/>
  </si>
  <si>
    <r>
      <t>PMO</t>
    </r>
    <r>
      <rPr>
        <sz val="11"/>
        <color rgb="FF000000"/>
        <rFont val="宋体"/>
        <family val="3"/>
        <charset val="134"/>
      </rPr>
      <t>运维</t>
    </r>
    <phoneticPr fontId="18" type="noConversion"/>
  </si>
  <si>
    <t>项目名称</t>
    <phoneticPr fontId="13" type="noConversion"/>
  </si>
  <si>
    <t>元旦</t>
    <phoneticPr fontId="9" type="noConversion"/>
  </si>
  <si>
    <t>月度计划性工作&lt;2023年1月1日-2023年1月31日&gt;</t>
    <phoneticPr fontId="9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</si>
  <si>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</si>
  <si>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</si>
  <si>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</si>
  <si>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</si>
  <si>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</si>
  <si>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建设</t>
  </si>
  <si>
    <t>进行中</t>
    <phoneticPr fontId="9" type="noConversion"/>
  </si>
  <si>
    <t>朱苏明</t>
    <phoneticPr fontId="9" type="noConversion"/>
  </si>
  <si>
    <t>符芳恺</t>
    <phoneticPr fontId="9" type="noConversion"/>
  </si>
  <si>
    <t>目标1：上线准备
交付件：上线通知</t>
    <phoneticPr fontId="9" type="noConversion"/>
  </si>
  <si>
    <t>已上线</t>
    <phoneticPr fontId="9" type="noConversion"/>
  </si>
  <si>
    <t>目标1：财务部分上线切换
目标2：方案-人力
交付件：方案设计</t>
    <phoneticPr fontId="9" type="noConversion"/>
  </si>
  <si>
    <t>目标1：2023年预算编制运营
交付件：2023年预算编制</t>
    <phoneticPr fontId="9" type="noConversion"/>
  </si>
  <si>
    <t>目标1：上线运营
交付件：问题清单</t>
    <phoneticPr fontId="9" type="noConversion"/>
  </si>
  <si>
    <t>吕光源</t>
    <phoneticPr fontId="9" type="noConversion"/>
  </si>
  <si>
    <t>刘攀</t>
    <phoneticPr fontId="9" type="noConversion"/>
  </si>
  <si>
    <t>陈林先、黄国杰</t>
    <phoneticPr fontId="9" type="noConversion"/>
  </si>
  <si>
    <t>许伟兴、朱苏明</t>
    <phoneticPr fontId="9" type="noConversion"/>
  </si>
  <si>
    <t>黎庆奋</t>
    <phoneticPr fontId="9" type="noConversion"/>
  </si>
  <si>
    <t>运维</t>
  </si>
  <si>
    <t>销项发票管理系统</t>
    <phoneticPr fontId="9" type="noConversion"/>
  </si>
  <si>
    <t>通用</t>
  </si>
  <si>
    <t>临时会议（非项目建设、运维）</t>
  </si>
  <si>
    <t>智数材料编制</t>
  </si>
  <si>
    <t>党建</t>
  </si>
  <si>
    <t>营销</t>
  </si>
  <si>
    <t>营销支持</t>
  </si>
  <si>
    <t>请假</t>
  </si>
  <si>
    <t>09:00 ~ 10:00</t>
    <phoneticPr fontId="9" type="noConversion"/>
  </si>
  <si>
    <t>任务16：IT审计材料处理</t>
    <phoneticPr fontId="9" type="noConversion"/>
  </si>
  <si>
    <t>10:00 ~ 11:00</t>
    <phoneticPr fontId="9" type="noConversion"/>
  </si>
  <si>
    <t>任务12：结构建材集采需求沟通会</t>
    <phoneticPr fontId="9" type="noConversion"/>
  </si>
  <si>
    <t>11:00 ~ 12:00</t>
    <phoneticPr fontId="9" type="noConversion"/>
  </si>
  <si>
    <t>任务8：共享运营展示方案阶段验收</t>
    <phoneticPr fontId="9" type="noConversion"/>
  </si>
  <si>
    <t>13:30 ~ 14:30</t>
    <phoneticPr fontId="9" type="noConversion"/>
  </si>
  <si>
    <t>任务4：数字化分析周会</t>
    <phoneticPr fontId="9" type="noConversion"/>
  </si>
  <si>
    <t>任务4：人民币报自助分析指标专题</t>
    <phoneticPr fontId="9" type="noConversion"/>
  </si>
  <si>
    <t>14:30 ~ 15:30</t>
    <phoneticPr fontId="9" type="noConversion"/>
  </si>
  <si>
    <t>任务12：香港新并购基地信息化覆盖沟通</t>
    <phoneticPr fontId="9" type="noConversion"/>
  </si>
  <si>
    <t>任务15：月会及23资源需求计划会议</t>
    <phoneticPr fontId="9" type="noConversion"/>
  </si>
  <si>
    <t>15:30 ~ 16:30</t>
    <phoneticPr fontId="9" type="noConversion"/>
  </si>
  <si>
    <t>任务1：智税周会</t>
    <phoneticPr fontId="9" type="noConversion"/>
  </si>
  <si>
    <t>任务1：智税上线通知</t>
    <phoneticPr fontId="9" type="noConversion"/>
  </si>
  <si>
    <t>任务12：装配式建筑线边仓专题研讨</t>
    <phoneticPr fontId="9" type="noConversion"/>
  </si>
  <si>
    <t>16:30 ~ 17:30</t>
    <phoneticPr fontId="9" type="noConversion"/>
  </si>
  <si>
    <t>任务1：智税上线准备度评估材料</t>
    <phoneticPr fontId="9" type="noConversion"/>
  </si>
  <si>
    <t>17:30 ~ 18:30</t>
    <phoneticPr fontId="9" type="noConversion"/>
  </si>
  <si>
    <t>任务16：智数化工作报告汇报材料编写</t>
    <phoneticPr fontId="9" type="noConversion"/>
  </si>
  <si>
    <t>任务12：结构建材基础方案</t>
    <phoneticPr fontId="9" type="noConversion"/>
  </si>
  <si>
    <t>任务4：数字化分析项目上线通知</t>
    <phoneticPr fontId="9" type="noConversion"/>
  </si>
  <si>
    <t>18:30 ~ 19:30</t>
    <phoneticPr fontId="9" type="noConversion"/>
  </si>
  <si>
    <t>19:30 ~ 20:30</t>
    <phoneticPr fontId="9" type="noConversion"/>
  </si>
  <si>
    <t>20:30 ~ 21:30</t>
    <phoneticPr fontId="9" type="noConversion"/>
  </si>
  <si>
    <t>21:30 ~ 22:30</t>
    <phoneticPr fontId="9" type="noConversion"/>
  </si>
  <si>
    <t>目标1：上线切换准备
交付件：上线方案及上线通知</t>
    <phoneticPr fontId="9" type="noConversion"/>
  </si>
  <si>
    <t xml:space="preserve">
目标1：上线切换及验证
交付件：上线切换
目标2：上线并行（5-6月）
交付件：月结及问题清单</t>
    <phoneticPr fontId="9" type="noConversion"/>
  </si>
  <si>
    <t>其他工作(不属于以上工作，请选此项）</t>
  </si>
  <si>
    <t>春节</t>
    <phoneticPr fontId="9" type="noConversion"/>
  </si>
  <si>
    <r>
      <t xml:space="preserve">目标1：上线切换
交付件：上线通知
目标2：上线支持
交付件：问题清单
</t>
    </r>
    <r>
      <rPr>
        <sz val="9"/>
        <color rgb="FFFF0000"/>
        <rFont val="微软雅黑"/>
        <family val="2"/>
        <charset val="134"/>
      </rPr>
      <t/>
    </r>
    <phoneticPr fontId="9" type="noConversion"/>
  </si>
  <si>
    <t xml:space="preserve">
目标1：方案-人力
交付件：方案设计
目标2：财务部分上线
交付件：上线通知
目标2：财务部分上线支持
交付件：问题清单</t>
    <phoneticPr fontId="9" type="noConversion"/>
  </si>
  <si>
    <r>
      <rPr>
        <sz val="9"/>
        <color rgb="FF000000"/>
        <rFont val="宋体"/>
        <family val="3"/>
        <charset val="134"/>
      </rPr>
      <t>目标</t>
    </r>
    <r>
      <rPr>
        <sz val="9"/>
        <color rgb="FF000000"/>
        <rFont val="Arial"/>
        <family val="2"/>
      </rPr>
      <t>1</t>
    </r>
    <r>
      <rPr>
        <sz val="9"/>
        <color rgb="FF000000"/>
        <rFont val="宋体"/>
        <family val="3"/>
        <charset val="134"/>
      </rPr>
      <t>：上线切换
交付件：上线通知</t>
    </r>
    <phoneticPr fontId="13" type="noConversion"/>
  </si>
  <si>
    <r>
      <rPr>
        <sz val="9"/>
        <color rgb="FF000000"/>
        <rFont val="宋体"/>
        <family val="3"/>
        <charset val="134"/>
      </rPr>
      <t>目标</t>
    </r>
    <r>
      <rPr>
        <sz val="9"/>
        <color rgb="FF000000"/>
        <rFont val="Arial"/>
        <family val="2"/>
      </rPr>
      <t>2</t>
    </r>
    <r>
      <rPr>
        <sz val="9"/>
        <color rgb="FF000000"/>
        <rFont val="宋体"/>
        <family val="3"/>
        <charset val="134"/>
      </rPr>
      <t>：上线支持
交付件：问题清单</t>
    </r>
    <phoneticPr fontId="13" type="noConversion"/>
  </si>
  <si>
    <t>目标1：方案-人力（65%）
交付件：方案设计
目标2：财务部分自动化报表上线
交付件：上线通知</t>
    <phoneticPr fontId="13" type="noConversion"/>
  </si>
  <si>
    <t>目标1：方案-人力（75%）
交付件：方案设计
目标2：财务部分自动化报表上线支持（100%）
交付件：问题清单</t>
    <phoneticPr fontId="13" type="noConversion"/>
  </si>
  <si>
    <t>目标1：方案-人力（70%）
交付件：方案设计
目标2：财务部分自动化报表上线支持（70%）
交付件：问题清单</t>
    <phoneticPr fontId="13" type="noConversion"/>
  </si>
  <si>
    <t>任务15：月会材料新增资源计划模板</t>
    <phoneticPr fontId="9" type="noConversion"/>
  </si>
  <si>
    <t>任务12：结构建材税改处理</t>
    <phoneticPr fontId="9" type="noConversion"/>
  </si>
  <si>
    <t>任务14：成本月结支持</t>
    <phoneticPr fontId="9" type="noConversion"/>
  </si>
  <si>
    <t>任务4：数字化分析发版</t>
  </si>
  <si>
    <t>任务4：数字化分析发版</t>
    <phoneticPr fontId="9" type="noConversion"/>
  </si>
  <si>
    <t>任务15：月报重点工作更新</t>
    <phoneticPr fontId="9" type="noConversion"/>
  </si>
  <si>
    <t>任务11：结构建材方案待确认问题沟通会</t>
    <phoneticPr fontId="9" type="noConversion"/>
  </si>
  <si>
    <t>任务12：广西博耀投资上线沟通</t>
    <phoneticPr fontId="9" type="noConversion"/>
  </si>
  <si>
    <t>任务12：广西博耀投资上线公文邮件编写</t>
    <phoneticPr fontId="9" type="noConversion"/>
  </si>
  <si>
    <t>任务17：党支部扩大会议</t>
    <phoneticPr fontId="9" type="noConversion"/>
  </si>
  <si>
    <t>任务15：月会材料新增资源计划模板-沟通</t>
    <phoneticPr fontId="9" type="noConversion"/>
  </si>
  <si>
    <t>任务4：上线利润快报培训</t>
    <phoneticPr fontId="9" type="noConversion"/>
  </si>
  <si>
    <t>任务4：上线关联交易培训</t>
    <phoneticPr fontId="9" type="noConversion"/>
  </si>
  <si>
    <t>任务4：上线混凝土生产运营报表培训</t>
    <phoneticPr fontId="9" type="noConversion"/>
  </si>
  <si>
    <t>任务4：上线混凝土生产运营报表试运行</t>
    <phoneticPr fontId="9" type="noConversion"/>
  </si>
  <si>
    <t>任务4：上线利润快报试试运行</t>
    <phoneticPr fontId="9" type="noConversion"/>
  </si>
  <si>
    <t>任务4：上线关联交易试运行</t>
    <phoneticPr fontId="9" type="noConversion"/>
  </si>
  <si>
    <t>任务4：上线试运行总结会议</t>
    <phoneticPr fontId="9" type="noConversion"/>
  </si>
  <si>
    <t>任务3：管理合并11月月结运营沟通会</t>
    <phoneticPr fontId="9" type="noConversion"/>
  </si>
  <si>
    <t>任务15：经营治理月会</t>
    <phoneticPr fontId="9" type="noConversion"/>
  </si>
  <si>
    <t>任务1：增值税、印花税上线前知识转移</t>
    <phoneticPr fontId="9" type="noConversion"/>
  </si>
  <si>
    <t>任务1：房土税、资源税、环保税知识转移</t>
    <phoneticPr fontId="9" type="noConversion"/>
  </si>
  <si>
    <t>任务4：试运行问题总结</t>
    <phoneticPr fontId="9" type="noConversion"/>
  </si>
  <si>
    <t>任务4：人力大屏展示沟通会</t>
    <phoneticPr fontId="9" type="noConversion"/>
  </si>
  <si>
    <t>任务4：上线试运行总结会议</t>
  </si>
  <si>
    <t>任务14：领导流程变更方案沟通会</t>
    <phoneticPr fontId="9" type="noConversion"/>
  </si>
  <si>
    <t>任务1：二阶段开发环境VPN处理</t>
    <phoneticPr fontId="9" type="noConversion"/>
  </si>
  <si>
    <t>任务1：销项与智税接口修改</t>
    <phoneticPr fontId="9" type="noConversion"/>
  </si>
  <si>
    <t>任务16：月结材料编制</t>
    <phoneticPr fontId="9" type="noConversion"/>
  </si>
  <si>
    <t>任务16：23年年度计划及月度计划编制</t>
    <phoneticPr fontId="9" type="noConversion"/>
  </si>
  <si>
    <t>任务16：半年度绩效评定</t>
    <phoneticPr fontId="9" type="noConversion"/>
  </si>
  <si>
    <t>任务16：2023年培训计划</t>
    <phoneticPr fontId="9" type="noConversion"/>
  </si>
  <si>
    <t>任务16：共享中心财务、人力建设历程及信息化支持材料编写</t>
    <phoneticPr fontId="9" type="noConversion"/>
  </si>
  <si>
    <t>任务16：IT审计材料处理</t>
    <phoneticPr fontId="9" type="noConversion"/>
  </si>
  <si>
    <t>任务19：休假</t>
    <phoneticPr fontId="9" type="noConversion"/>
  </si>
  <si>
    <t>任务14：销项发票系统运维处理</t>
  </si>
  <si>
    <t>任务14：销项发票系统运维处理</t>
    <phoneticPr fontId="9" type="noConversion"/>
  </si>
  <si>
    <t>任务15：巡视回头看差异数据处理</t>
    <phoneticPr fontId="9" type="noConversion"/>
  </si>
  <si>
    <t>任务4：数字化分析周会</t>
    <phoneticPr fontId="9" type="noConversion"/>
  </si>
  <si>
    <t>任务4：数字化分析新增需求评估研讨</t>
    <phoneticPr fontId="9" type="noConversion"/>
  </si>
  <si>
    <t>任务4：数字化分析总账报表设计方案专题</t>
    <phoneticPr fontId="9" type="noConversion"/>
  </si>
  <si>
    <t>任务4：数字化分析新增需求商务方式讨论</t>
    <phoneticPr fontId="9" type="noConversion"/>
  </si>
  <si>
    <t>任务11：装配式ERP项目工费分摊方案沟通</t>
    <phoneticPr fontId="9" type="noConversion"/>
  </si>
  <si>
    <t>任务1：智能税务阶段首付款及第二阶段付款材料准备</t>
    <phoneticPr fontId="9" type="noConversion"/>
  </si>
  <si>
    <t>任务4：数字化分析阶段首付款付款材料准备</t>
    <phoneticPr fontId="9" type="noConversion"/>
  </si>
  <si>
    <t>任务12：混凝土基地税改沟通处理</t>
    <phoneticPr fontId="9" type="noConversion"/>
  </si>
  <si>
    <t>任务12：润瀚新材料上线沟通</t>
    <phoneticPr fontId="9" type="noConversion"/>
  </si>
  <si>
    <t>任务15：年度计划编制</t>
    <phoneticPr fontId="9" type="noConversion"/>
  </si>
  <si>
    <t>任务15：月度计划编制</t>
    <phoneticPr fontId="9" type="noConversion"/>
  </si>
  <si>
    <t>任务11：装配式erp项目成本构成分析讨论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</si>
</sst>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32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sz val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6"/>
      <name val="微软雅黑"/>
      <family val="2"/>
      <charset val="134"/>
    </font>
    <font>
      <sz val="6"/>
      <color rgb="FF00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</cellStyleXfs>
  <cellXfs count="103">
    <xf numFmtId="176" fontId="0" fillId="0" borderId="0" xfId="0" applyAlignment="1"/>
    <xf numFmtId="176" fontId="2" fillId="0" borderId="0" xfId="0" applyFont="1" applyAlignment="1"/>
    <xf numFmtId="176" fontId="1" fillId="0" borderId="1" xfId="0" applyFont="1" applyBorder="1" applyAlignment="1">
      <alignment horizontal="center" vertical="center" wrapText="1"/>
    </xf>
    <xf numFmtId="9" fontId="1" fillId="0" borderId="1" xfId="5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176" fontId="10" fillId="0" borderId="1" xfId="0" applyFont="1" applyBorder="1" applyAlignment="1" applyProtection="1">
      <alignment horizontal="center" vertical="center" wrapText="1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5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19" fillId="0" borderId="4" xfId="0" applyFont="1" applyBorder="1">
      <alignment vertical="center"/>
    </xf>
    <xf numFmtId="176" fontId="19" fillId="0" borderId="4" xfId="0" applyFont="1" applyBorder="1" applyAlignment="1">
      <alignment horizontal="center" vertical="center"/>
    </xf>
    <xf numFmtId="176" fontId="21" fillId="0" borderId="4" xfId="0" applyFont="1" applyBorder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0" fillId="8" borderId="1" xfId="0" applyFont="1" applyFill="1" applyBorder="1" applyAlignment="1" applyProtection="1">
      <alignment horizontal="center" vertical="center" wrapText="1"/>
      <protection locked="0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19" fillId="0" borderId="4" xfId="0" quotePrefix="1" applyFont="1" applyBorder="1">
      <alignment vertical="center"/>
    </xf>
    <xf numFmtId="176" fontId="16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17" fillId="0" borderId="1" xfId="0" applyFont="1" applyBorder="1" applyAlignment="1">
      <alignment horizontal="center" vertical="center" wrapText="1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19" fillId="7" borderId="4" xfId="0" applyFont="1" applyFill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176" fontId="22" fillId="0" borderId="4" xfId="0" applyFont="1" applyBorder="1" applyAlignment="1">
      <alignment horizontal="center" vertical="center"/>
    </xf>
    <xf numFmtId="176" fontId="21" fillId="0" borderId="4" xfId="0" applyFont="1" applyBorder="1" applyAlignment="1">
      <alignment horizontal="center" vertical="center"/>
    </xf>
    <xf numFmtId="176" fontId="19" fillId="0" borderId="5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21" fillId="0" borderId="4" xfId="0" quotePrefix="1" applyFont="1" applyBorder="1">
      <alignment vertical="center"/>
    </xf>
    <xf numFmtId="176" fontId="19" fillId="0" borderId="6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9" fontId="10" fillId="8" borderId="1" xfId="3" applyNumberFormat="1" applyFont="1" applyFill="1" applyBorder="1" applyAlignment="1">
      <alignment horizontal="center" vertical="center" wrapText="1"/>
    </xf>
    <xf numFmtId="176" fontId="26" fillId="9" borderId="0" xfId="6" applyNumberFormat="1" applyFont="1" applyAlignment="1">
      <alignment horizontal="center"/>
    </xf>
    <xf numFmtId="176" fontId="27" fillId="9" borderId="0" xfId="6" applyNumberFormat="1" applyFont="1" applyAlignment="1">
      <alignment horizontal="center"/>
    </xf>
    <xf numFmtId="176" fontId="1" fillId="8" borderId="1" xfId="0" applyFont="1" applyFill="1" applyBorder="1" applyAlignment="1">
      <alignment vertical="center" wrapText="1"/>
    </xf>
    <xf numFmtId="0" fontId="10" fillId="0" borderId="1" xfId="3" applyNumberFormat="1" applyFont="1" applyBorder="1" applyAlignment="1">
      <alignment vertical="center" wrapText="1"/>
    </xf>
    <xf numFmtId="176" fontId="12" fillId="3" borderId="1" xfId="0" applyFont="1" applyFill="1" applyBorder="1" applyAlignment="1">
      <alignment vertical="center" wrapText="1"/>
    </xf>
    <xf numFmtId="176" fontId="1" fillId="10" borderId="1" xfId="0" applyFont="1" applyFill="1" applyBorder="1" applyAlignment="1">
      <alignment horizontal="center" vertical="center" wrapText="1"/>
    </xf>
    <xf numFmtId="176" fontId="1" fillId="11" borderId="1" xfId="0" applyFont="1" applyFill="1" applyBorder="1" applyAlignment="1">
      <alignment horizontal="center" vertical="center" wrapText="1"/>
    </xf>
    <xf numFmtId="176" fontId="1" fillId="11" borderId="1" xfId="0" applyFont="1" applyFill="1" applyBorder="1" applyAlignment="1">
      <alignment vertical="center" wrapText="1"/>
    </xf>
    <xf numFmtId="177" fontId="1" fillId="11" borderId="1" xfId="0" applyNumberFormat="1" applyFont="1" applyFill="1" applyBorder="1" applyAlignment="1">
      <alignment horizontal="center" vertical="center"/>
    </xf>
    <xf numFmtId="177" fontId="1" fillId="12" borderId="1" xfId="0" applyNumberFormat="1" applyFont="1" applyFill="1" applyBorder="1" applyAlignment="1">
      <alignment horizontal="center" vertical="center"/>
    </xf>
    <xf numFmtId="9" fontId="1" fillId="0" borderId="1" xfId="5" applyFont="1" applyBorder="1" applyAlignment="1">
      <alignment horizontal="center" vertical="center" wrapText="1"/>
    </xf>
    <xf numFmtId="0" fontId="28" fillId="8" borderId="15" xfId="3" applyNumberFormat="1" applyFont="1" applyFill="1" applyBorder="1" applyAlignment="1">
      <alignment horizontal="center" vertical="center" wrapText="1"/>
    </xf>
    <xf numFmtId="0" fontId="28" fillId="0" borderId="15" xfId="3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28" fillId="0" borderId="1" xfId="3" applyNumberFormat="1" applyFont="1" applyBorder="1" applyAlignment="1">
      <alignment horizontal="center" vertical="center"/>
    </xf>
    <xf numFmtId="0" fontId="28" fillId="0" borderId="1" xfId="3" applyNumberFormat="1" applyFont="1" applyBorder="1" applyAlignment="1">
      <alignment horizontal="center" vertical="center" wrapText="1"/>
    </xf>
    <xf numFmtId="0" fontId="28" fillId="0" borderId="1" xfId="3" applyNumberFormat="1" applyFont="1" applyBorder="1" applyAlignment="1">
      <alignment vertical="center" wrapText="1"/>
    </xf>
    <xf numFmtId="0" fontId="28" fillId="0" borderId="1" xfId="3" applyNumberFormat="1" applyFont="1" applyBorder="1">
      <alignment vertical="center"/>
    </xf>
    <xf numFmtId="0" fontId="28" fillId="0" borderId="15" xfId="3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30" fillId="0" borderId="1" xfId="3" applyNumberFormat="1" applyFont="1" applyBorder="1" applyAlignment="1">
      <alignment horizontal="center" vertical="center" wrapText="1"/>
    </xf>
    <xf numFmtId="176" fontId="31" fillId="0" borderId="1" xfId="0" applyFont="1" applyBorder="1" applyAlignment="1">
      <alignment horizontal="center" vertical="center" wrapText="1"/>
    </xf>
    <xf numFmtId="176" fontId="12" fillId="3" borderId="1" xfId="0" applyFont="1" applyFill="1" applyBorder="1" applyAlignment="1">
      <alignment horizontal="left" vertical="center" wrapText="1"/>
    </xf>
    <xf numFmtId="176" fontId="1" fillId="0" borderId="0" xfId="0" applyFont="1" applyAlignment="1">
      <alignment horizontal="left" vertical="center"/>
    </xf>
    <xf numFmtId="176" fontId="1" fillId="8" borderId="1" xfId="0" applyFont="1" applyFill="1" applyBorder="1" applyAlignment="1">
      <alignment horizontal="left" vertical="center" wrapText="1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176" fontId="2" fillId="3" borderId="1" xfId="0" applyFont="1" applyFill="1" applyBorder="1" applyAlignment="1">
      <alignment horizontal="center" vertical="center"/>
    </xf>
    <xf numFmtId="176" fontId="1" fillId="3" borderId="1" xfId="0" applyFont="1" applyFill="1" applyBorder="1" applyAlignment="1">
      <alignment horizontal="center" vertical="center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Border="1" applyAlignment="1">
      <alignment horizontal="center" vertical="center" wrapText="1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0" fontId="10" fillId="4" borderId="8" xfId="3" applyNumberFormat="1" applyFont="1" applyFill="1" applyBorder="1" applyAlignment="1">
      <alignment horizontal="center" vertical="center"/>
    </xf>
    <xf numFmtId="0" fontId="10" fillId="4" borderId="2" xfId="3" applyNumberFormat="1" applyFont="1" applyFill="1" applyBorder="1" applyAlignment="1">
      <alignment horizontal="center" vertical="center"/>
    </xf>
    <xf numFmtId="0" fontId="10" fillId="4" borderId="3" xfId="3" applyNumberFormat="1" applyFont="1" applyFill="1" applyBorder="1" applyAlignment="1">
      <alignment horizontal="center" vertical="center"/>
    </xf>
    <xf numFmtId="176" fontId="4" fillId="2" borderId="14" xfId="0" applyFont="1" applyFill="1" applyBorder="1" applyAlignment="1">
      <alignment horizontal="center" vertical="center" wrapText="1"/>
    </xf>
    <xf numFmtId="176" fontId="4" fillId="2" borderId="15" xfId="0" applyFont="1" applyFill="1" applyBorder="1" applyAlignment="1">
      <alignment horizontal="center" vertical="center" wrapText="1"/>
    </xf>
    <xf numFmtId="176" fontId="19" fillId="0" borderId="5" xfId="0" applyFont="1" applyBorder="1" applyAlignment="1">
      <alignment horizontal="center" vertical="center"/>
    </xf>
    <xf numFmtId="176" fontId="19" fillId="0" borderId="6" xfId="0" applyFont="1" applyBorder="1" applyAlignment="1">
      <alignment horizontal="center" vertical="center"/>
    </xf>
    <xf numFmtId="176" fontId="19" fillId="0" borderId="7" xfId="0" applyFont="1" applyBorder="1" applyAlignment="1">
      <alignment horizontal="center" vertical="center"/>
    </xf>
    <xf numFmtId="176" fontId="21" fillId="0" borderId="5" xfId="0" applyFont="1" applyBorder="1" applyAlignment="1">
      <alignment horizontal="center" vertical="center"/>
    </xf>
    <xf numFmtId="176" fontId="21" fillId="0" borderId="6" xfId="0" applyFont="1" applyBorder="1" applyAlignment="1">
      <alignment horizontal="center" vertical="center"/>
    </xf>
    <xf numFmtId="176" fontId="21" fillId="0" borderId="7" xfId="0" applyFont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176" fontId="19" fillId="5" borderId="4" xfId="0" applyFont="1" applyFill="1" applyBorder="1" applyAlignment="1">
      <alignment horizontal="left" vertical="center" wrapText="1"/>
    </xf>
    <xf numFmtId="176" fontId="19" fillId="5" borderId="4" xfId="0" applyFont="1" applyFill="1" applyBorder="1" applyAlignment="1">
      <alignment horizontal="left" vertical="center"/>
    </xf>
    <xf numFmtId="176" fontId="20" fillId="6" borderId="4" xfId="0" applyFont="1" applyFill="1" applyBorder="1" applyAlignment="1">
      <alignment horizontal="center" vertical="center"/>
    </xf>
  </cellXfs>
  <cellStyles count="7">
    <cellStyle name="Normal 2" xfId="1" xr:uid="{00000000-0005-0000-0000-000000000000}"/>
    <cellStyle name="百分比" xfId="5" builtinId="5"/>
    <cellStyle name="常规" xfId="0" builtinId="0"/>
    <cellStyle name="常规 11 2" xfId="2" xr:uid="{00000000-0005-0000-0000-000003000000}"/>
    <cellStyle name="常规 2" xfId="3" xr:uid="{00000000-0005-0000-0000-000004000000}"/>
    <cellStyle name="常规 3" xfId="4" xr:uid="{00000000-0005-0000-0000-000005000000}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m%20zhu/CRC/000PM0/2022/&#21608;&#25253;/&#31185;&#25216;&#20844;&#21496;_&#20135;&#21697;&#20013;&#24515;_&#24037;&#20316;&#21608;&#25253;_&#26417;&#33487;&#26126;%20_202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m%20zhu/CRC/000PM0/2022/&#21608;&#25253;/&#31185;&#25216;&#20844;&#21496;_&#20135;&#21697;&#20013;&#24515;_&#24037;&#20316;&#21608;&#25253;_&#26417;&#33487;&#26126;%20_2022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m%20zhu/ORACLE%20EBS%20PROJECTS/CRC/000PM0/2022/&#21608;&#25253;/&#31185;&#25216;&#20844;&#21496;_&#20135;&#21697;&#20013;&#24515;_&#24037;&#20316;&#21608;&#25253;_&#26417;&#33487;&#26126;%20_202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本月工作要点"/>
      <sheetName val="第1周工作总结"/>
      <sheetName val="第2周工作总结"/>
      <sheetName val="第3周工作总结"/>
      <sheetName val="第4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总部会议系统升级及维保</v>
          </cell>
          <cell r="G51" t="str">
            <v>BU02001</v>
          </cell>
        </row>
        <row r="52">
          <cell r="F52" t="str">
            <v>总部桌面云建设</v>
          </cell>
          <cell r="G52" t="str">
            <v>BU02002</v>
          </cell>
        </row>
        <row r="53">
          <cell r="F53" t="str">
            <v>2022年网络、服务器硬件第三方维保</v>
          </cell>
          <cell r="G53" t="str">
            <v>BU02003</v>
          </cell>
        </row>
        <row r="54">
          <cell r="F54" t="str">
            <v>系统迁移上云</v>
          </cell>
          <cell r="G54" t="str">
            <v>BU02004</v>
          </cell>
        </row>
        <row r="55">
          <cell r="F55" t="str">
            <v>微软软件采购（EA）</v>
          </cell>
          <cell r="G55" t="str">
            <v>BU02005</v>
          </cell>
        </row>
        <row r="56">
          <cell r="F56" t="str">
            <v>亚信防病毒软件维保</v>
          </cell>
          <cell r="G56" t="str">
            <v>BU02006</v>
          </cell>
        </row>
        <row r="57">
          <cell r="F57" t="str">
            <v>终端安全维保</v>
          </cell>
          <cell r="G57" t="str">
            <v>BU02007</v>
          </cell>
        </row>
        <row r="58">
          <cell r="F58" t="str">
            <v>沙河机房搬迁</v>
          </cell>
          <cell r="G58" t="str">
            <v>BU02008</v>
          </cell>
        </row>
        <row r="59">
          <cell r="F59" t="str">
            <v>IOT对接-超融合试点</v>
          </cell>
          <cell r="G59" t="str">
            <v>BU02009</v>
          </cell>
        </row>
        <row r="60">
          <cell r="F60" t="str">
            <v>智能制造</v>
          </cell>
          <cell r="G60" t="str">
            <v>BU03001</v>
          </cell>
        </row>
        <row r="61">
          <cell r="F61" t="str">
            <v>ERP系统</v>
          </cell>
          <cell r="G61" t="str">
            <v>OP01001</v>
          </cell>
        </row>
        <row r="62">
          <cell r="F62" t="str">
            <v>OA系统</v>
          </cell>
          <cell r="G62" t="str">
            <v>OP02001</v>
          </cell>
        </row>
        <row r="63">
          <cell r="F63" t="str">
            <v>综合内网</v>
          </cell>
          <cell r="G63" t="str">
            <v>OP02002</v>
          </cell>
        </row>
        <row r="64">
          <cell r="F64" t="str">
            <v>润工作3.0</v>
          </cell>
          <cell r="G64" t="str">
            <v>OP02003</v>
          </cell>
        </row>
        <row r="65">
          <cell r="F65" t="str">
            <v>LDAP</v>
          </cell>
          <cell r="G65" t="str">
            <v>OP02004</v>
          </cell>
        </row>
        <row r="66">
          <cell r="F66" t="str">
            <v>智能客服系统</v>
          </cell>
          <cell r="G66" t="str">
            <v>OP02005</v>
          </cell>
        </row>
        <row r="67">
          <cell r="F67" t="str">
            <v>知识库管理系统（K-cool）</v>
          </cell>
          <cell r="G67" t="str">
            <v>OP02006</v>
          </cell>
        </row>
        <row r="68">
          <cell r="F68" t="str">
            <v>公文管理系统</v>
          </cell>
          <cell r="G68" t="str">
            <v>OP02007</v>
          </cell>
        </row>
        <row r="69">
          <cell r="F69" t="str">
            <v>智慧审计平台</v>
          </cell>
          <cell r="G69" t="str">
            <v>OP02008</v>
          </cell>
        </row>
        <row r="70">
          <cell r="F70" t="str">
            <v>审计整改跟进系统</v>
          </cell>
          <cell r="G70" t="str">
            <v>OP02009</v>
          </cell>
        </row>
        <row r="71">
          <cell r="F71" t="str">
            <v>非现场审计系统</v>
          </cell>
          <cell r="G71" t="str">
            <v>OP02010</v>
          </cell>
        </row>
        <row r="72">
          <cell r="F72" t="str">
            <v>商旅平台</v>
          </cell>
          <cell r="G72" t="str">
            <v>OP02011</v>
          </cell>
        </row>
        <row r="73">
          <cell r="F73" t="str">
            <v>水泥官网</v>
          </cell>
          <cell r="G73" t="str">
            <v>OP02012</v>
          </cell>
        </row>
        <row r="74">
          <cell r="F74" t="str">
            <v>党建e站</v>
          </cell>
          <cell r="G74" t="str">
            <v>OP02013</v>
          </cell>
        </row>
        <row r="75">
          <cell r="F75" t="str">
            <v>档案管理系统</v>
          </cell>
          <cell r="G75" t="str">
            <v>OP02014</v>
          </cell>
        </row>
        <row r="76">
          <cell r="F76" t="str">
            <v>报账系统</v>
          </cell>
          <cell r="G76" t="str">
            <v>OP03001</v>
          </cell>
        </row>
        <row r="77">
          <cell r="F77" t="str">
            <v>报账系统-收款工作台</v>
          </cell>
          <cell r="G77" t="str">
            <v>OP03002</v>
          </cell>
        </row>
        <row r="78">
          <cell r="F78" t="str">
            <v>RPA机器人</v>
          </cell>
          <cell r="G78" t="str">
            <v>OP03003</v>
          </cell>
        </row>
        <row r="79">
          <cell r="F79" t="str">
            <v>电票平台</v>
          </cell>
          <cell r="G79" t="str">
            <v>OP03004</v>
          </cell>
        </row>
        <row r="80">
          <cell r="F80" t="str">
            <v>资金系统</v>
          </cell>
          <cell r="G80" t="str">
            <v>OP03005</v>
          </cell>
        </row>
        <row r="81">
          <cell r="F81" t="str">
            <v>电子签章</v>
          </cell>
          <cell r="G81" t="str">
            <v>OP03006</v>
          </cell>
        </row>
        <row r="82">
          <cell r="F82" t="str">
            <v>进项发票管理</v>
          </cell>
          <cell r="G82" t="str">
            <v>OP03007</v>
          </cell>
        </row>
        <row r="83">
          <cell r="F83" t="str">
            <v>销项发票管理系统</v>
          </cell>
          <cell r="G83" t="str">
            <v>OP03008</v>
          </cell>
        </row>
        <row r="84">
          <cell r="F84" t="str">
            <v>管理合并系统</v>
          </cell>
          <cell r="G84" t="str">
            <v>OP03009</v>
          </cell>
        </row>
        <row r="85">
          <cell r="F85" t="str">
            <v>会计电子档案</v>
          </cell>
          <cell r="G85" t="str">
            <v>OP03010</v>
          </cell>
        </row>
        <row r="86">
          <cell r="F86" t="str">
            <v>全面预算管理系统</v>
          </cell>
          <cell r="G86" t="str">
            <v>OP03011</v>
          </cell>
        </row>
        <row r="87">
          <cell r="F87" t="str">
            <v>财务合并系统（HFM）</v>
          </cell>
          <cell r="G87" t="str">
            <v>OP03012</v>
          </cell>
        </row>
        <row r="88">
          <cell r="F88" t="str">
            <v>税务管理系统</v>
          </cell>
          <cell r="G88" t="str">
            <v>OP03013</v>
          </cell>
        </row>
        <row r="89">
          <cell r="F89" t="str">
            <v>人力资源系统(PS)</v>
          </cell>
          <cell r="G89" t="str">
            <v>OP04001</v>
          </cell>
        </row>
        <row r="90">
          <cell r="F90" t="str">
            <v>考勤系统</v>
          </cell>
          <cell r="G90" t="str">
            <v>OP04002</v>
          </cell>
        </row>
        <row r="91">
          <cell r="F91" t="str">
            <v>集团电子学习系统</v>
          </cell>
          <cell r="G91" t="str">
            <v>OP04003</v>
          </cell>
        </row>
        <row r="92">
          <cell r="F92" t="str">
            <v>招聘管理系统</v>
          </cell>
          <cell r="G92" t="str">
            <v>OP04004</v>
          </cell>
        </row>
        <row r="93">
          <cell r="F93" t="str">
            <v>人力资源数据挖掘</v>
          </cell>
          <cell r="G93" t="str">
            <v>OP04005</v>
          </cell>
        </row>
        <row r="94">
          <cell r="F94" t="str">
            <v>辅材备件共享系统（SISC）</v>
          </cell>
          <cell r="G94" t="str">
            <v>OP05001</v>
          </cell>
        </row>
        <row r="95">
          <cell r="F95" t="str">
            <v>供应商关系管理系统（SRM）</v>
          </cell>
          <cell r="G95" t="str">
            <v>OP05002</v>
          </cell>
        </row>
        <row r="96">
          <cell r="F96" t="str">
            <v>一卡通发运</v>
          </cell>
          <cell r="G96" t="str">
            <v>OP06001</v>
          </cell>
        </row>
        <row r="97">
          <cell r="F97" t="str">
            <v>客户关系管理系统</v>
          </cell>
          <cell r="G97" t="str">
            <v>OP06002</v>
          </cell>
        </row>
        <row r="98">
          <cell r="F98" t="str">
            <v>销售移动APP</v>
          </cell>
          <cell r="G98" t="str">
            <v>OP06003</v>
          </cell>
        </row>
        <row r="99">
          <cell r="F99" t="str">
            <v>汽运GPS</v>
          </cell>
          <cell r="G99" t="str">
            <v>OP06004</v>
          </cell>
        </row>
        <row r="100">
          <cell r="F100" t="str">
            <v>CRM</v>
          </cell>
          <cell r="G100" t="str">
            <v>OP06005</v>
          </cell>
        </row>
        <row r="101">
          <cell r="F101" t="str">
            <v>水泥全流程先进控制系统</v>
          </cell>
          <cell r="G101" t="str">
            <v>OP07001</v>
          </cell>
        </row>
        <row r="102">
          <cell r="F102" t="str">
            <v>质量管理系统</v>
          </cell>
          <cell r="G102" t="str">
            <v>OP07002</v>
          </cell>
        </row>
        <row r="103">
          <cell r="F103" t="str">
            <v>商业智能平台（BI）</v>
          </cell>
          <cell r="G103" t="str">
            <v>OP08001</v>
          </cell>
        </row>
        <row r="104">
          <cell r="F104" t="str">
            <v>主数据系统（MDM）</v>
          </cell>
          <cell r="G104" t="str">
            <v>OP08002</v>
          </cell>
        </row>
        <row r="105">
          <cell r="F105" t="str">
            <v>生产月报管理系统</v>
          </cell>
          <cell r="G105" t="str">
            <v>OP08003</v>
          </cell>
        </row>
        <row r="106">
          <cell r="F106" t="str">
            <v>人民币报表</v>
          </cell>
          <cell r="G106" t="str">
            <v>OP08004</v>
          </cell>
        </row>
        <row r="107">
          <cell r="F107" t="str">
            <v>上报资料表</v>
          </cell>
          <cell r="G107" t="str">
            <v>OP08005</v>
          </cell>
        </row>
        <row r="108">
          <cell r="F108" t="str">
            <v>基地报表线上化系统</v>
          </cell>
          <cell r="G108" t="str">
            <v>OP08006</v>
          </cell>
        </row>
        <row r="109">
          <cell r="F109" t="str">
            <v>控股数字化大屏</v>
          </cell>
          <cell r="G109" t="str">
            <v>OP08007</v>
          </cell>
        </row>
        <row r="110">
          <cell r="F110" t="str">
            <v>污染物排放在线监控平台（EPM）</v>
          </cell>
          <cell r="G110" t="str">
            <v>OP08008</v>
          </cell>
        </row>
        <row r="111">
          <cell r="F111" t="str">
            <v>主数据运维</v>
          </cell>
          <cell r="G111" t="str">
            <v>OP08009</v>
          </cell>
        </row>
        <row r="112">
          <cell r="F112" t="str">
            <v>桌面设施</v>
          </cell>
          <cell r="G112" t="str">
            <v>OP09001</v>
          </cell>
        </row>
        <row r="113">
          <cell r="F113" t="str">
            <v>网络</v>
          </cell>
          <cell r="G113" t="str">
            <v>OP09002</v>
          </cell>
        </row>
        <row r="114">
          <cell r="F114" t="str">
            <v>主机系统</v>
          </cell>
          <cell r="G114" t="str">
            <v>OP09003</v>
          </cell>
        </row>
        <row r="115">
          <cell r="F115" t="str">
            <v>AD活动目录</v>
          </cell>
          <cell r="G115" t="str">
            <v>OP09004</v>
          </cell>
        </row>
        <row r="116">
          <cell r="F116" t="str">
            <v>IT基础设施管理平台</v>
          </cell>
          <cell r="G116" t="str">
            <v>OP09005</v>
          </cell>
        </row>
        <row r="117">
          <cell r="F117" t="str">
            <v>邮箱</v>
          </cell>
          <cell r="G117" t="str">
            <v>OP09006</v>
          </cell>
        </row>
        <row r="118">
          <cell r="F118" t="str">
            <v>亚信防病毒平台</v>
          </cell>
          <cell r="G118" t="str">
            <v>OP09007</v>
          </cell>
        </row>
        <row r="119">
          <cell r="F119" t="str">
            <v>IT安全运维管理系统</v>
          </cell>
          <cell r="G119" t="str">
            <v>OP09008</v>
          </cell>
        </row>
        <row r="120">
          <cell r="F120" t="str">
            <v>桌面云系统</v>
          </cell>
          <cell r="G120" t="str">
            <v>OP09009</v>
          </cell>
        </row>
        <row r="121">
          <cell r="F121" t="str">
            <v>数字化中台</v>
          </cell>
          <cell r="G121" t="str">
            <v>OP10001</v>
          </cell>
        </row>
        <row r="122">
          <cell r="F122" t="str">
            <v>容器云</v>
          </cell>
          <cell r="G122" t="str">
            <v>OP10002</v>
          </cell>
        </row>
        <row r="123">
          <cell r="F123" t="str">
            <v>企业云服务总线（ECSB）</v>
          </cell>
          <cell r="G123" t="str">
            <v>OP10003</v>
          </cell>
        </row>
        <row r="124">
          <cell r="F124" t="str">
            <v>企业服务总线（ESB）</v>
          </cell>
          <cell r="G124" t="str">
            <v>OP10004</v>
          </cell>
        </row>
        <row r="125">
          <cell r="F125" t="str">
            <v>数据库运维服务</v>
          </cell>
          <cell r="G125" t="str">
            <v>OP10005</v>
          </cell>
        </row>
        <row r="126">
          <cell r="F126" t="str">
            <v>创新平台小程序</v>
          </cell>
          <cell r="G126" t="str">
            <v>OP11001</v>
          </cell>
        </row>
        <row r="127">
          <cell r="F127" t="str">
            <v>现场数字化管理平台</v>
          </cell>
          <cell r="G127" t="str">
            <v>OP11002</v>
          </cell>
        </row>
        <row r="128">
          <cell r="F128" t="str">
            <v>IT服务管理系统（ITSM）</v>
          </cell>
          <cell r="G128" t="str">
            <v>OP11003</v>
          </cell>
        </row>
        <row r="129">
          <cell r="F129" t="str">
            <v>建议</v>
          </cell>
          <cell r="G129" t="str">
            <v>OP11004</v>
          </cell>
        </row>
        <row r="130">
          <cell r="F130" t="str">
            <v>有效投诉</v>
          </cell>
          <cell r="G130" t="str">
            <v>OP11005</v>
          </cell>
        </row>
        <row r="131">
          <cell r="F131" t="str">
            <v>电商</v>
          </cell>
          <cell r="G131" t="str">
            <v>OP12001</v>
          </cell>
        </row>
        <row r="132">
          <cell r="F132" t="str">
            <v>临时会议（非项目建设、运维）</v>
          </cell>
          <cell r="G132" t="str">
            <v>GE01001</v>
          </cell>
        </row>
        <row r="133">
          <cell r="F133" t="str">
            <v>党建</v>
          </cell>
          <cell r="G133" t="str">
            <v>GE02001</v>
          </cell>
        </row>
        <row r="134">
          <cell r="F134" t="str">
            <v>行政工作</v>
          </cell>
          <cell r="G134" t="str">
            <v>GE03001</v>
          </cell>
        </row>
        <row r="135">
          <cell r="F135" t="str">
            <v>智数材料编制</v>
          </cell>
          <cell r="G135" t="str">
            <v>GE04001</v>
          </cell>
        </row>
        <row r="136">
          <cell r="F136" t="str">
            <v>其他工作(不属于以上工作，请选此项）</v>
          </cell>
          <cell r="G136" t="str">
            <v>GE05001</v>
          </cell>
        </row>
        <row r="137">
          <cell r="F137" t="str">
            <v>PMO（工作周报、管理月报）</v>
          </cell>
          <cell r="G137" t="str">
            <v>GE06001</v>
          </cell>
        </row>
        <row r="138">
          <cell r="F138" t="str">
            <v>请假</v>
          </cell>
          <cell r="G138" t="str">
            <v>VA01001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本月工作要点"/>
      <sheetName val="第1周工作总结"/>
      <sheetName val="第2周工作计划"/>
      <sheetName val="第3周工作计划"/>
      <sheetName val="第4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巡察整改系统项目</v>
          </cell>
          <cell r="G52" t="str">
            <v>BU01046</v>
          </cell>
        </row>
        <row r="53">
          <cell r="F53" t="str">
            <v>总部会议系统升级及维保</v>
          </cell>
          <cell r="G53" t="str">
            <v>BU02001</v>
          </cell>
        </row>
        <row r="54">
          <cell r="F54" t="str">
            <v>总部桌面云建设</v>
          </cell>
          <cell r="G54" t="str">
            <v>BU02002</v>
          </cell>
        </row>
        <row r="55">
          <cell r="F55" t="str">
            <v>2022年网络、服务器硬件第三方维保</v>
          </cell>
          <cell r="G55" t="str">
            <v>BU02003</v>
          </cell>
        </row>
        <row r="56">
          <cell r="F56" t="str">
            <v>系统迁移上云</v>
          </cell>
          <cell r="G56" t="str">
            <v>BU02004</v>
          </cell>
        </row>
        <row r="57">
          <cell r="F57" t="str">
            <v>微软软件采购（EA）</v>
          </cell>
          <cell r="G57" t="str">
            <v>BU02005</v>
          </cell>
        </row>
        <row r="58">
          <cell r="F58" t="str">
            <v>亚信防病毒软件维保</v>
          </cell>
          <cell r="G58" t="str">
            <v>BU02006</v>
          </cell>
        </row>
        <row r="59">
          <cell r="F59" t="str">
            <v>终端安全维保</v>
          </cell>
          <cell r="G59" t="str">
            <v>BU02007</v>
          </cell>
        </row>
        <row r="60">
          <cell r="F60" t="str">
            <v>沙河机房搬迁</v>
          </cell>
          <cell r="G60" t="str">
            <v>BU02008</v>
          </cell>
        </row>
        <row r="61">
          <cell r="F61" t="str">
            <v>IOT对接-超融合试点</v>
          </cell>
          <cell r="G61" t="str">
            <v>BU02009</v>
          </cell>
        </row>
        <row r="62">
          <cell r="F62" t="str">
            <v>智能制造</v>
          </cell>
          <cell r="G62" t="str">
            <v>BU03001</v>
          </cell>
        </row>
        <row r="63">
          <cell r="F63" t="str">
            <v>集团临时项目建设任务</v>
          </cell>
          <cell r="G63" t="str">
            <v>BU04001</v>
          </cell>
        </row>
        <row r="64">
          <cell r="F64" t="str">
            <v>ERP系统</v>
          </cell>
          <cell r="G64" t="str">
            <v>OP01001</v>
          </cell>
        </row>
        <row r="65">
          <cell r="F65" t="str">
            <v>OA系统</v>
          </cell>
          <cell r="G65" t="str">
            <v>OP02001</v>
          </cell>
        </row>
        <row r="66">
          <cell r="F66" t="str">
            <v>综合内网</v>
          </cell>
          <cell r="G66" t="str">
            <v>OP02002</v>
          </cell>
        </row>
        <row r="67">
          <cell r="F67" t="str">
            <v>润工作3.0</v>
          </cell>
          <cell r="G67" t="str">
            <v>OP02003</v>
          </cell>
        </row>
        <row r="68">
          <cell r="F68" t="str">
            <v>LDAP</v>
          </cell>
          <cell r="G68" t="str">
            <v>OP02004</v>
          </cell>
        </row>
        <row r="69">
          <cell r="F69" t="str">
            <v>智能客服系统</v>
          </cell>
          <cell r="G69" t="str">
            <v>OP02005</v>
          </cell>
        </row>
        <row r="70">
          <cell r="F70" t="str">
            <v>知识库管理系统（K-cool）</v>
          </cell>
          <cell r="G70" t="str">
            <v>OP02006</v>
          </cell>
        </row>
        <row r="71">
          <cell r="F71" t="str">
            <v>公文管理系统</v>
          </cell>
          <cell r="G71" t="str">
            <v>OP02007</v>
          </cell>
        </row>
        <row r="72">
          <cell r="F72" t="str">
            <v>智慧审计平台</v>
          </cell>
          <cell r="G72" t="str">
            <v>OP02008</v>
          </cell>
        </row>
        <row r="73">
          <cell r="F73" t="str">
            <v>审计整改跟进系统</v>
          </cell>
          <cell r="G73" t="str">
            <v>OP02009</v>
          </cell>
        </row>
        <row r="74">
          <cell r="F74" t="str">
            <v>非现场审计系统</v>
          </cell>
          <cell r="G74" t="str">
            <v>OP02010</v>
          </cell>
        </row>
        <row r="75">
          <cell r="F75" t="str">
            <v>商旅平台</v>
          </cell>
          <cell r="G75" t="str">
            <v>OP02011</v>
          </cell>
        </row>
        <row r="76">
          <cell r="F76" t="str">
            <v>水泥官网</v>
          </cell>
          <cell r="G76" t="str">
            <v>OP02012</v>
          </cell>
        </row>
        <row r="77">
          <cell r="F77" t="str">
            <v>党建e站</v>
          </cell>
          <cell r="G77" t="str">
            <v>OP02013</v>
          </cell>
        </row>
        <row r="78">
          <cell r="F78" t="str">
            <v>档案管理系统</v>
          </cell>
          <cell r="G78" t="str">
            <v>OP02014</v>
          </cell>
        </row>
        <row r="79">
          <cell r="F79" t="str">
            <v>巡察整改系统</v>
          </cell>
          <cell r="G79" t="str">
            <v>OP02015</v>
          </cell>
        </row>
        <row r="80">
          <cell r="F80" t="str">
            <v>报账系统</v>
          </cell>
          <cell r="G80" t="str">
            <v>OP03001</v>
          </cell>
        </row>
        <row r="81">
          <cell r="F81" t="str">
            <v>报账系统-收款工作台</v>
          </cell>
          <cell r="G81" t="str">
            <v>OP03002</v>
          </cell>
        </row>
        <row r="82">
          <cell r="F82" t="str">
            <v>RPA机器人</v>
          </cell>
          <cell r="G82" t="str">
            <v>OP03003</v>
          </cell>
        </row>
        <row r="83">
          <cell r="F83" t="str">
            <v>电票平台</v>
          </cell>
          <cell r="G83" t="str">
            <v>OP03004</v>
          </cell>
        </row>
        <row r="84">
          <cell r="F84" t="str">
            <v>资金系统</v>
          </cell>
          <cell r="G84" t="str">
            <v>OP03005</v>
          </cell>
        </row>
        <row r="85">
          <cell r="F85" t="str">
            <v>电子签章</v>
          </cell>
          <cell r="G85" t="str">
            <v>OP03006</v>
          </cell>
        </row>
        <row r="86">
          <cell r="F86" t="str">
            <v>进项发票管理</v>
          </cell>
          <cell r="G86" t="str">
            <v>OP03007</v>
          </cell>
        </row>
        <row r="87">
          <cell r="F87" t="str">
            <v>销项发票管理系统</v>
          </cell>
          <cell r="G87" t="str">
            <v>OP03008</v>
          </cell>
        </row>
        <row r="88">
          <cell r="F88" t="str">
            <v>管理合并系统</v>
          </cell>
          <cell r="G88" t="str">
            <v>OP03009</v>
          </cell>
        </row>
        <row r="89">
          <cell r="F89" t="str">
            <v>会计电子档案</v>
          </cell>
          <cell r="G89" t="str">
            <v>OP03010</v>
          </cell>
        </row>
        <row r="90">
          <cell r="F90" t="str">
            <v>全面预算管理系统</v>
          </cell>
          <cell r="G90" t="str">
            <v>OP03011</v>
          </cell>
        </row>
        <row r="91">
          <cell r="F91" t="str">
            <v>财务合并系统（HFM）</v>
          </cell>
          <cell r="G91" t="str">
            <v>OP03012</v>
          </cell>
        </row>
        <row r="92">
          <cell r="F92" t="str">
            <v>税务管理系统</v>
          </cell>
          <cell r="G92" t="str">
            <v>OP03013</v>
          </cell>
        </row>
        <row r="93">
          <cell r="F93" t="str">
            <v>人力资源系统(PS)</v>
          </cell>
          <cell r="G93" t="str">
            <v>OP04001</v>
          </cell>
        </row>
        <row r="94">
          <cell r="F94" t="str">
            <v>考勤系统</v>
          </cell>
          <cell r="G94" t="str">
            <v>OP04002</v>
          </cell>
        </row>
        <row r="95">
          <cell r="F95" t="str">
            <v>集团电子学习系统</v>
          </cell>
          <cell r="G95" t="str">
            <v>OP04003</v>
          </cell>
        </row>
        <row r="96">
          <cell r="F96" t="str">
            <v>招聘管理系统</v>
          </cell>
          <cell r="G96" t="str">
            <v>OP04004</v>
          </cell>
        </row>
        <row r="97">
          <cell r="F97" t="str">
            <v>人力资源数据挖掘</v>
          </cell>
          <cell r="G97" t="str">
            <v>OP04005</v>
          </cell>
        </row>
        <row r="98">
          <cell r="F98" t="str">
            <v>辅材备件共享系统（SISC）</v>
          </cell>
          <cell r="G98" t="str">
            <v>OP05001</v>
          </cell>
        </row>
        <row r="99">
          <cell r="F99" t="str">
            <v>供应商关系管理系统（SRM）</v>
          </cell>
          <cell r="G99" t="str">
            <v>OP05002</v>
          </cell>
        </row>
        <row r="100">
          <cell r="F100" t="str">
            <v>一卡通发运</v>
          </cell>
          <cell r="G100" t="str">
            <v>OP06001</v>
          </cell>
        </row>
        <row r="101">
          <cell r="F101" t="str">
            <v>客户关系管理系统</v>
          </cell>
          <cell r="G101" t="str">
            <v>OP06002</v>
          </cell>
        </row>
        <row r="102">
          <cell r="F102" t="str">
            <v>销售移动APP</v>
          </cell>
          <cell r="G102" t="str">
            <v>OP06003</v>
          </cell>
        </row>
        <row r="103">
          <cell r="F103" t="str">
            <v>汽运GPS</v>
          </cell>
          <cell r="G103" t="str">
            <v>OP06004</v>
          </cell>
        </row>
        <row r="104">
          <cell r="F104" t="str">
            <v>CRM</v>
          </cell>
          <cell r="G104" t="str">
            <v>OP06005</v>
          </cell>
        </row>
        <row r="105">
          <cell r="F105" t="str">
            <v>水泥全流程先进控制系统</v>
          </cell>
          <cell r="G105" t="str">
            <v>OP07001</v>
          </cell>
        </row>
        <row r="106">
          <cell r="F106" t="str">
            <v>质量管理系统</v>
          </cell>
          <cell r="G106" t="str">
            <v>OP07002</v>
          </cell>
        </row>
        <row r="107">
          <cell r="F107" t="str">
            <v>商业智能平台（BI）</v>
          </cell>
          <cell r="G107" t="str">
            <v>OP08001</v>
          </cell>
        </row>
        <row r="108">
          <cell r="F108" t="str">
            <v>主数据系统（MDM）</v>
          </cell>
          <cell r="G108" t="str">
            <v>OP08002</v>
          </cell>
        </row>
        <row r="109">
          <cell r="F109" t="str">
            <v>生产月报管理系统</v>
          </cell>
          <cell r="G109" t="str">
            <v>OP08003</v>
          </cell>
        </row>
        <row r="110">
          <cell r="F110" t="str">
            <v>人民币报表</v>
          </cell>
          <cell r="G110" t="str">
            <v>OP08004</v>
          </cell>
        </row>
        <row r="111">
          <cell r="F111" t="str">
            <v>上报资料表</v>
          </cell>
          <cell r="G111" t="str">
            <v>OP08005</v>
          </cell>
        </row>
        <row r="112">
          <cell r="F112" t="str">
            <v>基地报表线上化系统</v>
          </cell>
          <cell r="G112" t="str">
            <v>OP08006</v>
          </cell>
        </row>
        <row r="113">
          <cell r="F113" t="str">
            <v>控股数字化大屏</v>
          </cell>
          <cell r="G113" t="str">
            <v>OP08007</v>
          </cell>
        </row>
        <row r="114">
          <cell r="F114" t="str">
            <v>污染物排放在线监控平台（EPM）</v>
          </cell>
          <cell r="G114" t="str">
            <v>OP08008</v>
          </cell>
        </row>
        <row r="115">
          <cell r="F115" t="str">
            <v>主数据运维</v>
          </cell>
          <cell r="G115" t="str">
            <v>OP08009</v>
          </cell>
        </row>
        <row r="116">
          <cell r="F116" t="str">
            <v>桌面设施</v>
          </cell>
          <cell r="G116" t="str">
            <v>OP09001</v>
          </cell>
        </row>
        <row r="117">
          <cell r="F117" t="str">
            <v>网络</v>
          </cell>
          <cell r="G117" t="str">
            <v>OP09002</v>
          </cell>
        </row>
        <row r="118">
          <cell r="F118" t="str">
            <v>主机系统</v>
          </cell>
          <cell r="G118" t="str">
            <v>OP09003</v>
          </cell>
        </row>
        <row r="119">
          <cell r="F119" t="str">
            <v>AD活动目录</v>
          </cell>
          <cell r="G119" t="str">
            <v>OP09004</v>
          </cell>
        </row>
        <row r="120">
          <cell r="F120" t="str">
            <v>IT基础设施管理平台</v>
          </cell>
          <cell r="G120" t="str">
            <v>OP09005</v>
          </cell>
        </row>
        <row r="121">
          <cell r="F121" t="str">
            <v>邮箱</v>
          </cell>
          <cell r="G121" t="str">
            <v>OP09006</v>
          </cell>
        </row>
        <row r="122">
          <cell r="F122" t="str">
            <v>亚信防病毒平台</v>
          </cell>
          <cell r="G122" t="str">
            <v>OP09007</v>
          </cell>
        </row>
        <row r="123">
          <cell r="F123" t="str">
            <v>IT安全运维管理系统</v>
          </cell>
          <cell r="G123" t="str">
            <v>OP09008</v>
          </cell>
        </row>
        <row r="124">
          <cell r="F124" t="str">
            <v>桌面云系统</v>
          </cell>
          <cell r="G124" t="str">
            <v>OP09009</v>
          </cell>
        </row>
        <row r="125">
          <cell r="F125" t="str">
            <v>信息安全相关运维</v>
          </cell>
          <cell r="G125" t="str">
            <v>OP09010</v>
          </cell>
        </row>
        <row r="126">
          <cell r="F126" t="str">
            <v>数字化中台</v>
          </cell>
          <cell r="G126" t="str">
            <v>OP10001</v>
          </cell>
        </row>
        <row r="127">
          <cell r="F127" t="str">
            <v>容器云</v>
          </cell>
          <cell r="G127" t="str">
            <v>OP10002</v>
          </cell>
        </row>
        <row r="128">
          <cell r="F128" t="str">
            <v>企业云服务总线（ECSB）</v>
          </cell>
          <cell r="G128" t="str">
            <v>OP10003</v>
          </cell>
        </row>
        <row r="129">
          <cell r="F129" t="str">
            <v>企业服务总线（ESB）</v>
          </cell>
          <cell r="G129" t="str">
            <v>OP10004</v>
          </cell>
        </row>
        <row r="130">
          <cell r="F130" t="str">
            <v>数据库运维服务</v>
          </cell>
          <cell r="G130" t="str">
            <v>OP10005</v>
          </cell>
        </row>
        <row r="131">
          <cell r="F131" t="str">
            <v>创新平台小程序</v>
          </cell>
          <cell r="G131" t="str">
            <v>OP11001</v>
          </cell>
        </row>
        <row r="132">
          <cell r="F132" t="str">
            <v>现场数字化管理平台</v>
          </cell>
          <cell r="G132" t="str">
            <v>OP11002</v>
          </cell>
        </row>
        <row r="133">
          <cell r="F133" t="str">
            <v>IT服务管理系统（ITSM）</v>
          </cell>
          <cell r="G133" t="str">
            <v>OP11003</v>
          </cell>
        </row>
        <row r="134">
          <cell r="F134" t="str">
            <v>运维服务（热线咨询，用户回访）</v>
          </cell>
          <cell r="G134" t="str">
            <v>OP11004</v>
          </cell>
        </row>
        <row r="135">
          <cell r="F135" t="str">
            <v>有效投诉</v>
          </cell>
          <cell r="G135" t="str">
            <v>OP11005</v>
          </cell>
        </row>
        <row r="136">
          <cell r="F136" t="str">
            <v>华润电力污泥运输管理平台</v>
          </cell>
          <cell r="G136" t="str">
            <v>OP11006</v>
          </cell>
        </row>
        <row r="137">
          <cell r="F137" t="str">
            <v>电商</v>
          </cell>
          <cell r="G137" t="str">
            <v>OP12001</v>
          </cell>
        </row>
        <row r="138">
          <cell r="F138" t="str">
            <v>营销支持</v>
          </cell>
          <cell r="G138" t="str">
            <v>MT01001</v>
          </cell>
        </row>
        <row r="139">
          <cell r="F139" t="str">
            <v>临时会议（非项目建设、运维）</v>
          </cell>
          <cell r="G139" t="str">
            <v>GE01001</v>
          </cell>
        </row>
        <row r="140">
          <cell r="F140" t="str">
            <v>党建</v>
          </cell>
          <cell r="G140" t="str">
            <v>GE02001</v>
          </cell>
        </row>
        <row r="141">
          <cell r="F141" t="str">
            <v>行政工作</v>
          </cell>
          <cell r="G141" t="str">
            <v>GE03001</v>
          </cell>
        </row>
        <row r="142">
          <cell r="F142" t="str">
            <v>智数材料编制</v>
          </cell>
          <cell r="G142" t="str">
            <v>GE04001</v>
          </cell>
        </row>
        <row r="143">
          <cell r="F143" t="str">
            <v>其他工作(不属于以上工作，请选此项）</v>
          </cell>
          <cell r="G143" t="str">
            <v>GE05001</v>
          </cell>
        </row>
        <row r="144">
          <cell r="F144" t="str">
            <v>PMO（工作周报、管理月报）</v>
          </cell>
          <cell r="G144" t="str">
            <v>GE06001</v>
          </cell>
        </row>
        <row r="145">
          <cell r="F145" t="str">
            <v>华润集团临时工作</v>
          </cell>
          <cell r="G145" t="str">
            <v>GE07001</v>
          </cell>
        </row>
        <row r="146">
          <cell r="F146" t="str">
            <v>信创工作规划与推进</v>
          </cell>
          <cell r="G146" t="str">
            <v>GE07002</v>
          </cell>
        </row>
        <row r="147">
          <cell r="F147" t="str">
            <v>请假</v>
          </cell>
          <cell r="G147" t="str">
            <v>VA01001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附表-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85" zoomScaleNormal="85" workbookViewId="0">
      <pane xSplit="7" ySplit="2" topLeftCell="I3" activePane="bottomRight" state="frozen"/>
      <selection pane="topRight" activeCell="F1" sqref="F1"/>
      <selection pane="bottomLeft" activeCell="A3" sqref="A3"/>
      <selection pane="bottomRight" activeCell="K6" sqref="K6"/>
    </sheetView>
  </sheetViews>
  <sheetFormatPr defaultColWidth="8.90625" defaultRowHeight="14" x14ac:dyDescent="0.25"/>
  <cols>
    <col min="1" max="2" width="8.1796875" style="26" bestFit="1" customWidth="1"/>
    <col min="3" max="3" width="19" style="26" bestFit="1" customWidth="1"/>
    <col min="4" max="4" width="8.1796875" style="26" bestFit="1" customWidth="1"/>
    <col min="5" max="5" width="50.1796875" style="26" customWidth="1"/>
    <col min="6" max="6" width="6.36328125" style="26" customWidth="1"/>
    <col min="7" max="8" width="4.90625" style="26" bestFit="1" customWidth="1"/>
    <col min="9" max="9" width="8.81640625" style="26" customWidth="1"/>
    <col min="10" max="10" width="17.54296875" style="26" customWidth="1"/>
    <col min="11" max="15" width="20.453125" style="26" customWidth="1"/>
    <col min="16" max="16" width="10.453125" style="26" customWidth="1"/>
    <col min="17" max="16384" width="8.90625" style="26"/>
  </cols>
  <sheetData>
    <row r="1" spans="1:16" s="22" customFormat="1" ht="16.25" customHeight="1" x14ac:dyDescent="0.25">
      <c r="A1" s="70" t="s">
        <v>352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  <c r="P1" s="69" t="s">
        <v>0</v>
      </c>
    </row>
    <row r="2" spans="1:16" s="22" customFormat="1" ht="27" x14ac:dyDescent="0.25">
      <c r="A2" s="10" t="s">
        <v>1</v>
      </c>
      <c r="B2" s="10" t="s">
        <v>27</v>
      </c>
      <c r="C2" s="8" t="s">
        <v>350</v>
      </c>
      <c r="D2" s="10" t="s">
        <v>33</v>
      </c>
      <c r="E2" s="8" t="s">
        <v>31</v>
      </c>
      <c r="F2" s="8" t="s">
        <v>2</v>
      </c>
      <c r="G2" s="8" t="s">
        <v>24</v>
      </c>
      <c r="H2" s="8" t="s">
        <v>32</v>
      </c>
      <c r="I2" s="8" t="s">
        <v>26</v>
      </c>
      <c r="J2" s="10" t="s">
        <v>25</v>
      </c>
      <c r="K2" s="10" t="s">
        <v>353</v>
      </c>
      <c r="L2" s="10" t="s">
        <v>354</v>
      </c>
      <c r="M2" s="10" t="s">
        <v>355</v>
      </c>
      <c r="N2" s="10" t="s">
        <v>356</v>
      </c>
      <c r="O2" s="10" t="s">
        <v>357</v>
      </c>
      <c r="P2" s="69"/>
    </row>
    <row r="3" spans="1:16" s="12" customFormat="1" ht="57.5" x14ac:dyDescent="0.25">
      <c r="A3" s="6">
        <v>1</v>
      </c>
      <c r="B3" s="58" t="s">
        <v>358</v>
      </c>
      <c r="C3" s="59" t="s">
        <v>138</v>
      </c>
      <c r="D3" s="59"/>
      <c r="E3" s="60" t="s">
        <v>411</v>
      </c>
      <c r="F3" s="61" t="s">
        <v>360</v>
      </c>
      <c r="G3" s="9"/>
      <c r="I3" s="5"/>
      <c r="J3" s="5"/>
      <c r="K3" s="11" t="s">
        <v>413</v>
      </c>
      <c r="L3" s="11" t="s">
        <v>414</v>
      </c>
      <c r="M3" s="11" t="s">
        <v>414</v>
      </c>
      <c r="N3" s="11"/>
      <c r="O3" s="11"/>
      <c r="P3" s="2"/>
    </row>
    <row r="4" spans="1:16" s="12" customFormat="1" ht="23" hidden="1" x14ac:dyDescent="0.25">
      <c r="A4" s="6">
        <v>2</v>
      </c>
      <c r="B4" s="58" t="s">
        <v>358</v>
      </c>
      <c r="C4" s="59" t="s">
        <v>288</v>
      </c>
      <c r="D4" s="59"/>
      <c r="E4" s="62" t="s">
        <v>407</v>
      </c>
      <c r="F4" s="61" t="s">
        <v>360</v>
      </c>
      <c r="G4" s="6"/>
      <c r="H4" s="5"/>
      <c r="I4" s="5"/>
      <c r="J4" s="5"/>
      <c r="K4" s="11"/>
      <c r="L4" s="11"/>
      <c r="M4" s="11"/>
      <c r="N4" s="11"/>
      <c r="O4" s="11"/>
      <c r="P4" s="2"/>
    </row>
    <row r="5" spans="1:16" s="12" customFormat="1" ht="57.5" hidden="1" x14ac:dyDescent="0.25">
      <c r="A5" s="6">
        <v>3</v>
      </c>
      <c r="B5" s="58" t="s">
        <v>358</v>
      </c>
      <c r="C5" s="59" t="s">
        <v>287</v>
      </c>
      <c r="D5" s="59"/>
      <c r="E5" s="62" t="s">
        <v>408</v>
      </c>
      <c r="F5" s="61" t="s">
        <v>360</v>
      </c>
      <c r="G5" s="6"/>
      <c r="H5" s="5"/>
      <c r="I5" s="5"/>
      <c r="J5" s="5"/>
      <c r="K5" s="11"/>
      <c r="L5" s="24"/>
      <c r="M5" s="24"/>
      <c r="N5" s="24"/>
      <c r="O5" s="24"/>
      <c r="P5" s="2"/>
    </row>
    <row r="6" spans="1:16" s="12" customFormat="1" ht="80.5" x14ac:dyDescent="0.25">
      <c r="A6" s="6">
        <v>4</v>
      </c>
      <c r="B6" s="58" t="s">
        <v>358</v>
      </c>
      <c r="C6" s="59" t="s">
        <v>293</v>
      </c>
      <c r="D6" s="59"/>
      <c r="E6" s="62" t="s">
        <v>412</v>
      </c>
      <c r="F6" s="61" t="s">
        <v>360</v>
      </c>
      <c r="G6" s="9"/>
      <c r="H6" s="9"/>
      <c r="I6" s="9"/>
      <c r="J6" s="9"/>
      <c r="K6" s="9" t="s">
        <v>415</v>
      </c>
      <c r="L6" s="9" t="s">
        <v>417</v>
      </c>
      <c r="M6" s="9" t="s">
        <v>416</v>
      </c>
      <c r="N6" s="9"/>
      <c r="O6" s="9"/>
      <c r="P6" s="2"/>
    </row>
    <row r="7" spans="1:16" s="12" customFormat="1" ht="26" hidden="1" x14ac:dyDescent="0.25">
      <c r="A7" s="6">
        <v>5</v>
      </c>
      <c r="B7" s="58" t="s">
        <v>358</v>
      </c>
      <c r="C7" s="7" t="s">
        <v>291</v>
      </c>
      <c r="D7" s="59"/>
      <c r="E7" s="62" t="s">
        <v>365</v>
      </c>
      <c r="F7" s="61" t="s">
        <v>360</v>
      </c>
      <c r="G7" s="6"/>
      <c r="H7" s="5"/>
      <c r="I7" s="5"/>
      <c r="J7" s="5"/>
      <c r="K7" s="25"/>
      <c r="L7" s="25"/>
      <c r="M7" s="25"/>
      <c r="N7" s="25"/>
      <c r="O7" s="25"/>
      <c r="P7" s="2"/>
    </row>
    <row r="8" spans="1:16" s="12" customFormat="1" ht="26" hidden="1" x14ac:dyDescent="0.25">
      <c r="A8" s="6">
        <v>6</v>
      </c>
      <c r="B8" s="58" t="s">
        <v>358</v>
      </c>
      <c r="C8" s="7" t="s">
        <v>139</v>
      </c>
      <c r="D8" s="59"/>
      <c r="E8" s="63" t="s">
        <v>366</v>
      </c>
      <c r="F8" s="61" t="s">
        <v>360</v>
      </c>
      <c r="G8" s="6"/>
      <c r="H8" s="5"/>
      <c r="I8" s="5"/>
      <c r="J8" s="5"/>
      <c r="K8" s="25"/>
      <c r="L8" s="25"/>
      <c r="M8" s="25"/>
      <c r="N8" s="25"/>
      <c r="O8" s="25"/>
      <c r="P8" s="2"/>
    </row>
    <row r="9" spans="1:16" ht="23" x14ac:dyDescent="0.25">
      <c r="A9" s="6">
        <v>7</v>
      </c>
      <c r="B9" s="58" t="s">
        <v>374</v>
      </c>
      <c r="C9" s="59" t="s">
        <v>409</v>
      </c>
      <c r="D9" s="64"/>
      <c r="E9" s="65"/>
      <c r="F9" s="61" t="s">
        <v>360</v>
      </c>
    </row>
  </sheetData>
  <mergeCells count="2">
    <mergeCell ref="P1:P2"/>
    <mergeCell ref="A1:O1"/>
  </mergeCells>
  <phoneticPr fontId="13" type="noConversion"/>
  <dataValidations count="5">
    <dataValidation allowBlank="1" showInputMessage="1" showErrorMessage="1" sqref="J3:J5 I3 P3:P4 A1:A2 P1 C2:I2 G3:G4 E3:E7 F3:F9 D3:D8 H4:I5 G6:O6" xr:uid="{00000000-0002-0000-0000-000000000000}"/>
    <dataValidation type="list" allowBlank="1" showInputMessage="1" showErrorMessage="1" sqref="B2" xr:uid="{00000000-0002-0000-0000-000001000000}">
      <formula1>"建设,运维,通用"</formula1>
    </dataValidation>
    <dataValidation type="list" allowBlank="1" showInputMessage="1" showErrorMessage="1" sqref="B3:B9" xr:uid="{00000000-0002-0000-0000-000002000000}">
      <formula1>"建设,运维,通用,请假"</formula1>
    </dataValidation>
    <dataValidation type="list" allowBlank="1" showInputMessage="1" showErrorMessage="1" sqref="C3:C6 C9" xr:uid="{00000000-0002-0000-0000-000003000000}">
      <formula1>IF(B3="建设",建设,IF(B3="运维",运维,IF(B3="通用",通用,请假)))</formula1>
    </dataValidation>
    <dataValidation type="list" allowBlank="1" showInputMessage="1" showErrorMessage="1" sqref="C7:C8" xr:uid="{00000000-0002-0000-0000-000004000000}">
      <formula1>INDIRECT(B7)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showGridLines="0" zoomScale="70" zoomScaleNormal="70" workbookViewId="0">
      <selection activeCell="G32" sqref="G32:G33"/>
    </sheetView>
  </sheetViews>
  <sheetFormatPr defaultColWidth="9.08984375" defaultRowHeight="14.5" x14ac:dyDescent="0.25"/>
  <cols>
    <col min="1" max="1" width="15.81640625" style="22" bestFit="1" customWidth="1"/>
    <col min="2" max="2" width="9.453125" style="22" bestFit="1" customWidth="1"/>
    <col min="3" max="3" width="8.36328125" style="22" bestFit="1" customWidth="1"/>
    <col min="4" max="4" width="19.453125" style="22" bestFit="1" customWidth="1"/>
    <col min="5" max="5" width="13.1796875" style="22" bestFit="1" customWidth="1"/>
    <col min="6" max="7" width="6.6328125" style="22" bestFit="1" customWidth="1"/>
    <col min="8" max="8" width="15" style="22" bestFit="1" customWidth="1"/>
    <col min="9" max="10" width="5" style="22" bestFit="1" customWidth="1"/>
    <col min="11" max="11" width="19.453125" style="22" bestFit="1" customWidth="1"/>
    <col min="12" max="12" width="18.90625" style="22" customWidth="1"/>
    <col min="13" max="13" width="19.453125" style="22" bestFit="1" customWidth="1"/>
    <col min="14" max="17" width="19.453125" style="22" customWidth="1"/>
    <col min="18" max="18" width="11.90625" style="22" bestFit="1" customWidth="1"/>
    <col min="19" max="19" width="20.1796875" style="22" customWidth="1"/>
    <col min="20" max="16384" width="9.08984375" style="22"/>
  </cols>
  <sheetData>
    <row r="1" spans="1:19" ht="16.5" x14ac:dyDescent="0.25">
      <c r="A1" s="30" t="s">
        <v>71</v>
      </c>
      <c r="B1" s="30"/>
      <c r="C1" s="30"/>
      <c r="D1" s="31">
        <v>44927</v>
      </c>
    </row>
    <row r="2" spans="1:19" ht="16.75" customHeight="1" x14ac:dyDescent="0.25">
      <c r="A2" s="75" t="str">
        <f>CONCATENATE("周总结&lt;",TEXT($D$1-6,"yyyy年mm月dd日"),"-",TEXT($D$1,"yyyy年mm月dd日"),"&gt;")</f>
        <v>周总结&lt;2022年12月26日-2023年01月01日&gt;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 t="s">
        <v>18</v>
      </c>
      <c r="S2" s="69" t="s">
        <v>0</v>
      </c>
    </row>
    <row r="3" spans="1:19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69"/>
      <c r="S3" s="69"/>
    </row>
    <row r="4" spans="1:19" s="12" customFormat="1" ht="30" customHeight="1" x14ac:dyDescent="0.25">
      <c r="A4" s="6">
        <v>1</v>
      </c>
      <c r="B4" s="6"/>
      <c r="C4" s="9"/>
      <c r="D4" s="9"/>
      <c r="E4" s="43"/>
      <c r="F4" s="6"/>
      <c r="G4" s="6"/>
      <c r="H4" s="9"/>
      <c r="I4" s="3"/>
      <c r="J4" s="3"/>
      <c r="K4" s="52"/>
      <c r="L4" s="52"/>
      <c r="M4" s="52"/>
      <c r="N4" s="52"/>
      <c r="O4" s="52"/>
      <c r="P4" s="52"/>
      <c r="Q4" s="53"/>
      <c r="R4" s="20">
        <f>SUM(K4:Q4)</f>
        <v>0</v>
      </c>
      <c r="S4" s="2"/>
    </row>
    <row r="5" spans="1:19" s="12" customFormat="1" ht="30" customHeight="1" x14ac:dyDescent="0.25">
      <c r="A5" s="6">
        <v>2</v>
      </c>
      <c r="B5" s="6"/>
      <c r="C5" s="6"/>
      <c r="D5" s="9"/>
      <c r="E5" s="16"/>
      <c r="F5" s="6"/>
      <c r="G5" s="2"/>
      <c r="H5" s="27"/>
      <c r="I5" s="3"/>
      <c r="J5" s="3"/>
      <c r="K5" s="52"/>
      <c r="L5" s="52"/>
      <c r="M5" s="52"/>
      <c r="N5" s="52"/>
      <c r="O5" s="52"/>
      <c r="P5" s="52"/>
      <c r="Q5" s="53"/>
      <c r="R5" s="20">
        <f t="shared" ref="R5:R7" si="0">SUM(K5:Q5)</f>
        <v>0</v>
      </c>
      <c r="S5" s="2"/>
    </row>
    <row r="6" spans="1:19" s="12" customFormat="1" ht="30" customHeight="1" x14ac:dyDescent="0.25">
      <c r="A6" s="6">
        <v>3</v>
      </c>
      <c r="B6" s="6"/>
      <c r="C6" s="6"/>
      <c r="D6" s="9"/>
      <c r="E6" s="16"/>
      <c r="F6" s="6"/>
      <c r="G6" s="2"/>
      <c r="H6" s="27"/>
      <c r="I6" s="3"/>
      <c r="J6" s="3"/>
      <c r="K6" s="52"/>
      <c r="L6" s="52"/>
      <c r="M6" s="52"/>
      <c r="N6" s="52"/>
      <c r="O6" s="52"/>
      <c r="P6" s="52"/>
      <c r="Q6" s="53"/>
      <c r="R6" s="20">
        <f t="shared" si="0"/>
        <v>0</v>
      </c>
      <c r="S6" s="2"/>
    </row>
    <row r="7" spans="1:19" s="12" customFormat="1" ht="30" customHeight="1" x14ac:dyDescent="0.25">
      <c r="A7" s="6">
        <v>4</v>
      </c>
      <c r="B7" s="6"/>
      <c r="C7" s="6"/>
      <c r="D7" s="7"/>
      <c r="E7" s="17"/>
      <c r="F7" s="6"/>
      <c r="G7" s="2"/>
      <c r="H7" s="24"/>
      <c r="I7" s="3"/>
      <c r="J7" s="3"/>
      <c r="K7" s="52"/>
      <c r="L7" s="52"/>
      <c r="M7" s="52"/>
      <c r="N7" s="52"/>
      <c r="O7" s="52"/>
      <c r="P7" s="52"/>
      <c r="Q7" s="53"/>
      <c r="R7" s="20">
        <f t="shared" si="0"/>
        <v>0</v>
      </c>
      <c r="S7" s="2"/>
    </row>
    <row r="8" spans="1:19" s="12" customFormat="1" ht="24" customHeight="1" x14ac:dyDescent="0.25">
      <c r="A8" s="6">
        <v>5</v>
      </c>
      <c r="B8" s="6"/>
      <c r="C8" s="6"/>
      <c r="D8" s="7"/>
      <c r="E8" s="17"/>
      <c r="F8" s="6"/>
      <c r="G8" s="2"/>
      <c r="H8" s="3"/>
      <c r="I8" s="3"/>
      <c r="J8" s="2"/>
      <c r="K8" s="52"/>
      <c r="L8" s="52"/>
      <c r="M8" s="52"/>
      <c r="N8" s="52"/>
      <c r="O8" s="52"/>
      <c r="P8" s="52"/>
      <c r="Q8" s="53"/>
      <c r="R8" s="20">
        <f t="shared" ref="R8" si="1">SUM(J8:Q8)</f>
        <v>0</v>
      </c>
      <c r="S8" s="2"/>
    </row>
    <row r="9" spans="1:19" s="12" customFormat="1" ht="23.25" customHeight="1" x14ac:dyDescent="0.25">
      <c r="A9" s="77" t="s">
        <v>19</v>
      </c>
      <c r="B9" s="77"/>
      <c r="C9" s="77"/>
      <c r="D9" s="77"/>
      <c r="E9" s="77"/>
      <c r="F9" s="77"/>
      <c r="G9" s="77"/>
      <c r="H9" s="77"/>
      <c r="I9" s="77"/>
      <c r="J9" s="77"/>
      <c r="K9" s="20">
        <f t="shared" ref="K9:Q9" si="2">SUM(K4:K8)</f>
        <v>0</v>
      </c>
      <c r="L9" s="20">
        <f t="shared" si="2"/>
        <v>0</v>
      </c>
      <c r="M9" s="20">
        <f t="shared" si="2"/>
        <v>0</v>
      </c>
      <c r="N9" s="20">
        <f t="shared" si="2"/>
        <v>0</v>
      </c>
      <c r="O9" s="20">
        <f t="shared" si="2"/>
        <v>0</v>
      </c>
      <c r="P9" s="20">
        <f t="shared" si="2"/>
        <v>0</v>
      </c>
      <c r="Q9" s="20">
        <f t="shared" si="2"/>
        <v>0</v>
      </c>
      <c r="R9" s="20">
        <f>SUM(R4:R8)</f>
        <v>0</v>
      </c>
      <c r="S9" s="2"/>
    </row>
    <row r="10" spans="1:19" s="12" customFormat="1" ht="15" customHeight="1" x14ac:dyDescent="0.25">
      <c r="A10" s="78" t="s">
        <v>5</v>
      </c>
      <c r="B10" s="78"/>
      <c r="C10" s="78"/>
      <c r="D10" s="79" t="s">
        <v>248</v>
      </c>
      <c r="E10" s="80"/>
      <c r="F10" s="81"/>
      <c r="G10" s="85" t="s">
        <v>6</v>
      </c>
      <c r="H10" s="85"/>
      <c r="I10" s="85"/>
      <c r="J10" s="85"/>
      <c r="K10" s="50"/>
      <c r="L10" s="51"/>
      <c r="M10" s="51"/>
      <c r="N10" s="50"/>
      <c r="O10" s="50"/>
      <c r="P10" s="50"/>
      <c r="Q10" s="49" t="s">
        <v>351</v>
      </c>
      <c r="R10" s="2"/>
      <c r="S10" s="2"/>
    </row>
    <row r="11" spans="1:19" s="12" customFormat="1" ht="15" customHeight="1" x14ac:dyDescent="0.25">
      <c r="A11" s="78"/>
      <c r="B11" s="78"/>
      <c r="C11" s="78"/>
      <c r="D11" s="82"/>
      <c r="E11" s="83"/>
      <c r="F11" s="84"/>
      <c r="G11" s="85" t="s">
        <v>7</v>
      </c>
      <c r="H11" s="85"/>
      <c r="I11" s="85"/>
      <c r="J11" s="85"/>
      <c r="K11" s="50"/>
      <c r="L11" s="51"/>
      <c r="M11" s="51"/>
      <c r="N11" s="50"/>
      <c r="O11" s="50"/>
      <c r="P11" s="50"/>
      <c r="Q11" s="49" t="s">
        <v>351</v>
      </c>
      <c r="R11" s="2"/>
      <c r="S11" s="2"/>
    </row>
    <row r="12" spans="1:19" s="12" customFormat="1" ht="15" customHeight="1" x14ac:dyDescent="0.25">
      <c r="A12" s="78"/>
      <c r="B12" s="78"/>
      <c r="C12" s="78"/>
      <c r="D12" s="82"/>
      <c r="E12" s="83"/>
      <c r="F12" s="84"/>
      <c r="G12" s="85" t="s">
        <v>8</v>
      </c>
      <c r="H12" s="85"/>
      <c r="I12" s="85"/>
      <c r="J12" s="85"/>
      <c r="K12" s="50"/>
      <c r="L12" s="51"/>
      <c r="M12" s="51"/>
      <c r="N12" s="50"/>
      <c r="O12" s="50"/>
      <c r="P12" s="50"/>
      <c r="Q12" s="49" t="s">
        <v>351</v>
      </c>
      <c r="R12" s="2"/>
      <c r="S12" s="2"/>
    </row>
    <row r="13" spans="1:19" s="12" customFormat="1" ht="15" customHeight="1" x14ac:dyDescent="0.25">
      <c r="A13" s="78"/>
      <c r="B13" s="78"/>
      <c r="C13" s="78"/>
      <c r="D13" s="85" t="s">
        <v>9</v>
      </c>
      <c r="E13" s="85"/>
      <c r="F13" s="85"/>
      <c r="G13" s="85" t="s">
        <v>10</v>
      </c>
      <c r="H13" s="85"/>
      <c r="I13" s="85"/>
      <c r="J13" s="85"/>
      <c r="K13" s="50"/>
      <c r="L13" s="51"/>
      <c r="M13" s="51"/>
      <c r="N13" s="50"/>
      <c r="O13" s="50"/>
      <c r="P13" s="50"/>
      <c r="Q13" s="49" t="s">
        <v>351</v>
      </c>
      <c r="R13" s="2"/>
      <c r="S13" s="2"/>
    </row>
    <row r="14" spans="1:19" s="12" customFormat="1" ht="13" x14ac:dyDescent="0.25">
      <c r="A14" s="78"/>
      <c r="B14" s="78"/>
      <c r="C14" s="78"/>
      <c r="D14" s="85"/>
      <c r="E14" s="85"/>
      <c r="F14" s="85"/>
      <c r="G14" s="85" t="s">
        <v>11</v>
      </c>
      <c r="H14" s="85"/>
      <c r="I14" s="85"/>
      <c r="J14" s="85"/>
      <c r="K14" s="50"/>
      <c r="L14" s="51"/>
      <c r="M14" s="51"/>
      <c r="N14" s="50"/>
      <c r="O14" s="50"/>
      <c r="P14" s="50"/>
      <c r="Q14" s="49" t="s">
        <v>351</v>
      </c>
      <c r="R14" s="2"/>
      <c r="S14" s="2"/>
    </row>
    <row r="15" spans="1:19" s="12" customFormat="1" ht="13" x14ac:dyDescent="0.25">
      <c r="A15" s="78"/>
      <c r="B15" s="78"/>
      <c r="C15" s="78"/>
      <c r="D15" s="85"/>
      <c r="E15" s="85"/>
      <c r="F15" s="85"/>
      <c r="G15" s="85" t="s">
        <v>12</v>
      </c>
      <c r="H15" s="85"/>
      <c r="I15" s="85"/>
      <c r="J15" s="85"/>
      <c r="K15" s="50"/>
      <c r="L15" s="51"/>
      <c r="M15" s="51"/>
      <c r="N15" s="50"/>
      <c r="O15" s="50"/>
      <c r="P15" s="50"/>
      <c r="Q15" s="49" t="s">
        <v>351</v>
      </c>
      <c r="R15" s="2"/>
      <c r="S15" s="2"/>
    </row>
    <row r="16" spans="1:19" s="12" customFormat="1" ht="13" x14ac:dyDescent="0.25">
      <c r="A16" s="78"/>
      <c r="B16" s="78"/>
      <c r="C16" s="78"/>
      <c r="D16" s="85"/>
      <c r="E16" s="85"/>
      <c r="F16" s="85"/>
      <c r="G16" s="85" t="s">
        <v>13</v>
      </c>
      <c r="H16" s="85"/>
      <c r="I16" s="85"/>
      <c r="J16" s="85"/>
      <c r="K16" s="50"/>
      <c r="L16" s="51"/>
      <c r="M16" s="51"/>
      <c r="N16" s="50"/>
      <c r="O16" s="50"/>
      <c r="P16" s="50"/>
      <c r="Q16" s="49" t="s">
        <v>351</v>
      </c>
      <c r="R16" s="2"/>
      <c r="S16" s="2"/>
    </row>
    <row r="17" spans="1:19" x14ac:dyDescent="0.25">
      <c r="A17" s="78"/>
      <c r="B17" s="78"/>
      <c r="C17" s="78"/>
      <c r="D17" s="73" t="s">
        <v>17</v>
      </c>
      <c r="E17" s="73"/>
      <c r="F17" s="73"/>
      <c r="G17" s="74" t="s">
        <v>14</v>
      </c>
      <c r="H17" s="74"/>
      <c r="I17" s="74"/>
      <c r="J17" s="74"/>
      <c r="K17" s="21"/>
      <c r="L17" s="21"/>
      <c r="M17" s="48"/>
      <c r="N17" s="21"/>
      <c r="O17" s="21"/>
      <c r="P17" s="21"/>
      <c r="Q17" s="21"/>
      <c r="R17" s="21"/>
      <c r="S17" s="28"/>
    </row>
    <row r="18" spans="1:19" x14ac:dyDescent="0.25">
      <c r="A18" s="78"/>
      <c r="B18" s="78"/>
      <c r="C18" s="78"/>
      <c r="D18" s="73"/>
      <c r="E18" s="73"/>
      <c r="F18" s="73"/>
      <c r="G18" s="74" t="s">
        <v>15</v>
      </c>
      <c r="H18" s="74"/>
      <c r="I18" s="74"/>
      <c r="J18" s="74"/>
      <c r="K18" s="21"/>
      <c r="L18" s="21"/>
      <c r="M18" s="48"/>
      <c r="N18" s="21"/>
      <c r="O18" s="21"/>
      <c r="P18" s="21"/>
      <c r="Q18" s="21"/>
      <c r="R18" s="28"/>
      <c r="S18" s="28"/>
    </row>
    <row r="19" spans="1:19" x14ac:dyDescent="0.25">
      <c r="A19" s="78"/>
      <c r="B19" s="78"/>
      <c r="C19" s="78"/>
      <c r="D19" s="73"/>
      <c r="E19" s="73"/>
      <c r="F19" s="73"/>
      <c r="G19" s="74" t="s">
        <v>16</v>
      </c>
      <c r="H19" s="74"/>
      <c r="I19" s="74"/>
      <c r="J19" s="74"/>
      <c r="K19" s="29"/>
      <c r="L19" s="29"/>
      <c r="M19" s="29"/>
      <c r="N19" s="29"/>
      <c r="O19" s="29"/>
      <c r="P19" s="29"/>
      <c r="Q19" s="29"/>
      <c r="R19" s="28"/>
      <c r="S19" s="28"/>
    </row>
  </sheetData>
  <mergeCells count="18"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</mergeCells>
  <phoneticPr fontId="9" type="noConversion"/>
  <dataValidations count="6">
    <dataValidation type="list" allowBlank="1" showInputMessage="1" showErrorMessage="1" sqref="C9:C1048576" xr:uid="{00000000-0002-0000-0100-000000000000}">
      <formula1>"建设,运维,通用"</formula1>
    </dataValidation>
    <dataValidation type="list" allowBlank="1" showInputMessage="1" showErrorMessage="1" sqref="D4:D8" xr:uid="{00000000-0002-0000-0100-000001000000}">
      <formula1>INDIRECT($C4)</formula1>
    </dataValidation>
    <dataValidation type="list" allowBlank="1" showInputMessage="1" showErrorMessage="1" sqref="E1:G1 F20:G1048576 I20:I1048576" xr:uid="{00000000-0002-0000-0100-000002000000}">
      <formula1>pri</formula1>
    </dataValidation>
    <dataValidation allowBlank="1" showInputMessage="1" showErrorMessage="1" sqref="S4:S9 N15:P15 R4:R8 A2:B3 F5:F8 E3:G4 I4:I8 J4:J7 R2 D3 R10:S16 I3:J3 K10:Q10 K11:K16 N13:P13 Q11:Q16" xr:uid="{00000000-0002-0000-0100-000003000000}"/>
    <dataValidation type="list" allowBlank="1" showInputMessage="1" showErrorMessage="1" sqref="A20:B1048576" xr:uid="{00000000-0002-0000-0100-000004000000}">
      <formula1>proj</formula1>
    </dataValidation>
    <dataValidation type="list" allowBlank="1" showInputMessage="1" showErrorMessage="1" sqref="J8" xr:uid="{00000000-0002-0000-0100-000005000000}">
      <formula1>"完成,延迟"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6000000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showGridLines="0" topLeftCell="A19" zoomScale="70" zoomScaleNormal="70" workbookViewId="0">
      <selection activeCell="J46" sqref="J46"/>
    </sheetView>
  </sheetViews>
  <sheetFormatPr defaultColWidth="9.08984375" defaultRowHeight="14.5" x14ac:dyDescent="0.25"/>
  <cols>
    <col min="1" max="1" width="15.81640625" style="22" bestFit="1" customWidth="1"/>
    <col min="2" max="2" width="9.453125" style="22" bestFit="1" customWidth="1"/>
    <col min="3" max="3" width="8.36328125" style="22" bestFit="1" customWidth="1"/>
    <col min="4" max="4" width="19.453125" style="22" bestFit="1" customWidth="1"/>
    <col min="5" max="5" width="13.1796875" style="22" bestFit="1" customWidth="1"/>
    <col min="6" max="7" width="6.6328125" style="22" bestFit="1" customWidth="1"/>
    <col min="8" max="8" width="26.81640625" style="22" customWidth="1"/>
    <col min="9" max="10" width="6.36328125" style="22" bestFit="1" customWidth="1"/>
    <col min="11" max="11" width="24" style="22" customWidth="1"/>
    <col min="12" max="12" width="30.81640625" style="22" customWidth="1"/>
    <col min="13" max="13" width="32.90625" style="22" customWidth="1"/>
    <col min="14" max="14" width="31.36328125" style="22" customWidth="1"/>
    <col min="15" max="15" width="35.1796875" style="22" customWidth="1"/>
    <col min="16" max="17" width="19.453125" style="22" customWidth="1"/>
    <col min="18" max="18" width="11.90625" style="22" bestFit="1" customWidth="1"/>
    <col min="19" max="19" width="20.1796875" style="22" customWidth="1"/>
    <col min="20" max="16384" width="9.08984375" style="22"/>
  </cols>
  <sheetData>
    <row r="1" spans="1:19" ht="16.5" x14ac:dyDescent="0.25">
      <c r="A1" s="30" t="s">
        <v>71</v>
      </c>
      <c r="B1" s="30"/>
      <c r="C1" s="30"/>
      <c r="D1" s="31">
        <v>44934</v>
      </c>
    </row>
    <row r="2" spans="1:19" ht="16.75" customHeight="1" x14ac:dyDescent="0.25">
      <c r="A2" s="75" t="str">
        <f>CONCATENATE("周总结&lt;",TEXT($D$1-6,"yyyy年mm月dd日"),"-",TEXT($D$1,"yyyy年mm月dd日"),"&gt;")</f>
        <v>周总结&lt;2023年01月02日-2023年01月08日&gt;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 t="s">
        <v>18</v>
      </c>
      <c r="S2" s="69" t="s">
        <v>0</v>
      </c>
    </row>
    <row r="3" spans="1:19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69"/>
      <c r="S3" s="69"/>
    </row>
    <row r="4" spans="1:19" s="12" customFormat="1" ht="40.75" customHeight="1" x14ac:dyDescent="0.25">
      <c r="A4" s="6">
        <v>1</v>
      </c>
      <c r="B4" s="6" t="str">
        <f>VLOOKUP(D4,'[2]附表-1'!$F$7:$G$138,2,FALSE)</f>
        <v>BU01011</v>
      </c>
      <c r="C4" s="9" t="s">
        <v>358</v>
      </c>
      <c r="D4" s="9" t="s">
        <v>292</v>
      </c>
      <c r="E4" s="16" t="s">
        <v>359</v>
      </c>
      <c r="F4" s="6" t="s">
        <v>360</v>
      </c>
      <c r="G4" s="6" t="s">
        <v>361</v>
      </c>
      <c r="H4" s="11" t="s">
        <v>413</v>
      </c>
      <c r="I4" s="54">
        <v>1</v>
      </c>
      <c r="J4" s="54">
        <v>1</v>
      </c>
      <c r="K4" s="53"/>
      <c r="L4" s="19">
        <v>2</v>
      </c>
      <c r="M4" s="19">
        <v>2</v>
      </c>
      <c r="N4" s="19"/>
      <c r="O4" s="19"/>
      <c r="P4" s="19"/>
      <c r="Q4" s="19"/>
      <c r="R4" s="20">
        <f>SUM(K4:Q4)</f>
        <v>4</v>
      </c>
      <c r="S4" s="2"/>
    </row>
    <row r="5" spans="1:19" s="12" customFormat="1" ht="37.75" customHeight="1" x14ac:dyDescent="0.25">
      <c r="A5" s="6">
        <v>2</v>
      </c>
      <c r="B5" s="6" t="str">
        <f>VLOOKUP(D5,'[2]附表-1'!$F$7:$G$138,2,FALSE)</f>
        <v>BU01007</v>
      </c>
      <c r="C5" s="6" t="s">
        <v>358</v>
      </c>
      <c r="D5" s="9" t="s">
        <v>288</v>
      </c>
      <c r="E5" s="16" t="s">
        <v>363</v>
      </c>
      <c r="F5" s="6" t="s">
        <v>360</v>
      </c>
      <c r="G5" s="2" t="s">
        <v>361</v>
      </c>
      <c r="H5" s="27"/>
      <c r="I5" s="3"/>
      <c r="J5" s="3"/>
      <c r="K5" s="53"/>
      <c r="L5" s="19"/>
      <c r="M5" s="19"/>
      <c r="N5" s="19"/>
      <c r="O5" s="19"/>
      <c r="P5" s="19"/>
      <c r="Q5" s="19"/>
      <c r="R5" s="20">
        <f t="shared" ref="R5:R9" si="0">SUM(K5:Q5)</f>
        <v>0</v>
      </c>
      <c r="S5" s="2"/>
    </row>
    <row r="6" spans="1:19" s="12" customFormat="1" ht="30" customHeight="1" x14ac:dyDescent="0.25">
      <c r="A6" s="6">
        <v>3</v>
      </c>
      <c r="B6" s="6" t="str">
        <f>VLOOKUP(D6,'[2]附表-1'!$F$7:$G$138,2,FALSE)</f>
        <v>BU01006</v>
      </c>
      <c r="C6" s="6" t="s">
        <v>358</v>
      </c>
      <c r="D6" s="9" t="s">
        <v>133</v>
      </c>
      <c r="E6" s="16" t="s">
        <v>363</v>
      </c>
      <c r="F6" s="6" t="s">
        <v>360</v>
      </c>
      <c r="G6" s="2" t="s">
        <v>361</v>
      </c>
      <c r="H6" s="27"/>
      <c r="I6" s="54"/>
      <c r="J6" s="54"/>
      <c r="K6" s="53"/>
      <c r="L6" s="19"/>
      <c r="M6" s="19"/>
      <c r="N6" s="19"/>
      <c r="O6" s="19"/>
      <c r="P6" s="19"/>
      <c r="Q6" s="19"/>
      <c r="R6" s="20">
        <f t="shared" si="0"/>
        <v>0</v>
      </c>
      <c r="S6" s="2"/>
    </row>
    <row r="7" spans="1:19" s="12" customFormat="1" ht="72.650000000000006" customHeight="1" x14ac:dyDescent="0.25">
      <c r="A7" s="6">
        <v>4</v>
      </c>
      <c r="B7" s="6" t="str">
        <f>VLOOKUP(D7,'[2]附表-1'!$F$7:$G$138,2,FALSE)</f>
        <v>BU01012</v>
      </c>
      <c r="C7" s="6" t="s">
        <v>358</v>
      </c>
      <c r="D7" s="9" t="s">
        <v>254</v>
      </c>
      <c r="E7" s="16" t="s">
        <v>359</v>
      </c>
      <c r="F7" s="6" t="s">
        <v>360</v>
      </c>
      <c r="G7" s="2" t="s">
        <v>361</v>
      </c>
      <c r="H7" s="9" t="s">
        <v>415</v>
      </c>
      <c r="I7" s="54">
        <v>1</v>
      </c>
      <c r="J7" s="54">
        <v>1</v>
      </c>
      <c r="K7" s="53"/>
      <c r="L7" s="19">
        <v>4</v>
      </c>
      <c r="M7" s="19"/>
      <c r="N7" s="19"/>
      <c r="O7" s="19">
        <v>4</v>
      </c>
      <c r="P7" s="19"/>
      <c r="Q7" s="19"/>
      <c r="R7" s="20">
        <f t="shared" si="0"/>
        <v>8</v>
      </c>
      <c r="S7" s="2"/>
    </row>
    <row r="8" spans="1:19" s="12" customFormat="1" ht="30" customHeight="1" x14ac:dyDescent="0.25">
      <c r="A8" s="6">
        <v>5</v>
      </c>
      <c r="B8" s="6" t="str">
        <f>VLOOKUP(D8,'[2]附表-1'!$F$7:$G$138,2,FALSE)</f>
        <v>BU01009</v>
      </c>
      <c r="C8" s="6" t="s">
        <v>358</v>
      </c>
      <c r="D8" s="7" t="s">
        <v>290</v>
      </c>
      <c r="E8" s="16" t="s">
        <v>363</v>
      </c>
      <c r="F8" s="6" t="s">
        <v>361</v>
      </c>
      <c r="G8" s="6" t="s">
        <v>360</v>
      </c>
      <c r="H8" s="11"/>
      <c r="I8" s="3"/>
      <c r="J8" s="3"/>
      <c r="K8" s="53"/>
      <c r="L8" s="19"/>
      <c r="M8" s="19"/>
      <c r="N8" s="19"/>
      <c r="O8" s="19"/>
      <c r="P8" s="19"/>
      <c r="Q8" s="19"/>
      <c r="R8" s="20">
        <f t="shared" si="0"/>
        <v>0</v>
      </c>
      <c r="S8" s="2"/>
    </row>
    <row r="9" spans="1:19" s="12" customFormat="1" ht="38.4" customHeight="1" x14ac:dyDescent="0.25">
      <c r="A9" s="6">
        <v>6</v>
      </c>
      <c r="B9" s="6" t="str">
        <f>VLOOKUP(D9,'[2]附表-1'!$F$7:$G$138,2,FALSE)</f>
        <v>BU01010</v>
      </c>
      <c r="C9" s="6" t="s">
        <v>358</v>
      </c>
      <c r="D9" s="7" t="s">
        <v>291</v>
      </c>
      <c r="E9" s="16" t="s">
        <v>363</v>
      </c>
      <c r="F9" s="6" t="s">
        <v>360</v>
      </c>
      <c r="G9" s="2" t="s">
        <v>361</v>
      </c>
      <c r="H9" s="56"/>
      <c r="I9" s="3"/>
      <c r="J9" s="3"/>
      <c r="K9" s="53"/>
      <c r="L9" s="19"/>
      <c r="M9" s="19"/>
      <c r="N9" s="19"/>
      <c r="O9" s="19"/>
      <c r="P9" s="19"/>
      <c r="Q9" s="19"/>
      <c r="R9" s="20">
        <f t="shared" si="0"/>
        <v>0</v>
      </c>
      <c r="S9" s="2"/>
    </row>
    <row r="10" spans="1:19" s="12" customFormat="1" ht="24" customHeight="1" x14ac:dyDescent="0.25">
      <c r="A10" s="6">
        <v>7</v>
      </c>
      <c r="B10" s="6" t="str">
        <f>VLOOKUP(D10,'[2]附表-1'!$F$7:$G$138,2,FALSE)</f>
        <v>BU01008</v>
      </c>
      <c r="C10" s="6" t="s">
        <v>358</v>
      </c>
      <c r="D10" s="7" t="s">
        <v>289</v>
      </c>
      <c r="E10" s="16" t="s">
        <v>363</v>
      </c>
      <c r="F10" s="6" t="s">
        <v>361</v>
      </c>
      <c r="G10" s="6" t="s">
        <v>360</v>
      </c>
      <c r="H10" s="3"/>
      <c r="I10" s="3"/>
      <c r="J10" s="2"/>
      <c r="K10" s="53"/>
      <c r="L10" s="57"/>
      <c r="M10" s="57"/>
      <c r="N10" s="57"/>
      <c r="O10" s="57"/>
      <c r="P10" s="57"/>
      <c r="Q10" s="57"/>
      <c r="R10" s="20">
        <f t="shared" ref="R10:R19" si="1">SUM(J10:Q10)</f>
        <v>0</v>
      </c>
      <c r="S10" s="2"/>
    </row>
    <row r="11" spans="1:19" s="12" customFormat="1" ht="33" customHeight="1" x14ac:dyDescent="0.25">
      <c r="A11" s="6">
        <v>8</v>
      </c>
      <c r="B11" s="6" t="str">
        <f>VLOOKUP(D11,'[2]附表-1'!$F$7:$G$138,2,FALSE)</f>
        <v>BU01013</v>
      </c>
      <c r="C11" s="6" t="s">
        <v>358</v>
      </c>
      <c r="D11" s="7" t="s">
        <v>294</v>
      </c>
      <c r="E11" s="16" t="s">
        <v>363</v>
      </c>
      <c r="F11" s="6" t="s">
        <v>361</v>
      </c>
      <c r="G11" s="6" t="s">
        <v>360</v>
      </c>
      <c r="H11" s="54"/>
      <c r="I11" s="3"/>
      <c r="J11" s="3"/>
      <c r="K11" s="53"/>
      <c r="L11" s="57"/>
      <c r="M11" s="57">
        <v>1</v>
      </c>
      <c r="N11" s="57"/>
      <c r="O11" s="57"/>
      <c r="P11" s="57"/>
      <c r="Q11" s="57"/>
      <c r="R11" s="20">
        <f t="shared" si="1"/>
        <v>1</v>
      </c>
      <c r="S11" s="2"/>
    </row>
    <row r="12" spans="1:19" s="12" customFormat="1" ht="30" customHeight="1" x14ac:dyDescent="0.25">
      <c r="A12" s="6">
        <v>9</v>
      </c>
      <c r="B12" s="6" t="str">
        <f>VLOOKUP(D12,'[2]附表-1'!$F$7:$G$138,2,FALSE)</f>
        <v>BU01023</v>
      </c>
      <c r="C12" s="6" t="s">
        <v>358</v>
      </c>
      <c r="D12" s="7" t="s">
        <v>304</v>
      </c>
      <c r="E12" s="17"/>
      <c r="F12" s="6" t="s">
        <v>367</v>
      </c>
      <c r="G12" s="6" t="s">
        <v>360</v>
      </c>
      <c r="H12" s="11"/>
      <c r="I12" s="3"/>
      <c r="J12" s="3"/>
      <c r="K12" s="53"/>
      <c r="L12" s="19"/>
      <c r="M12" s="19"/>
      <c r="N12" s="19"/>
      <c r="O12" s="19"/>
      <c r="P12" s="19"/>
      <c r="Q12" s="19"/>
      <c r="R12" s="20">
        <f t="shared" ref="R12" si="2">SUM(K12:Q12)</f>
        <v>0</v>
      </c>
      <c r="S12" s="2"/>
    </row>
    <row r="13" spans="1:19" s="12" customFormat="1" ht="30" customHeight="1" x14ac:dyDescent="0.25">
      <c r="A13" s="6">
        <v>10</v>
      </c>
      <c r="B13" s="6" t="str">
        <f>VLOOKUP(D13,'[2]附表-1'!$F$7:$G$138,2,FALSE)</f>
        <v>BU01034</v>
      </c>
      <c r="C13" s="6" t="s">
        <v>358</v>
      </c>
      <c r="D13" s="7" t="s">
        <v>313</v>
      </c>
      <c r="E13" s="17"/>
      <c r="F13" s="6" t="s">
        <v>368</v>
      </c>
      <c r="G13" s="6" t="s">
        <v>360</v>
      </c>
      <c r="H13" s="11"/>
      <c r="I13" s="3"/>
      <c r="J13" s="3"/>
      <c r="K13" s="53"/>
      <c r="L13" s="19"/>
      <c r="M13" s="19"/>
      <c r="N13" s="19"/>
      <c r="O13" s="19"/>
      <c r="P13" s="19"/>
      <c r="Q13" s="19"/>
      <c r="R13" s="20">
        <f t="shared" si="1"/>
        <v>0</v>
      </c>
      <c r="S13" s="2"/>
    </row>
    <row r="14" spans="1:19" s="12" customFormat="1" ht="30" customHeight="1" x14ac:dyDescent="0.25">
      <c r="A14" s="6">
        <v>11</v>
      </c>
      <c r="B14" s="6" t="str">
        <f>VLOOKUP(D14,'[2]附表-1'!$F$7:$G$138,2,FALSE)</f>
        <v>BU01041</v>
      </c>
      <c r="C14" s="6" t="s">
        <v>358</v>
      </c>
      <c r="D14" s="7" t="s">
        <v>320</v>
      </c>
      <c r="E14" s="17"/>
      <c r="F14" s="6" t="s">
        <v>369</v>
      </c>
      <c r="G14" s="6" t="s">
        <v>360</v>
      </c>
      <c r="H14" s="11"/>
      <c r="I14" s="3"/>
      <c r="J14" s="3"/>
      <c r="K14" s="53"/>
      <c r="L14" s="19"/>
      <c r="M14" s="19">
        <v>2</v>
      </c>
      <c r="N14" s="19"/>
      <c r="O14" s="19"/>
      <c r="P14" s="19"/>
      <c r="Q14" s="19"/>
      <c r="R14" s="20">
        <f t="shared" si="1"/>
        <v>2</v>
      </c>
      <c r="S14" s="2"/>
    </row>
    <row r="15" spans="1:19" s="12" customFormat="1" ht="24" customHeight="1" x14ac:dyDescent="0.25">
      <c r="A15" s="6">
        <v>12</v>
      </c>
      <c r="B15" s="6" t="str">
        <f>VLOOKUP(D15,'[2]附表-1'!$F$7:$G$138,2,FALSE)</f>
        <v>BU01042</v>
      </c>
      <c r="C15" s="6" t="s">
        <v>358</v>
      </c>
      <c r="D15" s="7" t="s">
        <v>321</v>
      </c>
      <c r="E15" s="17"/>
      <c r="F15" s="6" t="s">
        <v>370</v>
      </c>
      <c r="G15" s="2" t="s">
        <v>361</v>
      </c>
      <c r="H15" s="3"/>
      <c r="I15" s="3"/>
      <c r="J15" s="2"/>
      <c r="K15" s="53"/>
      <c r="L15" s="57"/>
      <c r="M15" s="57">
        <v>3</v>
      </c>
      <c r="N15" s="57">
        <v>3</v>
      </c>
      <c r="O15" s="57">
        <v>4</v>
      </c>
      <c r="P15" s="57"/>
      <c r="Q15" s="57"/>
      <c r="R15" s="20">
        <f t="shared" si="1"/>
        <v>10</v>
      </c>
      <c r="S15" s="2"/>
    </row>
    <row r="16" spans="1:19" s="12" customFormat="1" ht="24" customHeight="1" x14ac:dyDescent="0.25">
      <c r="A16" s="6">
        <v>13</v>
      </c>
      <c r="B16" s="6" t="str">
        <f>VLOOKUP(D16,'[2]附表-1'!$F$7:$G$138,2,FALSE)</f>
        <v>BU01044</v>
      </c>
      <c r="C16" s="6" t="s">
        <v>358</v>
      </c>
      <c r="D16" s="7" t="s">
        <v>323</v>
      </c>
      <c r="E16" s="17"/>
      <c r="F16" s="6" t="s">
        <v>371</v>
      </c>
      <c r="G16" s="6" t="s">
        <v>360</v>
      </c>
      <c r="H16" s="3"/>
      <c r="I16" s="3"/>
      <c r="J16" s="2"/>
      <c r="K16" s="53"/>
      <c r="L16" s="57"/>
      <c r="M16" s="57"/>
      <c r="N16" s="57"/>
      <c r="O16" s="57"/>
      <c r="P16" s="57"/>
      <c r="Q16" s="57"/>
      <c r="R16" s="20">
        <f t="shared" si="1"/>
        <v>0</v>
      </c>
      <c r="S16" s="2"/>
    </row>
    <row r="17" spans="1:19" s="12" customFormat="1" ht="24" customHeight="1" x14ac:dyDescent="0.25">
      <c r="A17" s="6">
        <v>14</v>
      </c>
      <c r="B17" s="6" t="str">
        <f>VLOOKUP(D17,'[2]附表-1'!$F$7:$G$138,2,FALSE)</f>
        <v>OP03008</v>
      </c>
      <c r="C17" s="6" t="s">
        <v>372</v>
      </c>
      <c r="D17" s="7" t="s">
        <v>373</v>
      </c>
      <c r="E17" s="17"/>
      <c r="F17" s="6" t="s">
        <v>360</v>
      </c>
      <c r="G17" s="2"/>
      <c r="H17" s="3"/>
      <c r="I17" s="3"/>
      <c r="J17" s="2"/>
      <c r="K17" s="53">
        <v>3</v>
      </c>
      <c r="L17" s="57"/>
      <c r="M17" s="57"/>
      <c r="N17" s="57"/>
      <c r="O17" s="57"/>
      <c r="P17" s="57"/>
      <c r="Q17" s="57"/>
      <c r="R17" s="20">
        <f>SUM(J17:Q17)</f>
        <v>3</v>
      </c>
      <c r="S17" s="2"/>
    </row>
    <row r="18" spans="1:19" s="12" customFormat="1" ht="24" customHeight="1" x14ac:dyDescent="0.25">
      <c r="A18" s="6">
        <v>15</v>
      </c>
      <c r="B18" s="6" t="str">
        <f>VLOOKUP(D18,'[2]附表-1'!$F$7:$G$138,2,FALSE)</f>
        <v>GE01001</v>
      </c>
      <c r="C18" s="6" t="s">
        <v>374</v>
      </c>
      <c r="D18" s="7" t="s">
        <v>375</v>
      </c>
      <c r="E18" s="17"/>
      <c r="F18" s="6" t="s">
        <v>360</v>
      </c>
      <c r="G18" s="2"/>
      <c r="H18" s="3"/>
      <c r="I18" s="3"/>
      <c r="J18" s="2"/>
      <c r="K18" s="53"/>
      <c r="L18" s="57">
        <v>1</v>
      </c>
      <c r="M18" s="57"/>
      <c r="N18" s="57">
        <v>3</v>
      </c>
      <c r="O18" s="57"/>
      <c r="P18" s="57"/>
      <c r="Q18" s="57">
        <v>2</v>
      </c>
      <c r="R18" s="20">
        <f t="shared" si="1"/>
        <v>6</v>
      </c>
      <c r="S18" s="2"/>
    </row>
    <row r="19" spans="1:19" s="12" customFormat="1" ht="24" customHeight="1" x14ac:dyDescent="0.25">
      <c r="A19" s="6">
        <v>16</v>
      </c>
      <c r="B19" s="6" t="str">
        <f>VLOOKUP(D19,'[2]附表-1'!$F$7:$G$138,2,FALSE)</f>
        <v>GE04001</v>
      </c>
      <c r="C19" s="6" t="s">
        <v>374</v>
      </c>
      <c r="D19" s="7" t="s">
        <v>376</v>
      </c>
      <c r="E19" s="17"/>
      <c r="F19" s="6" t="s">
        <v>360</v>
      </c>
      <c r="G19" s="2"/>
      <c r="H19" s="3"/>
      <c r="I19" s="3"/>
      <c r="J19" s="2"/>
      <c r="K19" s="53"/>
      <c r="L19" s="57">
        <v>2</v>
      </c>
      <c r="M19" s="57">
        <v>1</v>
      </c>
      <c r="N19" s="57">
        <v>1</v>
      </c>
      <c r="O19" s="57">
        <v>1</v>
      </c>
      <c r="P19" s="57"/>
      <c r="Q19" s="57"/>
      <c r="R19" s="20">
        <f t="shared" si="1"/>
        <v>5</v>
      </c>
      <c r="S19" s="2"/>
    </row>
    <row r="20" spans="1:19" s="12" customFormat="1" ht="30" customHeight="1" x14ac:dyDescent="0.25">
      <c r="A20" s="6">
        <v>17</v>
      </c>
      <c r="B20" s="6" t="str">
        <f>VLOOKUP(D20,'[3]附表-1'!$F$7:$G$147,2,FALSE)</f>
        <v>GE02001</v>
      </c>
      <c r="C20" s="6" t="s">
        <v>374</v>
      </c>
      <c r="D20" s="9" t="s">
        <v>377</v>
      </c>
      <c r="E20" s="16"/>
      <c r="F20" s="6"/>
      <c r="G20" s="2"/>
      <c r="H20" s="27"/>
      <c r="I20" s="3"/>
      <c r="J20" s="3"/>
      <c r="K20" s="53"/>
      <c r="L20" s="19"/>
      <c r="M20" s="19"/>
      <c r="N20" s="19">
        <v>2</v>
      </c>
      <c r="O20" s="19"/>
      <c r="P20" s="19"/>
      <c r="Q20" s="19"/>
      <c r="R20" s="20">
        <f t="shared" ref="R20:R21" si="3">SUM(K20:Q20)</f>
        <v>2</v>
      </c>
      <c r="S20" s="2"/>
    </row>
    <row r="21" spans="1:19" s="12" customFormat="1" ht="30" customHeight="1" x14ac:dyDescent="0.25">
      <c r="A21" s="6">
        <v>18</v>
      </c>
      <c r="B21" s="6" t="str">
        <f>VLOOKUP(D21,'[3]附表-1'!$F$7:$G$147,2,FALSE)</f>
        <v>MT01001</v>
      </c>
      <c r="C21" s="6" t="s">
        <v>378</v>
      </c>
      <c r="D21" s="7" t="s">
        <v>379</v>
      </c>
      <c r="E21" s="17"/>
      <c r="F21" s="6"/>
      <c r="G21" s="2"/>
      <c r="H21" s="11"/>
      <c r="I21" s="3"/>
      <c r="J21" s="3"/>
      <c r="K21" s="53"/>
      <c r="L21" s="19"/>
      <c r="M21" s="19"/>
      <c r="N21" s="19"/>
      <c r="O21" s="19"/>
      <c r="P21" s="19"/>
      <c r="Q21" s="19"/>
      <c r="R21" s="20">
        <f t="shared" si="3"/>
        <v>0</v>
      </c>
      <c r="S21" s="2"/>
    </row>
    <row r="22" spans="1:19" s="12" customFormat="1" ht="24" customHeight="1" x14ac:dyDescent="0.25">
      <c r="A22" s="6">
        <v>19</v>
      </c>
      <c r="B22" s="6" t="str">
        <f>VLOOKUP(D22,'[3]附表-1'!$F$7:$G$147,2,FALSE)</f>
        <v>VA01001</v>
      </c>
      <c r="C22" s="6" t="s">
        <v>380</v>
      </c>
      <c r="D22" s="7" t="s">
        <v>380</v>
      </c>
      <c r="E22" s="17"/>
      <c r="F22" s="6"/>
      <c r="G22" s="2"/>
      <c r="H22" s="3"/>
      <c r="I22" s="3"/>
      <c r="J22" s="2"/>
      <c r="K22" s="53"/>
      <c r="L22" s="57"/>
      <c r="M22" s="57"/>
      <c r="N22" s="57"/>
      <c r="O22" s="57"/>
      <c r="P22" s="57"/>
      <c r="Q22" s="57"/>
      <c r="R22" s="20">
        <f t="shared" ref="R22" si="4">SUM(J22:Q22)</f>
        <v>0</v>
      </c>
      <c r="S22" s="2"/>
    </row>
    <row r="23" spans="1:19" s="12" customFormat="1" ht="30" customHeight="1" x14ac:dyDescent="0.25">
      <c r="A23" s="86" t="s">
        <v>19</v>
      </c>
      <c r="B23" s="87"/>
      <c r="C23" s="87"/>
      <c r="D23" s="87"/>
      <c r="E23" s="87"/>
      <c r="F23" s="87"/>
      <c r="G23" s="87"/>
      <c r="H23" s="87"/>
      <c r="I23" s="87"/>
      <c r="J23" s="88"/>
      <c r="K23" s="20">
        <f t="shared" ref="K23:R23" si="5">SUM(K4:K22)</f>
        <v>3</v>
      </c>
      <c r="L23" s="20">
        <f t="shared" si="5"/>
        <v>9</v>
      </c>
      <c r="M23" s="20">
        <f t="shared" si="5"/>
        <v>9</v>
      </c>
      <c r="N23" s="20">
        <f t="shared" si="5"/>
        <v>9</v>
      </c>
      <c r="O23" s="20">
        <f t="shared" si="5"/>
        <v>9</v>
      </c>
      <c r="P23" s="20">
        <f t="shared" si="5"/>
        <v>0</v>
      </c>
      <c r="Q23" s="20">
        <f t="shared" si="5"/>
        <v>2</v>
      </c>
      <c r="R23" s="20">
        <f t="shared" si="5"/>
        <v>41</v>
      </c>
      <c r="S23" s="2"/>
    </row>
    <row r="24" spans="1:19" s="12" customFormat="1" ht="15" customHeight="1" x14ac:dyDescent="0.25">
      <c r="A24" s="78" t="s">
        <v>5</v>
      </c>
      <c r="B24" s="78"/>
      <c r="C24" s="78"/>
      <c r="D24" s="79" t="s">
        <v>248</v>
      </c>
      <c r="E24" s="80"/>
      <c r="F24" s="81"/>
      <c r="G24" s="85" t="s">
        <v>381</v>
      </c>
      <c r="H24" s="85"/>
      <c r="I24" s="85"/>
      <c r="J24" s="85"/>
      <c r="K24" s="49" t="s">
        <v>351</v>
      </c>
      <c r="L24" s="46" t="s">
        <v>423</v>
      </c>
      <c r="M24" s="46" t="s">
        <v>424</v>
      </c>
      <c r="N24" s="18" t="s">
        <v>382</v>
      </c>
      <c r="O24" s="18" t="s">
        <v>382</v>
      </c>
      <c r="P24" s="18"/>
      <c r="Q24" s="18"/>
      <c r="R24" s="2"/>
      <c r="S24" s="2"/>
    </row>
    <row r="25" spans="1:19" s="12" customFormat="1" ht="15" customHeight="1" x14ac:dyDescent="0.25">
      <c r="A25" s="78"/>
      <c r="B25" s="78"/>
      <c r="C25" s="78"/>
      <c r="D25" s="82"/>
      <c r="E25" s="83"/>
      <c r="F25" s="84"/>
      <c r="G25" s="85" t="s">
        <v>383</v>
      </c>
      <c r="H25" s="85"/>
      <c r="I25" s="85"/>
      <c r="J25" s="85"/>
      <c r="K25" s="49" t="s">
        <v>351</v>
      </c>
      <c r="L25" s="46" t="s">
        <v>422</v>
      </c>
      <c r="M25" s="46" t="s">
        <v>424</v>
      </c>
      <c r="N25" s="18" t="s">
        <v>427</v>
      </c>
      <c r="O25" s="18" t="s">
        <v>384</v>
      </c>
      <c r="P25" s="18"/>
      <c r="Q25" s="18"/>
      <c r="R25" s="2"/>
      <c r="S25" s="2"/>
    </row>
    <row r="26" spans="1:19" s="12" customFormat="1" ht="15" customHeight="1" x14ac:dyDescent="0.25">
      <c r="A26" s="78"/>
      <c r="B26" s="78"/>
      <c r="C26" s="78"/>
      <c r="D26" s="82"/>
      <c r="E26" s="83"/>
      <c r="F26" s="84"/>
      <c r="G26" s="85" t="s">
        <v>385</v>
      </c>
      <c r="H26" s="85"/>
      <c r="I26" s="85"/>
      <c r="J26" s="85"/>
      <c r="K26" s="49" t="s">
        <v>351</v>
      </c>
      <c r="L26" s="46" t="s">
        <v>421</v>
      </c>
      <c r="M26" s="46" t="s">
        <v>386</v>
      </c>
      <c r="N26" s="18" t="s">
        <v>427</v>
      </c>
      <c r="O26" s="18" t="s">
        <v>384</v>
      </c>
      <c r="P26" s="18"/>
      <c r="Q26" s="18"/>
      <c r="R26" s="2"/>
      <c r="S26" s="2"/>
    </row>
    <row r="27" spans="1:19" s="12" customFormat="1" ht="15" customHeight="1" x14ac:dyDescent="0.25">
      <c r="A27" s="78"/>
      <c r="B27" s="78"/>
      <c r="C27" s="78"/>
      <c r="D27" s="85" t="s">
        <v>9</v>
      </c>
      <c r="E27" s="85"/>
      <c r="F27" s="85"/>
      <c r="G27" s="85" t="s">
        <v>387</v>
      </c>
      <c r="H27" s="85"/>
      <c r="I27" s="85"/>
      <c r="J27" s="85"/>
      <c r="K27" s="49" t="s">
        <v>351</v>
      </c>
      <c r="L27" s="46" t="s">
        <v>388</v>
      </c>
      <c r="M27" s="46" t="s">
        <v>382</v>
      </c>
      <c r="N27" s="18" t="s">
        <v>419</v>
      </c>
      <c r="O27" s="18" t="s">
        <v>389</v>
      </c>
      <c r="P27" s="18"/>
      <c r="Q27" s="18"/>
      <c r="R27" s="2"/>
      <c r="S27" s="2"/>
    </row>
    <row r="28" spans="1:19" s="12" customFormat="1" ht="26" x14ac:dyDescent="0.25">
      <c r="A28" s="78"/>
      <c r="B28" s="78"/>
      <c r="C28" s="78"/>
      <c r="D28" s="85"/>
      <c r="E28" s="85"/>
      <c r="F28" s="85"/>
      <c r="G28" s="85" t="s">
        <v>390</v>
      </c>
      <c r="H28" s="85"/>
      <c r="I28" s="85"/>
      <c r="J28" s="85"/>
      <c r="K28" s="49" t="s">
        <v>351</v>
      </c>
      <c r="L28" s="46" t="s">
        <v>388</v>
      </c>
      <c r="M28" s="46" t="s">
        <v>391</v>
      </c>
      <c r="N28" s="18" t="s">
        <v>392</v>
      </c>
      <c r="O28" s="18" t="s">
        <v>389</v>
      </c>
      <c r="P28" s="18"/>
      <c r="Q28" s="18" t="s">
        <v>418</v>
      </c>
      <c r="R28" s="2"/>
      <c r="S28" s="2"/>
    </row>
    <row r="29" spans="1:19" s="12" customFormat="1" ht="26" x14ac:dyDescent="0.25">
      <c r="A29" s="78"/>
      <c r="B29" s="78"/>
      <c r="C29" s="78"/>
      <c r="D29" s="85"/>
      <c r="E29" s="85"/>
      <c r="F29" s="85"/>
      <c r="G29" s="85" t="s">
        <v>393</v>
      </c>
      <c r="H29" s="85"/>
      <c r="I29" s="85"/>
      <c r="J29" s="85"/>
      <c r="K29" s="49" t="s">
        <v>351</v>
      </c>
      <c r="L29" s="46" t="s">
        <v>394</v>
      </c>
      <c r="M29" s="46" t="s">
        <v>395</v>
      </c>
      <c r="N29" s="18" t="s">
        <v>392</v>
      </c>
      <c r="O29" s="18" t="s">
        <v>396</v>
      </c>
      <c r="P29" s="18"/>
      <c r="Q29" s="18" t="s">
        <v>418</v>
      </c>
      <c r="R29" s="2"/>
      <c r="S29" s="2"/>
    </row>
    <row r="30" spans="1:19" s="12" customFormat="1" ht="13" x14ac:dyDescent="0.25">
      <c r="A30" s="78"/>
      <c r="B30" s="78"/>
      <c r="C30" s="78"/>
      <c r="D30" s="85"/>
      <c r="E30" s="85"/>
      <c r="F30" s="85"/>
      <c r="G30" s="85" t="s">
        <v>397</v>
      </c>
      <c r="H30" s="85"/>
      <c r="I30" s="85"/>
      <c r="J30" s="85"/>
      <c r="K30" s="49" t="s">
        <v>351</v>
      </c>
      <c r="L30" s="46" t="s">
        <v>394</v>
      </c>
      <c r="M30" s="46" t="s">
        <v>398</v>
      </c>
      <c r="N30" s="18" t="s">
        <v>392</v>
      </c>
      <c r="O30" s="18" t="s">
        <v>396</v>
      </c>
      <c r="P30" s="18"/>
      <c r="Q30" s="18"/>
      <c r="R30" s="2"/>
      <c r="S30" s="2"/>
    </row>
    <row r="31" spans="1:19" ht="29" x14ac:dyDescent="0.25">
      <c r="A31" s="78"/>
      <c r="B31" s="78"/>
      <c r="C31" s="78"/>
      <c r="D31" s="73" t="s">
        <v>17</v>
      </c>
      <c r="E31" s="73"/>
      <c r="F31" s="73"/>
      <c r="G31" s="74" t="s">
        <v>399</v>
      </c>
      <c r="H31" s="74"/>
      <c r="I31" s="74"/>
      <c r="J31" s="74"/>
      <c r="K31" s="21"/>
      <c r="L31" s="21" t="s">
        <v>400</v>
      </c>
      <c r="M31" s="48" t="s">
        <v>425</v>
      </c>
      <c r="N31" s="21" t="s">
        <v>401</v>
      </c>
      <c r="O31" s="21" t="s">
        <v>402</v>
      </c>
      <c r="P31" s="21"/>
      <c r="Q31" s="21"/>
      <c r="R31" s="21"/>
      <c r="S31" s="28"/>
    </row>
    <row r="32" spans="1:19" ht="29" x14ac:dyDescent="0.25">
      <c r="A32" s="78"/>
      <c r="B32" s="78"/>
      <c r="C32" s="78"/>
      <c r="D32" s="73"/>
      <c r="E32" s="73"/>
      <c r="F32" s="73"/>
      <c r="G32" s="74" t="s">
        <v>403</v>
      </c>
      <c r="H32" s="74"/>
      <c r="I32" s="74"/>
      <c r="J32" s="74"/>
      <c r="K32" s="21" t="s">
        <v>420</v>
      </c>
      <c r="L32" s="21" t="s">
        <v>400</v>
      </c>
      <c r="M32" s="48" t="s">
        <v>426</v>
      </c>
      <c r="N32" s="21" t="s">
        <v>401</v>
      </c>
      <c r="O32" s="21" t="s">
        <v>402</v>
      </c>
      <c r="P32" s="21"/>
      <c r="Q32" s="21"/>
      <c r="R32" s="28"/>
      <c r="S32" s="28"/>
    </row>
    <row r="33" spans="1:19" x14ac:dyDescent="0.25">
      <c r="A33" s="78"/>
      <c r="B33" s="78"/>
      <c r="C33" s="78"/>
      <c r="D33" s="73"/>
      <c r="E33" s="73"/>
      <c r="F33" s="73"/>
      <c r="G33" s="74" t="s">
        <v>404</v>
      </c>
      <c r="H33" s="74"/>
      <c r="I33" s="74"/>
      <c r="J33" s="74"/>
      <c r="K33" s="21" t="s">
        <v>420</v>
      </c>
      <c r="L33" s="21"/>
      <c r="M33" s="48"/>
      <c r="N33" s="21"/>
      <c r="O33" s="21"/>
      <c r="P33" s="21"/>
      <c r="Q33" s="21"/>
      <c r="R33" s="28"/>
      <c r="S33" s="28"/>
    </row>
    <row r="34" spans="1:19" x14ac:dyDescent="0.25">
      <c r="A34" s="78"/>
      <c r="B34" s="78"/>
      <c r="C34" s="78"/>
      <c r="D34" s="73"/>
      <c r="E34" s="73"/>
      <c r="F34" s="73"/>
      <c r="G34" s="74" t="s">
        <v>405</v>
      </c>
      <c r="H34" s="74"/>
      <c r="I34" s="74"/>
      <c r="J34" s="74"/>
      <c r="K34" s="21" t="s">
        <v>420</v>
      </c>
      <c r="L34" s="21"/>
      <c r="M34" s="48"/>
      <c r="N34" s="21"/>
      <c r="O34" s="21"/>
      <c r="P34" s="21"/>
      <c r="Q34" s="21"/>
      <c r="R34" s="28"/>
      <c r="S34" s="28"/>
    </row>
    <row r="35" spans="1:19" x14ac:dyDescent="0.25">
      <c r="A35" s="78"/>
      <c r="B35" s="78"/>
      <c r="C35" s="78"/>
      <c r="D35" s="73"/>
      <c r="E35" s="73"/>
      <c r="F35" s="73"/>
      <c r="G35" s="74" t="s">
        <v>406</v>
      </c>
      <c r="H35" s="74"/>
      <c r="I35" s="74"/>
      <c r="J35" s="74"/>
      <c r="K35" s="29"/>
      <c r="L35" s="29"/>
      <c r="M35" s="29"/>
      <c r="N35" s="29"/>
      <c r="O35" s="29"/>
      <c r="P35" s="29"/>
      <c r="Q35" s="29"/>
      <c r="R35" s="28"/>
      <c r="S35" s="28"/>
    </row>
  </sheetData>
  <mergeCells count="20"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phoneticPr fontId="9" type="noConversion"/>
  <dataValidations count="7">
    <dataValidation type="list" allowBlank="1" showInputMessage="1" showErrorMessage="1" sqref="J22 J15:J19 J10" xr:uid="{00000000-0002-0000-0200-000000000000}">
      <formula1>"完成,延迟"</formula1>
    </dataValidation>
    <dataValidation type="list" allowBlank="1" showInputMessage="1" showErrorMessage="1" sqref="A36:B1048576" xr:uid="{00000000-0002-0000-0200-000001000000}">
      <formula1>proj</formula1>
    </dataValidation>
    <dataValidation allowBlank="1" showInputMessage="1" showErrorMessage="1" sqref="R2 D3 H7:I7 A2:B3 E3:G4 K25:K30 I8:I22 P27:Q27 R24:S30 S23 R4:S22 F5:F22 N24:Q24 G10:G14 G8 H9 G16 J20:J21 J7:J9 E7 J11:J14 N27 O29:P29 M24:M25 K24:L24 I3:J6" xr:uid="{00000000-0002-0000-0200-000002000000}"/>
    <dataValidation type="list" allowBlank="1" showInputMessage="1" showErrorMessage="1" sqref="E1:G1 I36:I1048576 F36:G1048576" xr:uid="{00000000-0002-0000-0200-000003000000}">
      <formula1>pri</formula1>
    </dataValidation>
    <dataValidation type="list" allowBlank="1" showInputMessage="1" showErrorMessage="1" sqref="D20:D22" xr:uid="{00000000-0002-0000-0200-000004000000}">
      <formula1>INDIRECT($C20)</formula1>
    </dataValidation>
    <dataValidation type="list" allowBlank="1" showInputMessage="1" showErrorMessage="1" sqref="C23:C1048576" xr:uid="{00000000-0002-0000-0200-000005000000}">
      <formula1>"建设,运维,通用"</formula1>
    </dataValidation>
    <dataValidation type="list" allowBlank="1" showInputMessage="1" showErrorMessage="1" sqref="D4:D19" xr:uid="{00000000-0002-0000-0200-000006000000}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7000000}">
          <x14:formula1>
            <xm:f>'D:\Sam zhu\ORACLE EBS PROJECTS\CRC\000PM0\2022\周报\[科技公司_产品中心_工作周报_朱苏明 _202209.xlsx]附表-2'!#REF!</xm:f>
          </x14:formula1>
          <xm:sqref>C4:C19</xm:sqref>
        </x14:dataValidation>
        <x14:dataValidation type="list" allowBlank="1" showInputMessage="1" showErrorMessage="1" xr:uid="{00000000-0002-0000-0200-000008000000}">
          <x14:formula1>
            <xm:f>'D:\Sam zhu\CRC\000PM0\2022\周报\[科技公司_产品中心_工作周报_朱苏明 _202211.xlsx]附表-2'!#REF!</xm:f>
          </x14:formula1>
          <xm:sqref>C20:C22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showGridLines="0" topLeftCell="A16" zoomScale="70" zoomScaleNormal="70" workbookViewId="0">
      <selection activeCell="K43" sqref="K43"/>
    </sheetView>
  </sheetViews>
  <sheetFormatPr defaultColWidth="9.08984375" defaultRowHeight="14.5" x14ac:dyDescent="0.25"/>
  <cols>
    <col min="1" max="1" width="15.81640625" style="22" bestFit="1" customWidth="1"/>
    <col min="2" max="2" width="9.453125" style="22" bestFit="1" customWidth="1"/>
    <col min="3" max="3" width="8.36328125" style="22" bestFit="1" customWidth="1"/>
    <col min="4" max="4" width="23.08984375" style="22" customWidth="1"/>
    <col min="5" max="5" width="13.1796875" style="22" bestFit="1" customWidth="1"/>
    <col min="6" max="6" width="15.90625" style="22" customWidth="1"/>
    <col min="7" max="7" width="12" style="22" customWidth="1"/>
    <col min="8" max="8" width="17.08984375" style="22" customWidth="1"/>
    <col min="9" max="9" width="6.90625" style="22" customWidth="1"/>
    <col min="10" max="10" width="5" style="22" bestFit="1" customWidth="1"/>
    <col min="11" max="11" width="35.08984375" style="22" customWidth="1"/>
    <col min="12" max="12" width="28.1796875" style="22" customWidth="1"/>
    <col min="13" max="13" width="27.6328125" style="22" customWidth="1"/>
    <col min="14" max="14" width="33.08984375" style="22" bestFit="1" customWidth="1"/>
    <col min="15" max="15" width="35.1796875" style="22" bestFit="1" customWidth="1"/>
    <col min="16" max="17" width="19.453125" style="22" customWidth="1"/>
    <col min="18" max="18" width="11.90625" style="22" bestFit="1" customWidth="1"/>
    <col min="19" max="19" width="20.1796875" style="22" customWidth="1"/>
    <col min="20" max="16384" width="9.08984375" style="22"/>
  </cols>
  <sheetData>
    <row r="1" spans="1:19" ht="16.5" x14ac:dyDescent="0.25">
      <c r="A1" s="30" t="s">
        <v>71</v>
      </c>
      <c r="B1" s="30"/>
      <c r="C1" s="30"/>
      <c r="D1" s="31">
        <f>第2周工作计划!$D$1+7</f>
        <v>44941</v>
      </c>
    </row>
    <row r="2" spans="1:19" ht="16.75" customHeight="1" x14ac:dyDescent="0.25">
      <c r="A2" s="70" t="str">
        <f>CONCATENATE("周总结&lt;",TEXT($D$1-6,"yyyy年mm月dd日"),"-",TEXT($D$1,"yyyy年mm月dd日"),"&gt;")</f>
        <v>周总结&lt;2023年01月09日-2023年01月15日&gt;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89" t="s">
        <v>18</v>
      </c>
      <c r="S2" s="69" t="s">
        <v>0</v>
      </c>
    </row>
    <row r="3" spans="1:19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90"/>
      <c r="S3" s="69"/>
    </row>
    <row r="4" spans="1:19" s="12" customFormat="1" ht="40.75" customHeight="1" x14ac:dyDescent="0.25">
      <c r="A4" s="6">
        <v>1</v>
      </c>
      <c r="B4" s="6" t="str">
        <f>VLOOKUP(D4,'[2]附表-1'!$F$7:$G$138,2,FALSE)</f>
        <v>BU01011</v>
      </c>
      <c r="C4" s="9" t="s">
        <v>358</v>
      </c>
      <c r="D4" s="9" t="s">
        <v>292</v>
      </c>
      <c r="E4" s="16" t="s">
        <v>359</v>
      </c>
      <c r="F4" s="6" t="s">
        <v>360</v>
      </c>
      <c r="G4" s="6" t="s">
        <v>361</v>
      </c>
      <c r="H4" s="9" t="s">
        <v>362</v>
      </c>
      <c r="I4" s="54">
        <v>0.5</v>
      </c>
      <c r="J4" s="54">
        <v>0.5</v>
      </c>
      <c r="K4" s="19">
        <v>2</v>
      </c>
      <c r="L4" s="19"/>
      <c r="M4" s="19">
        <v>2</v>
      </c>
      <c r="N4" s="19">
        <v>2</v>
      </c>
      <c r="O4" s="19">
        <v>2</v>
      </c>
      <c r="P4" s="19"/>
      <c r="Q4" s="19"/>
      <c r="R4" s="20">
        <f>SUM(K4:Q4)</f>
        <v>8</v>
      </c>
      <c r="S4" s="2"/>
    </row>
    <row r="5" spans="1:19" s="12" customFormat="1" ht="37.75" customHeight="1" x14ac:dyDescent="0.25">
      <c r="A5" s="6">
        <v>2</v>
      </c>
      <c r="B5" s="6" t="str">
        <f>VLOOKUP(D5,'[2]附表-1'!$F$7:$G$138,2,FALSE)</f>
        <v>BU01007</v>
      </c>
      <c r="C5" s="6" t="s">
        <v>358</v>
      </c>
      <c r="D5" s="9" t="s">
        <v>288</v>
      </c>
      <c r="E5" s="16" t="s">
        <v>363</v>
      </c>
      <c r="F5" s="6" t="s">
        <v>360</v>
      </c>
      <c r="G5" s="2" t="s">
        <v>361</v>
      </c>
      <c r="H5" s="27"/>
      <c r="I5" s="3"/>
      <c r="J5" s="3"/>
      <c r="K5" s="19"/>
      <c r="L5" s="19"/>
      <c r="M5" s="19"/>
      <c r="N5" s="19"/>
      <c r="O5" s="19"/>
      <c r="P5" s="19"/>
      <c r="Q5" s="19"/>
      <c r="R5" s="20">
        <f t="shared" ref="R5:R9" si="0">SUM(K5:Q5)</f>
        <v>0</v>
      </c>
      <c r="S5" s="2"/>
    </row>
    <row r="6" spans="1:19" s="12" customFormat="1" ht="40.25" customHeight="1" x14ac:dyDescent="0.25">
      <c r="A6" s="6">
        <v>3</v>
      </c>
      <c r="B6" s="6" t="str">
        <f>VLOOKUP(D6,'[2]附表-1'!$F$7:$G$138,2,FALSE)</f>
        <v>BU01006</v>
      </c>
      <c r="C6" s="6" t="s">
        <v>358</v>
      </c>
      <c r="D6" s="9" t="s">
        <v>133</v>
      </c>
      <c r="E6" s="16" t="s">
        <v>363</v>
      </c>
      <c r="F6" s="6" t="s">
        <v>360</v>
      </c>
      <c r="G6" s="2" t="s">
        <v>361</v>
      </c>
      <c r="H6" s="27"/>
      <c r="I6" s="54"/>
      <c r="J6" s="54"/>
      <c r="K6" s="19"/>
      <c r="L6" s="19"/>
      <c r="M6" s="19"/>
      <c r="N6" s="19">
        <v>1</v>
      </c>
      <c r="O6" s="19"/>
      <c r="P6" s="19"/>
      <c r="Q6" s="19"/>
      <c r="R6" s="20">
        <f t="shared" si="0"/>
        <v>1</v>
      </c>
      <c r="S6" s="2"/>
    </row>
    <row r="7" spans="1:19" s="12" customFormat="1" ht="46" x14ac:dyDescent="0.25">
      <c r="A7" s="6">
        <v>4</v>
      </c>
      <c r="B7" s="6" t="str">
        <f>VLOOKUP(D7,'[2]附表-1'!$F$7:$G$138,2,FALSE)</f>
        <v>BU01012</v>
      </c>
      <c r="C7" s="6" t="s">
        <v>358</v>
      </c>
      <c r="D7" s="9" t="s">
        <v>254</v>
      </c>
      <c r="E7" s="16" t="s">
        <v>359</v>
      </c>
      <c r="F7" s="6" t="s">
        <v>360</v>
      </c>
      <c r="G7" s="2" t="s">
        <v>361</v>
      </c>
      <c r="H7" s="55" t="s">
        <v>364</v>
      </c>
      <c r="I7" s="54">
        <v>0.5</v>
      </c>
      <c r="J7" s="54">
        <v>0.5</v>
      </c>
      <c r="K7" s="19">
        <v>2</v>
      </c>
      <c r="L7" s="19">
        <v>6</v>
      </c>
      <c r="M7" s="19">
        <v>6</v>
      </c>
      <c r="N7" s="19">
        <v>3</v>
      </c>
      <c r="O7" s="19">
        <v>3</v>
      </c>
      <c r="P7" s="19"/>
      <c r="Q7" s="19"/>
      <c r="R7" s="20">
        <f t="shared" si="0"/>
        <v>20</v>
      </c>
      <c r="S7" s="2"/>
    </row>
    <row r="8" spans="1:19" s="12" customFormat="1" ht="38.4" customHeight="1" x14ac:dyDescent="0.25">
      <c r="A8" s="6">
        <v>5</v>
      </c>
      <c r="B8" s="6" t="str">
        <f>VLOOKUP(D8,'[2]附表-1'!$F$7:$G$138,2,FALSE)</f>
        <v>BU01009</v>
      </c>
      <c r="C8" s="6" t="s">
        <v>358</v>
      </c>
      <c r="D8" s="7" t="s">
        <v>290</v>
      </c>
      <c r="E8" s="16" t="s">
        <v>363</v>
      </c>
      <c r="F8" s="6" t="s">
        <v>361</v>
      </c>
      <c r="G8" s="6" t="s">
        <v>360</v>
      </c>
      <c r="H8" s="11"/>
      <c r="I8" s="3"/>
      <c r="J8" s="3"/>
      <c r="K8" s="19"/>
      <c r="L8" s="19"/>
      <c r="M8" s="19"/>
      <c r="N8" s="19"/>
      <c r="O8" s="19"/>
      <c r="P8" s="19"/>
      <c r="Q8" s="19"/>
      <c r="R8" s="20">
        <f t="shared" si="0"/>
        <v>0</v>
      </c>
      <c r="S8" s="2"/>
    </row>
    <row r="9" spans="1:19" s="12" customFormat="1" ht="38.4" customHeight="1" x14ac:dyDescent="0.25">
      <c r="A9" s="6">
        <v>6</v>
      </c>
      <c r="B9" s="6" t="str">
        <f>VLOOKUP(D9,'[2]附表-1'!$F$7:$G$138,2,FALSE)</f>
        <v>BU01010</v>
      </c>
      <c r="C9" s="6" t="s">
        <v>358</v>
      </c>
      <c r="D9" s="7" t="s">
        <v>291</v>
      </c>
      <c r="E9" s="16" t="s">
        <v>363</v>
      </c>
      <c r="F9" s="6" t="s">
        <v>360</v>
      </c>
      <c r="G9" s="2" t="s">
        <v>361</v>
      </c>
      <c r="H9" s="56"/>
      <c r="I9" s="3">
        <v>1</v>
      </c>
      <c r="J9" s="3">
        <v>1</v>
      </c>
      <c r="K9" s="19"/>
      <c r="L9" s="19"/>
      <c r="M9" s="19"/>
      <c r="N9" s="19"/>
      <c r="O9" s="19"/>
      <c r="P9" s="19"/>
      <c r="Q9" s="19"/>
      <c r="R9" s="20">
        <f t="shared" si="0"/>
        <v>0</v>
      </c>
      <c r="S9" s="2"/>
    </row>
    <row r="10" spans="1:19" s="12" customFormat="1" ht="24" customHeight="1" x14ac:dyDescent="0.25">
      <c r="A10" s="6">
        <v>7</v>
      </c>
      <c r="B10" s="6" t="str">
        <f>VLOOKUP(D10,'[2]附表-1'!$F$7:$G$138,2,FALSE)</f>
        <v>BU01008</v>
      </c>
      <c r="C10" s="6" t="s">
        <v>358</v>
      </c>
      <c r="D10" s="7" t="s">
        <v>289</v>
      </c>
      <c r="E10" s="16" t="s">
        <v>363</v>
      </c>
      <c r="F10" s="6" t="s">
        <v>361</v>
      </c>
      <c r="G10" s="6" t="s">
        <v>360</v>
      </c>
      <c r="H10" s="3"/>
      <c r="I10" s="3"/>
      <c r="J10" s="2"/>
      <c r="K10" s="57"/>
      <c r="L10" s="57"/>
      <c r="M10" s="57"/>
      <c r="N10" s="57"/>
      <c r="O10" s="57"/>
      <c r="P10" s="57"/>
      <c r="Q10" s="57"/>
      <c r="R10" s="20">
        <f t="shared" ref="R10:R19" si="1">SUM(J10:Q10)</f>
        <v>0</v>
      </c>
      <c r="S10" s="2"/>
    </row>
    <row r="11" spans="1:19" s="12" customFormat="1" ht="33" customHeight="1" x14ac:dyDescent="0.25">
      <c r="A11" s="6">
        <v>8</v>
      </c>
      <c r="B11" s="6" t="str">
        <f>VLOOKUP(D11,'[2]附表-1'!$F$7:$G$138,2,FALSE)</f>
        <v>BU01013</v>
      </c>
      <c r="C11" s="6" t="s">
        <v>358</v>
      </c>
      <c r="D11" s="7" t="s">
        <v>294</v>
      </c>
      <c r="E11" s="16" t="s">
        <v>363</v>
      </c>
      <c r="F11" s="6" t="s">
        <v>361</v>
      </c>
      <c r="G11" s="6" t="s">
        <v>360</v>
      </c>
      <c r="H11" s="54"/>
      <c r="I11" s="3">
        <v>1</v>
      </c>
      <c r="J11" s="3">
        <v>1</v>
      </c>
      <c r="K11" s="57"/>
      <c r="L11" s="57"/>
      <c r="M11" s="57"/>
      <c r="N11" s="57"/>
      <c r="O11" s="57"/>
      <c r="P11" s="57"/>
      <c r="Q11" s="57"/>
      <c r="R11" s="20">
        <f t="shared" si="1"/>
        <v>1</v>
      </c>
      <c r="S11" s="2"/>
    </row>
    <row r="12" spans="1:19" s="12" customFormat="1" ht="30" customHeight="1" x14ac:dyDescent="0.25">
      <c r="A12" s="6">
        <v>9</v>
      </c>
      <c r="B12" s="6" t="str">
        <f>VLOOKUP(D12,'[2]附表-1'!$F$7:$G$138,2,FALSE)</f>
        <v>BU01023</v>
      </c>
      <c r="C12" s="6" t="s">
        <v>358</v>
      </c>
      <c r="D12" s="7" t="s">
        <v>304</v>
      </c>
      <c r="E12" s="17"/>
      <c r="F12" s="6" t="s">
        <v>367</v>
      </c>
      <c r="G12" s="6" t="s">
        <v>360</v>
      </c>
      <c r="H12" s="11"/>
      <c r="I12" s="3"/>
      <c r="J12" s="3"/>
      <c r="K12" s="19"/>
      <c r="L12" s="19"/>
      <c r="M12" s="19"/>
      <c r="N12" s="19"/>
      <c r="O12" s="19"/>
      <c r="P12" s="19"/>
      <c r="Q12" s="19"/>
      <c r="R12" s="20">
        <f t="shared" ref="R12" si="2">SUM(K12:Q12)</f>
        <v>0</v>
      </c>
      <c r="S12" s="2"/>
    </row>
    <row r="13" spans="1:19" s="12" customFormat="1" ht="30" customHeight="1" x14ac:dyDescent="0.25">
      <c r="A13" s="6">
        <v>10</v>
      </c>
      <c r="B13" s="6" t="str">
        <f>VLOOKUP(D13,'[2]附表-1'!$F$7:$G$138,2,FALSE)</f>
        <v>BU01034</v>
      </c>
      <c r="C13" s="6" t="s">
        <v>358</v>
      </c>
      <c r="D13" s="7" t="s">
        <v>313</v>
      </c>
      <c r="E13" s="17"/>
      <c r="F13" s="6" t="s">
        <v>368</v>
      </c>
      <c r="G13" s="6" t="s">
        <v>360</v>
      </c>
      <c r="H13" s="11"/>
      <c r="I13" s="3"/>
      <c r="J13" s="3"/>
      <c r="K13" s="19"/>
      <c r="L13" s="19"/>
      <c r="M13" s="19"/>
      <c r="N13" s="19"/>
      <c r="O13" s="19"/>
      <c r="P13" s="19"/>
      <c r="Q13" s="19"/>
      <c r="R13" s="20">
        <f t="shared" si="1"/>
        <v>0</v>
      </c>
      <c r="S13" s="2"/>
    </row>
    <row r="14" spans="1:19" s="12" customFormat="1" ht="38.4" customHeight="1" x14ac:dyDescent="0.25">
      <c r="A14" s="6">
        <v>11</v>
      </c>
      <c r="B14" s="6" t="str">
        <f>VLOOKUP(D14,'[2]附表-1'!$F$7:$G$138,2,FALSE)</f>
        <v>BU01041</v>
      </c>
      <c r="C14" s="6" t="s">
        <v>358</v>
      </c>
      <c r="D14" s="7" t="s">
        <v>320</v>
      </c>
      <c r="E14" s="17"/>
      <c r="F14" s="6" t="s">
        <v>369</v>
      </c>
      <c r="G14" s="6" t="s">
        <v>360</v>
      </c>
      <c r="H14" s="11"/>
      <c r="I14" s="3"/>
      <c r="J14" s="3"/>
      <c r="K14" s="19"/>
      <c r="L14" s="19"/>
      <c r="M14" s="19"/>
      <c r="N14" s="19"/>
      <c r="O14" s="19"/>
      <c r="P14" s="19"/>
      <c r="Q14" s="19"/>
      <c r="R14" s="20">
        <f t="shared" si="1"/>
        <v>0</v>
      </c>
      <c r="S14" s="2"/>
    </row>
    <row r="15" spans="1:19" s="12" customFormat="1" ht="24" customHeight="1" x14ac:dyDescent="0.25">
      <c r="A15" s="6">
        <v>12</v>
      </c>
      <c r="B15" s="6" t="str">
        <f>VLOOKUP(D15,'[2]附表-1'!$F$7:$G$138,2,FALSE)</f>
        <v>BU01042</v>
      </c>
      <c r="C15" s="6" t="s">
        <v>358</v>
      </c>
      <c r="D15" s="7" t="s">
        <v>321</v>
      </c>
      <c r="E15" s="17"/>
      <c r="F15" s="6" t="s">
        <v>370</v>
      </c>
      <c r="G15" s="2" t="s">
        <v>361</v>
      </c>
      <c r="H15" s="3"/>
      <c r="I15" s="3"/>
      <c r="J15" s="2"/>
      <c r="K15" s="57"/>
      <c r="L15" s="57"/>
      <c r="M15" s="57"/>
      <c r="N15" s="57"/>
      <c r="O15" s="57"/>
      <c r="P15" s="57"/>
      <c r="Q15" s="57"/>
      <c r="R15" s="20">
        <f t="shared" si="1"/>
        <v>0</v>
      </c>
      <c r="S15" s="2"/>
    </row>
    <row r="16" spans="1:19" s="12" customFormat="1" ht="38.4" customHeight="1" x14ac:dyDescent="0.25">
      <c r="A16" s="6">
        <v>13</v>
      </c>
      <c r="B16" s="6" t="str">
        <f>VLOOKUP(D16,'[2]附表-1'!$F$7:$G$138,2,FALSE)</f>
        <v>BU01044</v>
      </c>
      <c r="C16" s="6" t="s">
        <v>358</v>
      </c>
      <c r="D16" s="7" t="s">
        <v>323</v>
      </c>
      <c r="E16" s="17"/>
      <c r="F16" s="6" t="s">
        <v>371</v>
      </c>
      <c r="G16" s="6" t="s">
        <v>360</v>
      </c>
      <c r="H16" s="3"/>
      <c r="I16" s="3"/>
      <c r="J16" s="2"/>
      <c r="K16" s="57"/>
      <c r="L16" s="57"/>
      <c r="M16" s="57"/>
      <c r="N16" s="57"/>
      <c r="O16" s="57"/>
      <c r="P16" s="57"/>
      <c r="Q16" s="57"/>
      <c r="R16" s="20">
        <f t="shared" si="1"/>
        <v>0</v>
      </c>
      <c r="S16" s="2"/>
    </row>
    <row r="17" spans="1:19" s="12" customFormat="1" ht="37.75" customHeight="1" x14ac:dyDescent="0.25">
      <c r="A17" s="6">
        <v>14</v>
      </c>
      <c r="B17" s="6" t="str">
        <f>VLOOKUP(D17,'[2]附表-1'!$F$7:$G$138,2,FALSE)</f>
        <v>OP03008</v>
      </c>
      <c r="C17" s="6" t="s">
        <v>372</v>
      </c>
      <c r="D17" s="7" t="s">
        <v>373</v>
      </c>
      <c r="E17" s="17"/>
      <c r="F17" s="6" t="s">
        <v>360</v>
      </c>
      <c r="G17" s="2"/>
      <c r="H17" s="3"/>
      <c r="I17" s="3"/>
      <c r="J17" s="2"/>
      <c r="K17" s="57"/>
      <c r="L17" s="57"/>
      <c r="M17" s="57"/>
      <c r="N17" s="57"/>
      <c r="O17" s="57">
        <v>1</v>
      </c>
      <c r="P17" s="57"/>
      <c r="Q17" s="57"/>
      <c r="R17" s="20">
        <f>SUM(J17:Q17)</f>
        <v>1</v>
      </c>
      <c r="S17" s="2"/>
    </row>
    <row r="18" spans="1:19" s="12" customFormat="1" ht="34.25" customHeight="1" x14ac:dyDescent="0.25">
      <c r="A18" s="6">
        <v>15</v>
      </c>
      <c r="B18" s="6" t="str">
        <f>VLOOKUP(D18,'[2]附表-1'!$F$7:$G$138,2,FALSE)</f>
        <v>GE01001</v>
      </c>
      <c r="C18" s="6" t="s">
        <v>374</v>
      </c>
      <c r="D18" s="7" t="s">
        <v>375</v>
      </c>
      <c r="E18" s="17"/>
      <c r="F18" s="6" t="s">
        <v>360</v>
      </c>
      <c r="G18" s="2"/>
      <c r="H18" s="3"/>
      <c r="I18" s="3"/>
      <c r="J18" s="2"/>
      <c r="K18" s="57">
        <v>1</v>
      </c>
      <c r="L18" s="57"/>
      <c r="M18" s="57"/>
      <c r="N18" s="57">
        <v>2</v>
      </c>
      <c r="O18" s="57"/>
      <c r="P18" s="57"/>
      <c r="Q18" s="57"/>
      <c r="R18" s="20">
        <f t="shared" si="1"/>
        <v>3</v>
      </c>
      <c r="S18" s="2"/>
    </row>
    <row r="19" spans="1:19" s="12" customFormat="1" ht="24" customHeight="1" x14ac:dyDescent="0.25">
      <c r="A19" s="6">
        <v>16</v>
      </c>
      <c r="B19" s="6" t="str">
        <f>VLOOKUP(D19,'[2]附表-1'!$F$7:$G$138,2,FALSE)</f>
        <v>GE04001</v>
      </c>
      <c r="C19" s="6" t="s">
        <v>374</v>
      </c>
      <c r="D19" s="7" t="s">
        <v>376</v>
      </c>
      <c r="E19" s="17"/>
      <c r="F19" s="6" t="s">
        <v>360</v>
      </c>
      <c r="G19" s="2"/>
      <c r="H19" s="3"/>
      <c r="I19" s="3"/>
      <c r="J19" s="2"/>
      <c r="K19" s="57">
        <v>4</v>
      </c>
      <c r="L19" s="57">
        <v>3</v>
      </c>
      <c r="M19" s="57"/>
      <c r="N19" s="57"/>
      <c r="O19" s="57">
        <v>1</v>
      </c>
      <c r="P19" s="57"/>
      <c r="Q19" s="57">
        <v>2</v>
      </c>
      <c r="R19" s="20">
        <f t="shared" si="1"/>
        <v>10</v>
      </c>
      <c r="S19" s="2"/>
    </row>
    <row r="20" spans="1:19" s="12" customFormat="1" ht="30" customHeight="1" x14ac:dyDescent="0.25">
      <c r="A20" s="6">
        <v>17</v>
      </c>
      <c r="B20" s="6" t="str">
        <f>VLOOKUP(D20,'[3]附表-1'!$F$7:$G$147,2,FALSE)</f>
        <v>GE02001</v>
      </c>
      <c r="C20" s="6" t="s">
        <v>374</v>
      </c>
      <c r="D20" s="9" t="s">
        <v>377</v>
      </c>
      <c r="E20" s="16"/>
      <c r="F20" s="6"/>
      <c r="G20" s="2"/>
      <c r="H20" s="27"/>
      <c r="I20" s="3"/>
      <c r="J20" s="3"/>
      <c r="K20" s="19"/>
      <c r="L20" s="19"/>
      <c r="M20" s="19"/>
      <c r="N20" s="19"/>
      <c r="O20" s="19"/>
      <c r="P20" s="19"/>
      <c r="Q20" s="19"/>
      <c r="R20" s="20">
        <f t="shared" ref="R20:R21" si="3">SUM(K20:Q20)</f>
        <v>0</v>
      </c>
      <c r="S20" s="2"/>
    </row>
    <row r="21" spans="1:19" s="12" customFormat="1" ht="30" customHeight="1" x14ac:dyDescent="0.25">
      <c r="A21" s="6">
        <v>18</v>
      </c>
      <c r="B21" s="6" t="str">
        <f>VLOOKUP(D21,'[3]附表-1'!$F$7:$G$147,2,FALSE)</f>
        <v>MT01001</v>
      </c>
      <c r="C21" s="6" t="s">
        <v>378</v>
      </c>
      <c r="D21" s="7" t="s">
        <v>379</v>
      </c>
      <c r="E21" s="17"/>
      <c r="F21" s="6"/>
      <c r="G21" s="2"/>
      <c r="H21" s="11"/>
      <c r="I21" s="3"/>
      <c r="J21" s="3"/>
      <c r="K21" s="19"/>
      <c r="L21" s="19"/>
      <c r="M21" s="19"/>
      <c r="N21" s="19"/>
      <c r="O21" s="19"/>
      <c r="P21" s="19"/>
      <c r="Q21" s="19"/>
      <c r="R21" s="20">
        <f t="shared" si="3"/>
        <v>0</v>
      </c>
      <c r="S21" s="2"/>
    </row>
    <row r="22" spans="1:19" s="12" customFormat="1" ht="24" customHeight="1" x14ac:dyDescent="0.25">
      <c r="A22" s="6">
        <v>19</v>
      </c>
      <c r="B22" s="6" t="str">
        <f>VLOOKUP(D22,'[3]附表-1'!$F$7:$G$147,2,FALSE)</f>
        <v>VA01001</v>
      </c>
      <c r="C22" s="6" t="s">
        <v>380</v>
      </c>
      <c r="D22" s="7" t="s">
        <v>380</v>
      </c>
      <c r="E22" s="17"/>
      <c r="F22" s="6"/>
      <c r="G22" s="2"/>
      <c r="H22" s="3"/>
      <c r="I22" s="3"/>
      <c r="J22" s="2"/>
      <c r="K22" s="57"/>
      <c r="L22" s="57"/>
      <c r="M22" s="57"/>
      <c r="N22" s="57"/>
      <c r="O22" s="57"/>
      <c r="P22" s="57"/>
      <c r="Q22" s="57"/>
      <c r="R22" s="20">
        <f t="shared" ref="R22" si="4">SUM(J22:Q22)</f>
        <v>0</v>
      </c>
      <c r="S22" s="2"/>
    </row>
    <row r="23" spans="1:19" s="12" customFormat="1" ht="30" customHeight="1" x14ac:dyDescent="0.25">
      <c r="A23" s="86" t="s">
        <v>19</v>
      </c>
      <c r="B23" s="87"/>
      <c r="C23" s="87"/>
      <c r="D23" s="87"/>
      <c r="E23" s="87"/>
      <c r="F23" s="87"/>
      <c r="G23" s="87"/>
      <c r="H23" s="87"/>
      <c r="I23" s="87"/>
      <c r="J23" s="88"/>
      <c r="K23" s="20">
        <f t="shared" ref="K23:R23" si="5">SUM(K4:K22)</f>
        <v>9</v>
      </c>
      <c r="L23" s="20">
        <f t="shared" si="5"/>
        <v>9</v>
      </c>
      <c r="M23" s="20">
        <f t="shared" si="5"/>
        <v>8</v>
      </c>
      <c r="N23" s="20">
        <f t="shared" si="5"/>
        <v>8</v>
      </c>
      <c r="O23" s="20">
        <f t="shared" si="5"/>
        <v>7</v>
      </c>
      <c r="P23" s="20">
        <f t="shared" si="5"/>
        <v>0</v>
      </c>
      <c r="Q23" s="20">
        <f t="shared" si="5"/>
        <v>2</v>
      </c>
      <c r="R23" s="20">
        <f t="shared" si="5"/>
        <v>44</v>
      </c>
      <c r="S23" s="2"/>
    </row>
    <row r="24" spans="1:19" s="12" customFormat="1" ht="15" customHeight="1" x14ac:dyDescent="0.25">
      <c r="A24" s="78" t="s">
        <v>5</v>
      </c>
      <c r="B24" s="78"/>
      <c r="C24" s="78"/>
      <c r="D24" s="79" t="s">
        <v>248</v>
      </c>
      <c r="E24" s="80"/>
      <c r="F24" s="81"/>
      <c r="G24" s="85" t="s">
        <v>381</v>
      </c>
      <c r="H24" s="85"/>
      <c r="I24" s="85"/>
      <c r="J24" s="85"/>
      <c r="K24" s="68" t="s">
        <v>428</v>
      </c>
      <c r="L24" s="46" t="s">
        <v>429</v>
      </c>
      <c r="M24" s="46" t="s">
        <v>430</v>
      </c>
      <c r="N24" s="46" t="s">
        <v>431</v>
      </c>
      <c r="O24" s="46" t="s">
        <v>435</v>
      </c>
      <c r="P24" s="18"/>
      <c r="Q24" s="18"/>
      <c r="R24" s="2"/>
      <c r="S24" s="2"/>
    </row>
    <row r="25" spans="1:19" s="12" customFormat="1" ht="15" customHeight="1" x14ac:dyDescent="0.25">
      <c r="A25" s="78"/>
      <c r="B25" s="78"/>
      <c r="C25" s="78"/>
      <c r="D25" s="82"/>
      <c r="E25" s="83"/>
      <c r="F25" s="84"/>
      <c r="G25" s="85" t="s">
        <v>383</v>
      </c>
      <c r="H25" s="85"/>
      <c r="I25" s="85"/>
      <c r="J25" s="85"/>
      <c r="K25" s="46" t="s">
        <v>446</v>
      </c>
      <c r="L25" s="46" t="s">
        <v>429</v>
      </c>
      <c r="M25" s="46" t="s">
        <v>430</v>
      </c>
      <c r="N25" s="46" t="s">
        <v>431</v>
      </c>
      <c r="O25" s="46" t="s">
        <v>442</v>
      </c>
      <c r="P25" s="18"/>
      <c r="Q25" s="18"/>
      <c r="R25" s="2"/>
      <c r="S25" s="2"/>
    </row>
    <row r="26" spans="1:19" s="12" customFormat="1" ht="15" customHeight="1" x14ac:dyDescent="0.25">
      <c r="A26" s="78"/>
      <c r="B26" s="78"/>
      <c r="C26" s="78"/>
      <c r="D26" s="82"/>
      <c r="E26" s="83"/>
      <c r="F26" s="84"/>
      <c r="G26" s="85" t="s">
        <v>385</v>
      </c>
      <c r="H26" s="85"/>
      <c r="I26" s="85"/>
      <c r="J26" s="85"/>
      <c r="K26" s="46" t="s">
        <v>446</v>
      </c>
      <c r="L26" s="46" t="s">
        <v>433</v>
      </c>
      <c r="M26" s="46" t="s">
        <v>434</v>
      </c>
      <c r="N26" s="46" t="s">
        <v>436</v>
      </c>
      <c r="O26" s="46" t="s">
        <v>442</v>
      </c>
      <c r="P26" s="18"/>
      <c r="Q26" s="18"/>
      <c r="R26" s="2"/>
      <c r="S26" s="2"/>
    </row>
    <row r="27" spans="1:19" s="12" customFormat="1" ht="15" customHeight="1" x14ac:dyDescent="0.25">
      <c r="A27" s="78"/>
      <c r="B27" s="78"/>
      <c r="C27" s="78"/>
      <c r="D27" s="85" t="s">
        <v>9</v>
      </c>
      <c r="E27" s="85"/>
      <c r="F27" s="85"/>
      <c r="G27" s="85" t="s">
        <v>387</v>
      </c>
      <c r="H27" s="85"/>
      <c r="I27" s="85"/>
      <c r="J27" s="85"/>
      <c r="K27" s="46" t="s">
        <v>388</v>
      </c>
      <c r="L27" s="46" t="s">
        <v>433</v>
      </c>
      <c r="M27" s="46" t="s">
        <v>434</v>
      </c>
      <c r="N27" s="46" t="s">
        <v>432</v>
      </c>
      <c r="O27" s="67" t="s">
        <v>443</v>
      </c>
      <c r="P27" s="18"/>
      <c r="Q27" s="18"/>
      <c r="R27" s="2"/>
      <c r="S27" s="2"/>
    </row>
    <row r="28" spans="1:19" s="12" customFormat="1" ht="13" x14ac:dyDescent="0.25">
      <c r="A28" s="78"/>
      <c r="B28" s="78"/>
      <c r="C28" s="78"/>
      <c r="D28" s="85"/>
      <c r="E28" s="85"/>
      <c r="F28" s="85"/>
      <c r="G28" s="85" t="s">
        <v>390</v>
      </c>
      <c r="H28" s="85"/>
      <c r="I28" s="85"/>
      <c r="J28" s="85"/>
      <c r="K28" s="46" t="s">
        <v>388</v>
      </c>
      <c r="L28" s="46" t="s">
        <v>433</v>
      </c>
      <c r="M28" s="46" t="s">
        <v>441</v>
      </c>
      <c r="N28" s="46" t="s">
        <v>437</v>
      </c>
      <c r="O28" s="46" t="s">
        <v>445</v>
      </c>
      <c r="P28" s="18"/>
      <c r="Q28" s="18"/>
      <c r="R28" s="2"/>
      <c r="S28" s="2"/>
    </row>
    <row r="29" spans="1:19" s="12" customFormat="1" ht="39" x14ac:dyDescent="0.25">
      <c r="A29" s="78"/>
      <c r="B29" s="78"/>
      <c r="C29" s="78"/>
      <c r="D29" s="85"/>
      <c r="E29" s="85"/>
      <c r="F29" s="85"/>
      <c r="G29" s="85" t="s">
        <v>393</v>
      </c>
      <c r="H29" s="85"/>
      <c r="I29" s="85"/>
      <c r="J29" s="85"/>
      <c r="K29" s="46" t="s">
        <v>394</v>
      </c>
      <c r="L29" s="46" t="s">
        <v>448</v>
      </c>
      <c r="M29" s="46" t="s">
        <v>438</v>
      </c>
      <c r="N29" s="46" t="s">
        <v>437</v>
      </c>
      <c r="O29" s="46" t="s">
        <v>444</v>
      </c>
      <c r="P29" s="18"/>
      <c r="Q29" s="18" t="s">
        <v>450</v>
      </c>
      <c r="R29" s="2"/>
      <c r="S29" s="2"/>
    </row>
    <row r="30" spans="1:19" s="12" customFormat="1" ht="39" x14ac:dyDescent="0.25">
      <c r="A30" s="78"/>
      <c r="B30" s="78"/>
      <c r="C30" s="78"/>
      <c r="D30" s="85"/>
      <c r="E30" s="85"/>
      <c r="F30" s="85"/>
      <c r="G30" s="85" t="s">
        <v>397</v>
      </c>
      <c r="H30" s="85"/>
      <c r="I30" s="85"/>
      <c r="J30" s="85"/>
      <c r="K30" s="46" t="s">
        <v>394</v>
      </c>
      <c r="L30" s="46" t="s">
        <v>449</v>
      </c>
      <c r="M30" s="46" t="s">
        <v>438</v>
      </c>
      <c r="N30" s="46" t="s">
        <v>439</v>
      </c>
      <c r="O30" s="68" t="s">
        <v>382</v>
      </c>
      <c r="P30" s="18"/>
      <c r="Q30" s="18" t="s">
        <v>450</v>
      </c>
      <c r="R30" s="2"/>
      <c r="S30" s="2"/>
    </row>
    <row r="31" spans="1:19" ht="29" x14ac:dyDescent="0.25">
      <c r="A31" s="78"/>
      <c r="B31" s="78"/>
      <c r="C31" s="78"/>
      <c r="D31" s="73" t="s">
        <v>17</v>
      </c>
      <c r="E31" s="73"/>
      <c r="F31" s="73"/>
      <c r="G31" s="74" t="s">
        <v>399</v>
      </c>
      <c r="H31" s="74"/>
      <c r="I31" s="74"/>
      <c r="J31" s="74"/>
      <c r="K31" s="21" t="s">
        <v>447</v>
      </c>
      <c r="L31" s="66" t="s">
        <v>440</v>
      </c>
      <c r="M31" s="66" t="s">
        <v>440</v>
      </c>
      <c r="N31" s="21" t="s">
        <v>439</v>
      </c>
      <c r="O31" s="21"/>
      <c r="P31" s="21"/>
      <c r="Q31" s="21"/>
      <c r="R31" s="21"/>
      <c r="S31" s="28"/>
    </row>
    <row r="32" spans="1:19" x14ac:dyDescent="0.25">
      <c r="A32" s="78"/>
      <c r="B32" s="78"/>
      <c r="C32" s="78"/>
      <c r="D32" s="73"/>
      <c r="E32" s="73"/>
      <c r="F32" s="73"/>
      <c r="G32" s="74" t="s">
        <v>403</v>
      </c>
      <c r="H32" s="74"/>
      <c r="I32" s="74"/>
      <c r="J32" s="74"/>
      <c r="K32" s="21" t="s">
        <v>447</v>
      </c>
      <c r="L32" s="66" t="s">
        <v>451</v>
      </c>
      <c r="M32" s="48"/>
      <c r="N32" s="21"/>
      <c r="O32" s="21"/>
      <c r="P32" s="21"/>
      <c r="Q32" s="21"/>
      <c r="R32" s="28"/>
      <c r="S32" s="28"/>
    </row>
    <row r="33" spans="1:19" x14ac:dyDescent="0.25">
      <c r="A33" s="78"/>
      <c r="B33" s="78"/>
      <c r="C33" s="78"/>
      <c r="D33" s="73"/>
      <c r="E33" s="73"/>
      <c r="F33" s="73"/>
      <c r="G33" s="74" t="s">
        <v>404</v>
      </c>
      <c r="H33" s="74"/>
      <c r="I33" s="74"/>
      <c r="J33" s="74"/>
      <c r="K33" s="21"/>
      <c r="L33" s="21"/>
      <c r="M33" s="48"/>
      <c r="N33" s="21"/>
      <c r="O33" s="21"/>
      <c r="P33" s="21"/>
      <c r="Q33" s="21"/>
      <c r="R33" s="28"/>
      <c r="S33" s="28"/>
    </row>
    <row r="34" spans="1:19" x14ac:dyDescent="0.25">
      <c r="A34" s="78"/>
      <c r="B34" s="78"/>
      <c r="C34" s="78"/>
      <c r="D34" s="73"/>
      <c r="E34" s="73"/>
      <c r="F34" s="73"/>
      <c r="G34" s="74" t="s">
        <v>405</v>
      </c>
      <c r="H34" s="74"/>
      <c r="I34" s="74"/>
      <c r="J34" s="74"/>
      <c r="K34" s="21"/>
      <c r="L34" s="21"/>
      <c r="M34" s="48"/>
      <c r="N34" s="21"/>
      <c r="O34" s="21"/>
      <c r="P34" s="21"/>
      <c r="Q34" s="21"/>
      <c r="R34" s="28"/>
      <c r="S34" s="28"/>
    </row>
    <row r="35" spans="1:19" x14ac:dyDescent="0.25">
      <c r="A35" s="78"/>
      <c r="B35" s="78"/>
      <c r="C35" s="78"/>
      <c r="D35" s="73"/>
      <c r="E35" s="73"/>
      <c r="F35" s="73"/>
      <c r="G35" s="74" t="s">
        <v>406</v>
      </c>
      <c r="H35" s="74"/>
      <c r="I35" s="74"/>
      <c r="J35" s="74"/>
      <c r="K35" s="29"/>
      <c r="L35" s="29"/>
      <c r="M35" s="29"/>
      <c r="N35" s="29"/>
      <c r="O35" s="29"/>
      <c r="P35" s="29"/>
      <c r="Q35" s="29"/>
      <c r="R35" s="28"/>
      <c r="S35" s="28"/>
    </row>
  </sheetData>
  <mergeCells count="20"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phoneticPr fontId="9" type="noConversion"/>
  <dataValidations count="7">
    <dataValidation type="list" allowBlank="1" showInputMessage="1" showErrorMessage="1" sqref="E1:G1 I36:I1048576 F36:G1048576" xr:uid="{00000000-0002-0000-0300-000000000000}">
      <formula1>pri</formula1>
    </dataValidation>
    <dataValidation allowBlank="1" showInputMessage="1" showErrorMessage="1" sqref="D3 I3:J6 E3:G4 A2:B3 R2 P27:Q27 I8:I22 S23 R24:S30 R4:S22 F5:F22 H7:I7 G10:G14 G8 H9 G16 J20:J21 J7:J9 E7 J11:J14 O26 L25:O25 N26:N30 L24:Q24 P29:Q29 O30 Q30" xr:uid="{00000000-0002-0000-0300-000001000000}"/>
    <dataValidation type="list" allowBlank="1" showInputMessage="1" showErrorMessage="1" sqref="A36:B1048576" xr:uid="{00000000-0002-0000-0300-000002000000}">
      <formula1>proj</formula1>
    </dataValidation>
    <dataValidation type="list" allowBlank="1" showInputMessage="1" showErrorMessage="1" sqref="J22 J15:J19 J10" xr:uid="{00000000-0002-0000-0300-000003000000}">
      <formula1>"完成,延迟"</formula1>
    </dataValidation>
    <dataValidation type="list" allowBlank="1" showInputMessage="1" showErrorMessage="1" sqref="D20:D22" xr:uid="{00000000-0002-0000-0300-000004000000}">
      <formula1>INDIRECT($C20)</formula1>
    </dataValidation>
    <dataValidation type="list" allowBlank="1" showInputMessage="1" showErrorMessage="1" sqref="C23:C1048576" xr:uid="{00000000-0002-0000-0300-000005000000}">
      <formula1>"建设,运维,通用"</formula1>
    </dataValidation>
    <dataValidation type="list" allowBlank="1" showInputMessage="1" showErrorMessage="1" sqref="D4:D19" xr:uid="{00000000-0002-0000-0300-000006000000}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7000000}">
          <x14:formula1>
            <xm:f>'D:\Sam zhu\CRC\000PM0\2022\周报\[科技公司_产品中心_工作周报_朱苏明 _202211.xlsx]附表-2'!#REF!</xm:f>
          </x14:formula1>
          <xm:sqref>C20:C22</xm:sqref>
        </x14:dataValidation>
        <x14:dataValidation type="list" allowBlank="1" showInputMessage="1" showErrorMessage="1" xr:uid="{00000000-0002-0000-0300-000008000000}">
          <x14:formula1>
            <xm:f>'D:\Sam zhu\ORACLE EBS PROJECTS\CRC\000PM0\2022\周报\[科技公司_产品中心_工作周报_朱苏明 _202209.xlsx]附表-2'!#REF!</xm:f>
          </x14:formula1>
          <xm:sqref>C4:C19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showGridLines="0" topLeftCell="A13" zoomScale="70" zoomScaleNormal="70" workbookViewId="0">
      <selection activeCell="K39" sqref="K39"/>
    </sheetView>
  </sheetViews>
  <sheetFormatPr defaultColWidth="9.08984375" defaultRowHeight="14.5" x14ac:dyDescent="0.4"/>
  <cols>
    <col min="1" max="1" width="15.81640625" style="1" bestFit="1" customWidth="1"/>
    <col min="2" max="2" width="9.453125" style="1" bestFit="1" customWidth="1"/>
    <col min="3" max="3" width="8.36328125" style="1" bestFit="1" customWidth="1"/>
    <col min="4" max="4" width="19.453125" style="4" bestFit="1" customWidth="1"/>
    <col min="5" max="5" width="13.1796875" style="4" bestFit="1" customWidth="1"/>
    <col min="6" max="7" width="6.6328125" style="1" bestFit="1" customWidth="1"/>
    <col min="8" max="8" width="15" style="1" bestFit="1" customWidth="1"/>
    <col min="9" max="9" width="5" style="4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1796875" style="1" customWidth="1"/>
    <col min="20" max="16384" width="9.08984375" style="1"/>
  </cols>
  <sheetData>
    <row r="1" spans="1:19" ht="16.5" x14ac:dyDescent="0.4">
      <c r="A1" s="30" t="s">
        <v>71</v>
      </c>
      <c r="B1" s="30"/>
      <c r="C1" s="30"/>
      <c r="D1" s="31">
        <f>第3周工作计划!$D$1+7</f>
        <v>44948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6.75" customHeight="1" x14ac:dyDescent="0.4">
      <c r="A2" s="70" t="str">
        <f>CONCATENATE("周总结&lt;",TEXT($D$1-6,"yyyy年mm月dd日"),"-",TEXT($D$1,"yyyy年mm月dd日"),"&gt;")</f>
        <v>周总结&lt;2023年01月16日-2023年01月22日&gt;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89" t="s">
        <v>18</v>
      </c>
      <c r="S2" s="69" t="s">
        <v>0</v>
      </c>
    </row>
    <row r="3" spans="1:19" s="22" customFormat="1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90"/>
      <c r="S3" s="69"/>
    </row>
    <row r="4" spans="1:19" s="12" customFormat="1" ht="40.75" customHeight="1" x14ac:dyDescent="0.25">
      <c r="A4" s="6">
        <v>1</v>
      </c>
      <c r="B4" s="6" t="str">
        <f>VLOOKUP(D4,'[2]附表-1'!$F$7:$G$138,2,FALSE)</f>
        <v>BU01011</v>
      </c>
      <c r="C4" s="9" t="s">
        <v>358</v>
      </c>
      <c r="D4" s="9" t="s">
        <v>292</v>
      </c>
      <c r="E4" s="16" t="s">
        <v>359</v>
      </c>
      <c r="F4" s="6" t="s">
        <v>360</v>
      </c>
      <c r="G4" s="6" t="s">
        <v>361</v>
      </c>
      <c r="H4" s="9" t="s">
        <v>362</v>
      </c>
      <c r="I4" s="54">
        <v>0.5</v>
      </c>
      <c r="J4" s="54">
        <v>0.5</v>
      </c>
      <c r="K4" s="19"/>
      <c r="L4" s="19"/>
      <c r="M4" s="19"/>
      <c r="N4" s="19"/>
      <c r="O4" s="19"/>
      <c r="P4" s="53"/>
      <c r="Q4" s="53"/>
      <c r="R4" s="20">
        <f>SUM(K4:Q4)</f>
        <v>0</v>
      </c>
      <c r="S4" s="2"/>
    </row>
    <row r="5" spans="1:19" s="12" customFormat="1" ht="37.75" customHeight="1" x14ac:dyDescent="0.25">
      <c r="A5" s="6">
        <v>2</v>
      </c>
      <c r="B5" s="6" t="str">
        <f>VLOOKUP(D5,'[2]附表-1'!$F$7:$G$138,2,FALSE)</f>
        <v>BU01007</v>
      </c>
      <c r="C5" s="6" t="s">
        <v>358</v>
      </c>
      <c r="D5" s="9" t="s">
        <v>288</v>
      </c>
      <c r="E5" s="16" t="s">
        <v>363</v>
      </c>
      <c r="F5" s="6" t="s">
        <v>360</v>
      </c>
      <c r="G5" s="2" t="s">
        <v>361</v>
      </c>
      <c r="H5" s="27"/>
      <c r="I5" s="3"/>
      <c r="J5" s="3"/>
      <c r="K5" s="19"/>
      <c r="L5" s="19"/>
      <c r="M5" s="19"/>
      <c r="N5" s="19"/>
      <c r="O5" s="19"/>
      <c r="P5" s="53"/>
      <c r="Q5" s="53"/>
      <c r="R5" s="20">
        <f t="shared" ref="R5:R9" si="0">SUM(K5:Q5)</f>
        <v>0</v>
      </c>
      <c r="S5" s="2"/>
    </row>
    <row r="6" spans="1:19" s="12" customFormat="1" ht="30" customHeight="1" x14ac:dyDescent="0.25">
      <c r="A6" s="6">
        <v>3</v>
      </c>
      <c r="B6" s="6" t="str">
        <f>VLOOKUP(D6,'[2]附表-1'!$F$7:$G$138,2,FALSE)</f>
        <v>BU01006</v>
      </c>
      <c r="C6" s="6" t="s">
        <v>358</v>
      </c>
      <c r="D6" s="9" t="s">
        <v>133</v>
      </c>
      <c r="E6" s="16" t="s">
        <v>363</v>
      </c>
      <c r="F6" s="6" t="s">
        <v>360</v>
      </c>
      <c r="G6" s="2" t="s">
        <v>361</v>
      </c>
      <c r="H6" s="27"/>
      <c r="I6" s="54"/>
      <c r="J6" s="54"/>
      <c r="K6" s="19"/>
      <c r="L6" s="19"/>
      <c r="M6" s="19"/>
      <c r="N6" s="19"/>
      <c r="O6" s="19"/>
      <c r="P6" s="53"/>
      <c r="Q6" s="53"/>
      <c r="R6" s="20">
        <f t="shared" si="0"/>
        <v>0</v>
      </c>
      <c r="S6" s="2"/>
    </row>
    <row r="7" spans="1:19" s="12" customFormat="1" ht="46" x14ac:dyDescent="0.25">
      <c r="A7" s="6">
        <v>4</v>
      </c>
      <c r="B7" s="6" t="str">
        <f>VLOOKUP(D7,'[2]附表-1'!$F$7:$G$138,2,FALSE)</f>
        <v>BU01012</v>
      </c>
      <c r="C7" s="6" t="s">
        <v>358</v>
      </c>
      <c r="D7" s="9" t="s">
        <v>254</v>
      </c>
      <c r="E7" s="16" t="s">
        <v>359</v>
      </c>
      <c r="F7" s="6" t="s">
        <v>360</v>
      </c>
      <c r="G7" s="2" t="s">
        <v>361</v>
      </c>
      <c r="H7" s="55" t="s">
        <v>364</v>
      </c>
      <c r="I7" s="54">
        <v>0.5</v>
      </c>
      <c r="J7" s="54">
        <v>0.5</v>
      </c>
      <c r="K7" s="19"/>
      <c r="L7" s="19"/>
      <c r="M7" s="19"/>
      <c r="N7" s="19"/>
      <c r="O7" s="19"/>
      <c r="P7" s="53"/>
      <c r="Q7" s="53"/>
      <c r="R7" s="20">
        <f t="shared" si="0"/>
        <v>0</v>
      </c>
      <c r="S7" s="2"/>
    </row>
    <row r="8" spans="1:19" s="12" customFormat="1" ht="30" customHeight="1" x14ac:dyDescent="0.25">
      <c r="A8" s="6">
        <v>5</v>
      </c>
      <c r="B8" s="6" t="str">
        <f>VLOOKUP(D8,'[2]附表-1'!$F$7:$G$138,2,FALSE)</f>
        <v>BU01009</v>
      </c>
      <c r="C8" s="6" t="s">
        <v>358</v>
      </c>
      <c r="D8" s="7" t="s">
        <v>290</v>
      </c>
      <c r="E8" s="16" t="s">
        <v>363</v>
      </c>
      <c r="F8" s="6" t="s">
        <v>361</v>
      </c>
      <c r="G8" s="6" t="s">
        <v>360</v>
      </c>
      <c r="H8" s="11"/>
      <c r="I8" s="3"/>
      <c r="J8" s="3"/>
      <c r="K8" s="19"/>
      <c r="L8" s="19"/>
      <c r="M8" s="19"/>
      <c r="N8" s="19"/>
      <c r="O8" s="19"/>
      <c r="P8" s="53"/>
      <c r="Q8" s="53"/>
      <c r="R8" s="20">
        <f t="shared" si="0"/>
        <v>0</v>
      </c>
      <c r="S8" s="2"/>
    </row>
    <row r="9" spans="1:19" s="12" customFormat="1" ht="38.4" customHeight="1" x14ac:dyDescent="0.25">
      <c r="A9" s="6">
        <v>6</v>
      </c>
      <c r="B9" s="6" t="str">
        <f>VLOOKUP(D9,'[2]附表-1'!$F$7:$G$138,2,FALSE)</f>
        <v>BU01010</v>
      </c>
      <c r="C9" s="6" t="s">
        <v>358</v>
      </c>
      <c r="D9" s="7" t="s">
        <v>291</v>
      </c>
      <c r="E9" s="16" t="s">
        <v>363</v>
      </c>
      <c r="F9" s="6" t="s">
        <v>360</v>
      </c>
      <c r="G9" s="2" t="s">
        <v>361</v>
      </c>
      <c r="H9" s="56"/>
      <c r="I9" s="3">
        <v>1</v>
      </c>
      <c r="J9" s="3">
        <v>1</v>
      </c>
      <c r="K9" s="19"/>
      <c r="L9" s="19"/>
      <c r="M9" s="19"/>
      <c r="N9" s="19"/>
      <c r="O9" s="19"/>
      <c r="P9" s="53"/>
      <c r="Q9" s="53"/>
      <c r="R9" s="20">
        <f t="shared" si="0"/>
        <v>0</v>
      </c>
      <c r="S9" s="2"/>
    </row>
    <row r="10" spans="1:19" s="12" customFormat="1" ht="24" customHeight="1" x14ac:dyDescent="0.25">
      <c r="A10" s="6">
        <v>7</v>
      </c>
      <c r="B10" s="6" t="str">
        <f>VLOOKUP(D10,'[2]附表-1'!$F$7:$G$138,2,FALSE)</f>
        <v>BU01008</v>
      </c>
      <c r="C10" s="6" t="s">
        <v>358</v>
      </c>
      <c r="D10" s="7" t="s">
        <v>289</v>
      </c>
      <c r="E10" s="16" t="s">
        <v>363</v>
      </c>
      <c r="F10" s="6" t="s">
        <v>361</v>
      </c>
      <c r="G10" s="6" t="s">
        <v>360</v>
      </c>
      <c r="H10" s="3"/>
      <c r="I10" s="3"/>
      <c r="J10" s="2"/>
      <c r="K10" s="57"/>
      <c r="L10" s="57"/>
      <c r="M10" s="57"/>
      <c r="N10" s="57"/>
      <c r="O10" s="57"/>
      <c r="P10" s="53"/>
      <c r="Q10" s="53"/>
      <c r="R10" s="20">
        <f t="shared" ref="R10:R19" si="1">SUM(J10:Q10)</f>
        <v>0</v>
      </c>
      <c r="S10" s="2"/>
    </row>
    <row r="11" spans="1:19" s="12" customFormat="1" ht="33" customHeight="1" x14ac:dyDescent="0.25">
      <c r="A11" s="6">
        <v>8</v>
      </c>
      <c r="B11" s="6" t="str">
        <f>VLOOKUP(D11,'[2]附表-1'!$F$7:$G$138,2,FALSE)</f>
        <v>BU01013</v>
      </c>
      <c r="C11" s="6" t="s">
        <v>358</v>
      </c>
      <c r="D11" s="7" t="s">
        <v>294</v>
      </c>
      <c r="E11" s="16" t="s">
        <v>363</v>
      </c>
      <c r="F11" s="6" t="s">
        <v>361</v>
      </c>
      <c r="G11" s="6" t="s">
        <v>360</v>
      </c>
      <c r="H11" s="54"/>
      <c r="I11" s="3">
        <v>1</v>
      </c>
      <c r="J11" s="3">
        <v>1</v>
      </c>
      <c r="K11" s="57"/>
      <c r="L11" s="57"/>
      <c r="M11" s="57"/>
      <c r="N11" s="57"/>
      <c r="O11" s="57"/>
      <c r="P11" s="53"/>
      <c r="Q11" s="53"/>
      <c r="R11" s="20">
        <f t="shared" si="1"/>
        <v>1</v>
      </c>
      <c r="S11" s="2"/>
    </row>
    <row r="12" spans="1:19" s="12" customFormat="1" ht="30" customHeight="1" x14ac:dyDescent="0.25">
      <c r="A12" s="6">
        <v>9</v>
      </c>
      <c r="B12" s="6" t="str">
        <f>VLOOKUP(D12,'[2]附表-1'!$F$7:$G$138,2,FALSE)</f>
        <v>BU01023</v>
      </c>
      <c r="C12" s="6" t="s">
        <v>358</v>
      </c>
      <c r="D12" s="7" t="s">
        <v>304</v>
      </c>
      <c r="E12" s="17"/>
      <c r="F12" s="6" t="s">
        <v>367</v>
      </c>
      <c r="G12" s="6" t="s">
        <v>360</v>
      </c>
      <c r="H12" s="11"/>
      <c r="I12" s="3"/>
      <c r="J12" s="3"/>
      <c r="K12" s="19"/>
      <c r="L12" s="19"/>
      <c r="M12" s="19"/>
      <c r="N12" s="19"/>
      <c r="O12" s="19"/>
      <c r="P12" s="53"/>
      <c r="Q12" s="53"/>
      <c r="R12" s="20">
        <f t="shared" ref="R12" si="2">SUM(K12:Q12)</f>
        <v>0</v>
      </c>
      <c r="S12" s="2"/>
    </row>
    <row r="13" spans="1:19" s="12" customFormat="1" ht="30" customHeight="1" x14ac:dyDescent="0.25">
      <c r="A13" s="6">
        <v>10</v>
      </c>
      <c r="B13" s="6" t="str">
        <f>VLOOKUP(D13,'[2]附表-1'!$F$7:$G$138,2,FALSE)</f>
        <v>BU01034</v>
      </c>
      <c r="C13" s="6" t="s">
        <v>358</v>
      </c>
      <c r="D13" s="7" t="s">
        <v>313</v>
      </c>
      <c r="E13" s="17"/>
      <c r="F13" s="6" t="s">
        <v>368</v>
      </c>
      <c r="G13" s="6" t="s">
        <v>360</v>
      </c>
      <c r="H13" s="11"/>
      <c r="I13" s="3"/>
      <c r="J13" s="3"/>
      <c r="K13" s="19"/>
      <c r="L13" s="19"/>
      <c r="M13" s="19"/>
      <c r="N13" s="19"/>
      <c r="O13" s="19"/>
      <c r="P13" s="53"/>
      <c r="Q13" s="53"/>
      <c r="R13" s="20">
        <f t="shared" si="1"/>
        <v>0</v>
      </c>
      <c r="S13" s="2"/>
    </row>
    <row r="14" spans="1:19" s="12" customFormat="1" ht="30" customHeight="1" x14ac:dyDescent="0.25">
      <c r="A14" s="6">
        <v>11</v>
      </c>
      <c r="B14" s="6" t="str">
        <f>VLOOKUP(D14,'[2]附表-1'!$F$7:$G$138,2,FALSE)</f>
        <v>BU01041</v>
      </c>
      <c r="C14" s="6" t="s">
        <v>358</v>
      </c>
      <c r="D14" s="7" t="s">
        <v>320</v>
      </c>
      <c r="E14" s="17"/>
      <c r="F14" s="6" t="s">
        <v>369</v>
      </c>
      <c r="G14" s="6" t="s">
        <v>360</v>
      </c>
      <c r="H14" s="11"/>
      <c r="I14" s="3"/>
      <c r="J14" s="3"/>
      <c r="K14" s="19"/>
      <c r="L14" s="19"/>
      <c r="M14" s="19"/>
      <c r="N14" s="19"/>
      <c r="O14" s="19"/>
      <c r="P14" s="53"/>
      <c r="Q14" s="53"/>
      <c r="R14" s="20">
        <f t="shared" si="1"/>
        <v>0</v>
      </c>
      <c r="S14" s="2"/>
    </row>
    <row r="15" spans="1:19" s="12" customFormat="1" ht="24" customHeight="1" x14ac:dyDescent="0.25">
      <c r="A15" s="6">
        <v>12</v>
      </c>
      <c r="B15" s="6" t="str">
        <f>VLOOKUP(D15,'[2]附表-1'!$F$7:$G$138,2,FALSE)</f>
        <v>BU01042</v>
      </c>
      <c r="C15" s="6" t="s">
        <v>358</v>
      </c>
      <c r="D15" s="7" t="s">
        <v>321</v>
      </c>
      <c r="E15" s="17"/>
      <c r="F15" s="6" t="s">
        <v>370</v>
      </c>
      <c r="G15" s="2" t="s">
        <v>361</v>
      </c>
      <c r="H15" s="3"/>
      <c r="I15" s="3"/>
      <c r="J15" s="2"/>
      <c r="K15" s="57"/>
      <c r="L15" s="57"/>
      <c r="M15" s="57"/>
      <c r="N15" s="57"/>
      <c r="O15" s="57"/>
      <c r="P15" s="53"/>
      <c r="Q15" s="53"/>
      <c r="R15" s="20">
        <f t="shared" si="1"/>
        <v>0</v>
      </c>
      <c r="S15" s="2"/>
    </row>
    <row r="16" spans="1:19" s="12" customFormat="1" ht="24" customHeight="1" x14ac:dyDescent="0.25">
      <c r="A16" s="6">
        <v>13</v>
      </c>
      <c r="B16" s="6" t="str">
        <f>VLOOKUP(D16,'[2]附表-1'!$F$7:$G$138,2,FALSE)</f>
        <v>BU01044</v>
      </c>
      <c r="C16" s="6" t="s">
        <v>358</v>
      </c>
      <c r="D16" s="7" t="s">
        <v>323</v>
      </c>
      <c r="E16" s="17"/>
      <c r="F16" s="6" t="s">
        <v>371</v>
      </c>
      <c r="G16" s="6" t="s">
        <v>360</v>
      </c>
      <c r="H16" s="3"/>
      <c r="I16" s="3"/>
      <c r="J16" s="2"/>
      <c r="K16" s="57"/>
      <c r="L16" s="57"/>
      <c r="M16" s="57"/>
      <c r="N16" s="57"/>
      <c r="O16" s="57"/>
      <c r="P16" s="53"/>
      <c r="Q16" s="53"/>
      <c r="R16" s="20">
        <f t="shared" si="1"/>
        <v>0</v>
      </c>
      <c r="S16" s="2"/>
    </row>
    <row r="17" spans="1:19" s="12" customFormat="1" ht="24" customHeight="1" x14ac:dyDescent="0.25">
      <c r="A17" s="6">
        <v>14</v>
      </c>
      <c r="B17" s="6" t="str">
        <f>VLOOKUP(D17,'[2]附表-1'!$F$7:$G$138,2,FALSE)</f>
        <v>OP03008</v>
      </c>
      <c r="C17" s="6" t="s">
        <v>372</v>
      </c>
      <c r="D17" s="7" t="s">
        <v>373</v>
      </c>
      <c r="E17" s="17"/>
      <c r="F17" s="6" t="s">
        <v>360</v>
      </c>
      <c r="G17" s="2"/>
      <c r="H17" s="3"/>
      <c r="I17" s="3"/>
      <c r="J17" s="2"/>
      <c r="K17" s="57"/>
      <c r="L17" s="57"/>
      <c r="M17" s="57"/>
      <c r="N17" s="57"/>
      <c r="O17" s="57"/>
      <c r="P17" s="53"/>
      <c r="Q17" s="53"/>
      <c r="R17" s="20">
        <f>SUM(J17:Q17)</f>
        <v>0</v>
      </c>
      <c r="S17" s="2"/>
    </row>
    <row r="18" spans="1:19" s="12" customFormat="1" ht="24" customHeight="1" x14ac:dyDescent="0.25">
      <c r="A18" s="6">
        <v>15</v>
      </c>
      <c r="B18" s="6" t="str">
        <f>VLOOKUP(D18,'[2]附表-1'!$F$7:$G$138,2,FALSE)</f>
        <v>GE01001</v>
      </c>
      <c r="C18" s="6" t="s">
        <v>374</v>
      </c>
      <c r="D18" s="7" t="s">
        <v>375</v>
      </c>
      <c r="E18" s="17"/>
      <c r="F18" s="6" t="s">
        <v>360</v>
      </c>
      <c r="G18" s="2"/>
      <c r="H18" s="3"/>
      <c r="I18" s="3"/>
      <c r="J18" s="2"/>
      <c r="K18" s="57"/>
      <c r="L18" s="57"/>
      <c r="M18" s="57"/>
      <c r="N18" s="57"/>
      <c r="O18" s="57"/>
      <c r="P18" s="53"/>
      <c r="Q18" s="53"/>
      <c r="R18" s="20">
        <f t="shared" si="1"/>
        <v>0</v>
      </c>
      <c r="S18" s="2"/>
    </row>
    <row r="19" spans="1:19" s="12" customFormat="1" ht="24" customHeight="1" x14ac:dyDescent="0.25">
      <c r="A19" s="6">
        <v>16</v>
      </c>
      <c r="B19" s="6" t="str">
        <f>VLOOKUP(D19,'[2]附表-1'!$F$7:$G$138,2,FALSE)</f>
        <v>GE04001</v>
      </c>
      <c r="C19" s="6" t="s">
        <v>374</v>
      </c>
      <c r="D19" s="7" t="s">
        <v>376</v>
      </c>
      <c r="E19" s="17"/>
      <c r="F19" s="6" t="s">
        <v>360</v>
      </c>
      <c r="G19" s="2"/>
      <c r="H19" s="3"/>
      <c r="I19" s="3"/>
      <c r="J19" s="2"/>
      <c r="K19" s="57"/>
      <c r="L19" s="57"/>
      <c r="M19" s="57"/>
      <c r="N19" s="57"/>
      <c r="O19" s="57"/>
      <c r="P19" s="53"/>
      <c r="Q19" s="53"/>
      <c r="R19" s="20">
        <f t="shared" si="1"/>
        <v>0</v>
      </c>
      <c r="S19" s="2"/>
    </row>
    <row r="20" spans="1:19" s="12" customFormat="1" ht="30" customHeight="1" x14ac:dyDescent="0.25">
      <c r="A20" s="6">
        <v>17</v>
      </c>
      <c r="B20" s="6" t="str">
        <f>VLOOKUP(D20,'[3]附表-1'!$F$7:$G$147,2,FALSE)</f>
        <v>GE02001</v>
      </c>
      <c r="C20" s="6" t="s">
        <v>374</v>
      </c>
      <c r="D20" s="9" t="s">
        <v>377</v>
      </c>
      <c r="E20" s="16"/>
      <c r="F20" s="6"/>
      <c r="G20" s="2"/>
      <c r="H20" s="27"/>
      <c r="I20" s="3"/>
      <c r="J20" s="3"/>
      <c r="K20" s="19"/>
      <c r="L20" s="19"/>
      <c r="M20" s="19"/>
      <c r="N20" s="19"/>
      <c r="O20" s="19"/>
      <c r="P20" s="53"/>
      <c r="Q20" s="53"/>
      <c r="R20" s="20">
        <f t="shared" ref="R20:R21" si="3">SUM(K20:Q20)</f>
        <v>0</v>
      </c>
      <c r="S20" s="2"/>
    </row>
    <row r="21" spans="1:19" s="12" customFormat="1" ht="30" customHeight="1" x14ac:dyDescent="0.25">
      <c r="A21" s="6">
        <v>18</v>
      </c>
      <c r="B21" s="6" t="str">
        <f>VLOOKUP(D21,'[3]附表-1'!$F$7:$G$147,2,FALSE)</f>
        <v>MT01001</v>
      </c>
      <c r="C21" s="6" t="s">
        <v>378</v>
      </c>
      <c r="D21" s="7" t="s">
        <v>379</v>
      </c>
      <c r="E21" s="17"/>
      <c r="F21" s="6"/>
      <c r="G21" s="2"/>
      <c r="H21" s="11"/>
      <c r="I21" s="3"/>
      <c r="J21" s="3"/>
      <c r="K21" s="19"/>
      <c r="L21" s="19"/>
      <c r="M21" s="19"/>
      <c r="N21" s="19"/>
      <c r="O21" s="19"/>
      <c r="P21" s="53"/>
      <c r="Q21" s="53"/>
      <c r="R21" s="20">
        <f t="shared" si="3"/>
        <v>0</v>
      </c>
      <c r="S21" s="2"/>
    </row>
    <row r="22" spans="1:19" s="12" customFormat="1" ht="24" customHeight="1" x14ac:dyDescent="0.25">
      <c r="A22" s="6">
        <v>19</v>
      </c>
      <c r="B22" s="6" t="str">
        <f>VLOOKUP(D22,'[3]附表-1'!$F$7:$G$147,2,FALSE)</f>
        <v>VA01001</v>
      </c>
      <c r="C22" s="6" t="s">
        <v>380</v>
      </c>
      <c r="D22" s="7" t="s">
        <v>380</v>
      </c>
      <c r="E22" s="17"/>
      <c r="F22" s="6"/>
      <c r="G22" s="2"/>
      <c r="H22" s="3"/>
      <c r="I22" s="3"/>
      <c r="J22" s="2"/>
      <c r="K22" s="57">
        <v>7</v>
      </c>
      <c r="L22" s="57">
        <v>7</v>
      </c>
      <c r="M22" s="57">
        <v>7</v>
      </c>
      <c r="N22" s="57">
        <v>7</v>
      </c>
      <c r="O22" s="57">
        <v>7</v>
      </c>
      <c r="P22" s="53"/>
      <c r="Q22" s="53"/>
      <c r="R22" s="20">
        <f t="shared" ref="R22" si="4">SUM(J22:Q22)</f>
        <v>35</v>
      </c>
      <c r="S22" s="2"/>
    </row>
    <row r="23" spans="1:19" s="12" customFormat="1" ht="30" customHeight="1" x14ac:dyDescent="0.25">
      <c r="A23" s="86" t="s">
        <v>19</v>
      </c>
      <c r="B23" s="87"/>
      <c r="C23" s="87"/>
      <c r="D23" s="87"/>
      <c r="E23" s="87"/>
      <c r="F23" s="87"/>
      <c r="G23" s="87"/>
      <c r="H23" s="87"/>
      <c r="I23" s="87"/>
      <c r="J23" s="88"/>
      <c r="K23" s="20">
        <f t="shared" ref="K23:R23" si="5">SUM(K4:K22)</f>
        <v>7</v>
      </c>
      <c r="L23" s="20">
        <f t="shared" si="5"/>
        <v>7</v>
      </c>
      <c r="M23" s="20">
        <f t="shared" si="5"/>
        <v>7</v>
      </c>
      <c r="N23" s="20">
        <f t="shared" si="5"/>
        <v>7</v>
      </c>
      <c r="O23" s="20">
        <f t="shared" si="5"/>
        <v>7</v>
      </c>
      <c r="P23" s="20">
        <f t="shared" si="5"/>
        <v>0</v>
      </c>
      <c r="Q23" s="20">
        <f t="shared" si="5"/>
        <v>0</v>
      </c>
      <c r="R23" s="20">
        <f t="shared" si="5"/>
        <v>36</v>
      </c>
      <c r="S23" s="2"/>
    </row>
    <row r="24" spans="1:19" s="12" customFormat="1" ht="15" customHeight="1" x14ac:dyDescent="0.25">
      <c r="A24" s="78" t="s">
        <v>5</v>
      </c>
      <c r="B24" s="78"/>
      <c r="C24" s="78"/>
      <c r="D24" s="79" t="s">
        <v>248</v>
      </c>
      <c r="E24" s="80"/>
      <c r="F24" s="81"/>
      <c r="G24" s="85" t="s">
        <v>381</v>
      </c>
      <c r="H24" s="85"/>
      <c r="I24" s="85"/>
      <c r="J24" s="85"/>
      <c r="K24" s="46" t="s">
        <v>452</v>
      </c>
      <c r="L24" s="46" t="s">
        <v>452</v>
      </c>
      <c r="M24" s="46" t="s">
        <v>452</v>
      </c>
      <c r="N24" s="46" t="s">
        <v>452</v>
      </c>
      <c r="O24" s="46" t="s">
        <v>452</v>
      </c>
      <c r="P24" s="53" t="s">
        <v>410</v>
      </c>
      <c r="Q24" s="53" t="s">
        <v>410</v>
      </c>
      <c r="R24" s="2"/>
      <c r="S24" s="2"/>
    </row>
    <row r="25" spans="1:19" s="12" customFormat="1" ht="15" customHeight="1" x14ac:dyDescent="0.25">
      <c r="A25" s="78"/>
      <c r="B25" s="78"/>
      <c r="C25" s="78"/>
      <c r="D25" s="82"/>
      <c r="E25" s="83"/>
      <c r="F25" s="84"/>
      <c r="G25" s="85" t="s">
        <v>383</v>
      </c>
      <c r="H25" s="85"/>
      <c r="I25" s="85"/>
      <c r="J25" s="85"/>
      <c r="K25" s="46" t="s">
        <v>452</v>
      </c>
      <c r="L25" s="46" t="s">
        <v>452</v>
      </c>
      <c r="M25" s="46" t="s">
        <v>452</v>
      </c>
      <c r="N25" s="46" t="s">
        <v>452</v>
      </c>
      <c r="O25" s="46" t="s">
        <v>452</v>
      </c>
      <c r="P25" s="53" t="s">
        <v>410</v>
      </c>
      <c r="Q25" s="53" t="s">
        <v>410</v>
      </c>
      <c r="R25" s="2"/>
      <c r="S25" s="2"/>
    </row>
    <row r="26" spans="1:19" s="12" customFormat="1" ht="15" customHeight="1" x14ac:dyDescent="0.25">
      <c r="A26" s="78"/>
      <c r="B26" s="78"/>
      <c r="C26" s="78"/>
      <c r="D26" s="82"/>
      <c r="E26" s="83"/>
      <c r="F26" s="84"/>
      <c r="G26" s="85" t="s">
        <v>385</v>
      </c>
      <c r="H26" s="85"/>
      <c r="I26" s="85"/>
      <c r="J26" s="85"/>
      <c r="K26" s="46" t="s">
        <v>452</v>
      </c>
      <c r="L26" s="46" t="s">
        <v>452</v>
      </c>
      <c r="M26" s="46" t="s">
        <v>452</v>
      </c>
      <c r="N26" s="46" t="s">
        <v>452</v>
      </c>
      <c r="O26" s="46" t="s">
        <v>452</v>
      </c>
      <c r="P26" s="53" t="s">
        <v>410</v>
      </c>
      <c r="Q26" s="53" t="s">
        <v>410</v>
      </c>
      <c r="R26" s="2"/>
      <c r="S26" s="2"/>
    </row>
    <row r="27" spans="1:19" s="12" customFormat="1" ht="15" customHeight="1" x14ac:dyDescent="0.25">
      <c r="A27" s="78"/>
      <c r="B27" s="78"/>
      <c r="C27" s="78"/>
      <c r="D27" s="85" t="s">
        <v>9</v>
      </c>
      <c r="E27" s="85"/>
      <c r="F27" s="85"/>
      <c r="G27" s="85" t="s">
        <v>387</v>
      </c>
      <c r="H27" s="85"/>
      <c r="I27" s="85"/>
      <c r="J27" s="85"/>
      <c r="K27" s="46" t="s">
        <v>452</v>
      </c>
      <c r="L27" s="46" t="s">
        <v>452</v>
      </c>
      <c r="M27" s="46" t="s">
        <v>452</v>
      </c>
      <c r="N27" s="46" t="s">
        <v>452</v>
      </c>
      <c r="O27" s="46" t="s">
        <v>452</v>
      </c>
      <c r="P27" s="53" t="s">
        <v>410</v>
      </c>
      <c r="Q27" s="53" t="s">
        <v>410</v>
      </c>
      <c r="R27" s="2"/>
      <c r="S27" s="2"/>
    </row>
    <row r="28" spans="1:19" s="12" customFormat="1" ht="13" x14ac:dyDescent="0.25">
      <c r="A28" s="78"/>
      <c r="B28" s="78"/>
      <c r="C28" s="78"/>
      <c r="D28" s="85"/>
      <c r="E28" s="85"/>
      <c r="F28" s="85"/>
      <c r="G28" s="85" t="s">
        <v>390</v>
      </c>
      <c r="H28" s="85"/>
      <c r="I28" s="85"/>
      <c r="J28" s="85"/>
      <c r="K28" s="46" t="s">
        <v>452</v>
      </c>
      <c r="L28" s="46" t="s">
        <v>452</v>
      </c>
      <c r="M28" s="46" t="s">
        <v>452</v>
      </c>
      <c r="N28" s="46" t="s">
        <v>452</v>
      </c>
      <c r="O28" s="46" t="s">
        <v>452</v>
      </c>
      <c r="P28" s="53" t="s">
        <v>410</v>
      </c>
      <c r="Q28" s="53" t="s">
        <v>410</v>
      </c>
      <c r="R28" s="2"/>
      <c r="S28" s="2"/>
    </row>
    <row r="29" spans="1:19" s="12" customFormat="1" ht="13" x14ac:dyDescent="0.25">
      <c r="A29" s="78"/>
      <c r="B29" s="78"/>
      <c r="C29" s="78"/>
      <c r="D29" s="85"/>
      <c r="E29" s="85"/>
      <c r="F29" s="85"/>
      <c r="G29" s="85" t="s">
        <v>393</v>
      </c>
      <c r="H29" s="85"/>
      <c r="I29" s="85"/>
      <c r="J29" s="85"/>
      <c r="K29" s="46" t="s">
        <v>452</v>
      </c>
      <c r="L29" s="46" t="s">
        <v>452</v>
      </c>
      <c r="M29" s="46" t="s">
        <v>452</v>
      </c>
      <c r="N29" s="46" t="s">
        <v>452</v>
      </c>
      <c r="O29" s="46" t="s">
        <v>452</v>
      </c>
      <c r="P29" s="53" t="s">
        <v>410</v>
      </c>
      <c r="Q29" s="53" t="s">
        <v>410</v>
      </c>
      <c r="R29" s="2"/>
      <c r="S29" s="2"/>
    </row>
    <row r="30" spans="1:19" s="12" customFormat="1" ht="13" x14ac:dyDescent="0.25">
      <c r="A30" s="78"/>
      <c r="B30" s="78"/>
      <c r="C30" s="78"/>
      <c r="D30" s="85"/>
      <c r="E30" s="85"/>
      <c r="F30" s="85"/>
      <c r="G30" s="85" t="s">
        <v>397</v>
      </c>
      <c r="H30" s="85"/>
      <c r="I30" s="85"/>
      <c r="J30" s="85"/>
      <c r="K30" s="46" t="s">
        <v>452</v>
      </c>
      <c r="L30" s="46" t="s">
        <v>452</v>
      </c>
      <c r="M30" s="46" t="s">
        <v>452</v>
      </c>
      <c r="N30" s="46" t="s">
        <v>452</v>
      </c>
      <c r="O30" s="46" t="s">
        <v>452</v>
      </c>
      <c r="P30" s="53" t="s">
        <v>410</v>
      </c>
      <c r="Q30" s="53" t="s">
        <v>410</v>
      </c>
      <c r="R30" s="2"/>
      <c r="S30" s="2"/>
    </row>
    <row r="31" spans="1:19" s="22" customFormat="1" x14ac:dyDescent="0.25">
      <c r="A31" s="78"/>
      <c r="B31" s="78"/>
      <c r="C31" s="78"/>
      <c r="D31" s="73" t="s">
        <v>17</v>
      </c>
      <c r="E31" s="73"/>
      <c r="F31" s="73"/>
      <c r="G31" s="74" t="s">
        <v>399</v>
      </c>
      <c r="H31" s="74"/>
      <c r="I31" s="74"/>
      <c r="J31" s="74"/>
      <c r="K31" s="21"/>
      <c r="L31" s="21"/>
      <c r="M31" s="48"/>
      <c r="N31" s="21"/>
      <c r="O31" s="21"/>
      <c r="P31" s="21"/>
      <c r="Q31" s="21"/>
      <c r="R31" s="21"/>
      <c r="S31" s="28"/>
    </row>
    <row r="32" spans="1:19" s="22" customFormat="1" x14ac:dyDescent="0.25">
      <c r="A32" s="78"/>
      <c r="B32" s="78"/>
      <c r="C32" s="78"/>
      <c r="D32" s="73"/>
      <c r="E32" s="73"/>
      <c r="F32" s="73"/>
      <c r="G32" s="74" t="s">
        <v>403</v>
      </c>
      <c r="H32" s="74"/>
      <c r="I32" s="74"/>
      <c r="J32" s="74"/>
      <c r="K32" s="21"/>
      <c r="L32" s="21"/>
      <c r="M32" s="48"/>
      <c r="N32" s="21"/>
      <c r="O32" s="21"/>
      <c r="P32" s="21"/>
      <c r="Q32" s="21"/>
      <c r="R32" s="28"/>
      <c r="S32" s="28"/>
    </row>
    <row r="33" spans="1:19" s="22" customFormat="1" x14ac:dyDescent="0.25">
      <c r="A33" s="78"/>
      <c r="B33" s="78"/>
      <c r="C33" s="78"/>
      <c r="D33" s="73"/>
      <c r="E33" s="73"/>
      <c r="F33" s="73"/>
      <c r="G33" s="74" t="s">
        <v>404</v>
      </c>
      <c r="H33" s="74"/>
      <c r="I33" s="74"/>
      <c r="J33" s="74"/>
      <c r="K33" s="21"/>
      <c r="L33" s="21"/>
      <c r="M33" s="48"/>
      <c r="N33" s="21"/>
      <c r="O33" s="21"/>
      <c r="P33" s="21"/>
      <c r="Q33" s="21"/>
      <c r="R33" s="28"/>
      <c r="S33" s="28"/>
    </row>
    <row r="34" spans="1:19" s="22" customFormat="1" x14ac:dyDescent="0.25">
      <c r="A34" s="78"/>
      <c r="B34" s="78"/>
      <c r="C34" s="78"/>
      <c r="D34" s="73"/>
      <c r="E34" s="73"/>
      <c r="F34" s="73"/>
      <c r="G34" s="74" t="s">
        <v>405</v>
      </c>
      <c r="H34" s="74"/>
      <c r="I34" s="74"/>
      <c r="J34" s="74"/>
      <c r="K34" s="21"/>
      <c r="L34" s="21"/>
      <c r="M34" s="48"/>
      <c r="N34" s="21"/>
      <c r="O34" s="21"/>
      <c r="P34" s="21"/>
      <c r="Q34" s="21"/>
      <c r="R34" s="28"/>
      <c r="S34" s="28"/>
    </row>
    <row r="35" spans="1:19" s="22" customFormat="1" x14ac:dyDescent="0.25">
      <c r="A35" s="78"/>
      <c r="B35" s="78"/>
      <c r="C35" s="78"/>
      <c r="D35" s="73"/>
      <c r="E35" s="73"/>
      <c r="F35" s="73"/>
      <c r="G35" s="74" t="s">
        <v>406</v>
      </c>
      <c r="H35" s="74"/>
      <c r="I35" s="74"/>
      <c r="J35" s="74"/>
      <c r="K35" s="29"/>
      <c r="L35" s="29"/>
      <c r="M35" s="29"/>
      <c r="N35" s="29"/>
      <c r="O35" s="29"/>
      <c r="P35" s="29"/>
      <c r="Q35" s="29"/>
      <c r="R35" s="28"/>
      <c r="S35" s="28"/>
    </row>
  </sheetData>
  <mergeCells count="20"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phoneticPr fontId="9" type="noConversion"/>
  <dataValidations count="7">
    <dataValidation type="list" allowBlank="1" showInputMessage="1" showErrorMessage="1" sqref="F36:G1048576 E1:G1 I36:I1048576" xr:uid="{00000000-0002-0000-0400-000000000000}">
      <formula1>pri</formula1>
    </dataValidation>
    <dataValidation allowBlank="1" showInputMessage="1" showErrorMessage="1" sqref="D3 E3:G4 A2:B3 R2 I3:J6 J11:J14 I8:I22 R24:S30 S23 R4:S22 F5:F22 H7:I7 G10:G14 G8 H9 G16 J20:J21 J7:J9 E7 K24:O30" xr:uid="{00000000-0002-0000-0400-000001000000}"/>
    <dataValidation type="list" allowBlank="1" showInputMessage="1" showErrorMessage="1" sqref="A36:B1048576" xr:uid="{00000000-0002-0000-0400-000002000000}">
      <formula1>proj</formula1>
    </dataValidation>
    <dataValidation type="list" allowBlank="1" showInputMessage="1" showErrorMessage="1" sqref="J22 J15:J19 J10" xr:uid="{00000000-0002-0000-0400-000003000000}">
      <formula1>"完成,延迟"</formula1>
    </dataValidation>
    <dataValidation type="list" allowBlank="1" showInputMessage="1" showErrorMessage="1" sqref="D20:D22" xr:uid="{00000000-0002-0000-0400-000004000000}">
      <formula1>INDIRECT($C20)</formula1>
    </dataValidation>
    <dataValidation type="list" allowBlank="1" showInputMessage="1" showErrorMessage="1" sqref="C23:C1048576" xr:uid="{00000000-0002-0000-0400-000005000000}">
      <formula1>"建设,运维,通用"</formula1>
    </dataValidation>
    <dataValidation type="list" allowBlank="1" showInputMessage="1" showErrorMessage="1" sqref="D4:D19" xr:uid="{00000000-0002-0000-0400-000006000000}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7000000}">
          <x14:formula1>
            <xm:f>'D:\Sam zhu\ORACLE EBS PROJECTS\CRC\000PM0\2022\周报\[科技公司_产品中心_工作周报_朱苏明 _202209.xlsx]附表-2'!#REF!</xm:f>
          </x14:formula1>
          <xm:sqref>C4:C19</xm:sqref>
        </x14:dataValidation>
        <x14:dataValidation type="list" allowBlank="1" showInputMessage="1" showErrorMessage="1" xr:uid="{00000000-0002-0000-0400-000008000000}">
          <x14:formula1>
            <xm:f>'D:\Sam zhu\CRC\000PM0\2022\周报\[科技公司_产品中心_工作周报_朱苏明 _202211.xlsx]附表-2'!#REF!</xm:f>
          </x14:formula1>
          <xm:sqref>C20:C22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showGridLines="0" topLeftCell="A13" zoomScale="70" zoomScaleNormal="70" workbookViewId="0">
      <selection activeCell="L41" sqref="L41"/>
    </sheetView>
  </sheetViews>
  <sheetFormatPr defaultColWidth="9.08984375" defaultRowHeight="14.5" x14ac:dyDescent="0.4"/>
  <cols>
    <col min="1" max="1" width="15.81640625" style="1" bestFit="1" customWidth="1"/>
    <col min="2" max="2" width="9.453125" style="1" bestFit="1" customWidth="1"/>
    <col min="3" max="3" width="8.36328125" style="1" bestFit="1" customWidth="1"/>
    <col min="4" max="4" width="19.453125" style="4" bestFit="1" customWidth="1"/>
    <col min="5" max="5" width="13.1796875" style="4" bestFit="1" customWidth="1"/>
    <col min="6" max="7" width="6.6328125" style="1" bestFit="1" customWidth="1"/>
    <col min="8" max="8" width="15" style="1" bestFit="1" customWidth="1"/>
    <col min="9" max="9" width="5" style="4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6" width="19.453125" style="1" customWidth="1"/>
    <col min="17" max="17" width="32.81640625" style="1" customWidth="1"/>
    <col min="18" max="18" width="11.90625" style="1" bestFit="1" customWidth="1"/>
    <col min="19" max="19" width="20.1796875" style="1" customWidth="1"/>
    <col min="20" max="16384" width="9.08984375" style="1"/>
  </cols>
  <sheetData>
    <row r="1" spans="1:19" ht="16.5" x14ac:dyDescent="0.4">
      <c r="A1" s="30" t="s">
        <v>71</v>
      </c>
      <c r="B1" s="30"/>
      <c r="C1" s="30"/>
      <c r="D1" s="31">
        <f>第4周工作计划!$D$1+7</f>
        <v>44955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5" customHeight="1" x14ac:dyDescent="0.4">
      <c r="A2" s="70" t="str">
        <f>CONCATENATE("周总结&lt;",TEXT($D$1-6,"yyyy年mm月dd日"),"-",TEXT($D$1,"yyyy年mm月dd日"),"&gt;")</f>
        <v>周总结&lt;2023年01月23日-2023年01月29日&gt;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89" t="s">
        <v>18</v>
      </c>
      <c r="S2" s="69" t="s">
        <v>0</v>
      </c>
    </row>
    <row r="3" spans="1:19" s="22" customFormat="1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90"/>
      <c r="S3" s="69"/>
    </row>
    <row r="4" spans="1:19" s="12" customFormat="1" ht="40.75" customHeight="1" x14ac:dyDescent="0.25">
      <c r="A4" s="6">
        <v>1</v>
      </c>
      <c r="B4" s="6" t="str">
        <f>VLOOKUP(D4,'[2]附表-1'!$F$7:$G$138,2,FALSE)</f>
        <v>BU01011</v>
      </c>
      <c r="C4" s="9" t="s">
        <v>358</v>
      </c>
      <c r="D4" s="9" t="s">
        <v>292</v>
      </c>
      <c r="E4" s="16" t="s">
        <v>359</v>
      </c>
      <c r="F4" s="6" t="s">
        <v>360</v>
      </c>
      <c r="G4" s="6" t="s">
        <v>361</v>
      </c>
      <c r="H4" s="9" t="s">
        <v>362</v>
      </c>
      <c r="I4" s="54">
        <v>0.5</v>
      </c>
      <c r="J4" s="54">
        <v>0.5</v>
      </c>
      <c r="K4" s="53"/>
      <c r="L4" s="53"/>
      <c r="M4" s="53"/>
      <c r="N4" s="53"/>
      <c r="O4" s="53"/>
      <c r="P4" s="19"/>
      <c r="Q4" s="19"/>
      <c r="R4" s="20">
        <f>SUM(K4:Q4)</f>
        <v>0</v>
      </c>
      <c r="S4" s="2"/>
    </row>
    <row r="5" spans="1:19" s="12" customFormat="1" ht="37.75" customHeight="1" x14ac:dyDescent="0.25">
      <c r="A5" s="6">
        <v>2</v>
      </c>
      <c r="B5" s="6" t="str">
        <f>VLOOKUP(D5,'[2]附表-1'!$F$7:$G$138,2,FALSE)</f>
        <v>BU01007</v>
      </c>
      <c r="C5" s="6" t="s">
        <v>358</v>
      </c>
      <c r="D5" s="9" t="s">
        <v>288</v>
      </c>
      <c r="E5" s="16" t="s">
        <v>363</v>
      </c>
      <c r="F5" s="6" t="s">
        <v>360</v>
      </c>
      <c r="G5" s="2" t="s">
        <v>361</v>
      </c>
      <c r="H5" s="27"/>
      <c r="I5" s="3"/>
      <c r="J5" s="3"/>
      <c r="K5" s="53"/>
      <c r="L5" s="53"/>
      <c r="M5" s="53"/>
      <c r="N5" s="53"/>
      <c r="O5" s="53"/>
      <c r="P5" s="19"/>
      <c r="Q5" s="19"/>
      <c r="R5" s="20">
        <f t="shared" ref="R5:R9" si="0">SUM(K5:Q5)</f>
        <v>0</v>
      </c>
      <c r="S5" s="2"/>
    </row>
    <row r="6" spans="1:19" s="12" customFormat="1" ht="61.75" customHeight="1" x14ac:dyDescent="0.25">
      <c r="A6" s="6">
        <v>3</v>
      </c>
      <c r="B6" s="6" t="str">
        <f>VLOOKUP(D6,'[2]附表-1'!$F$7:$G$138,2,FALSE)</f>
        <v>BU01006</v>
      </c>
      <c r="C6" s="6" t="s">
        <v>358</v>
      </c>
      <c r="D6" s="9" t="s">
        <v>133</v>
      </c>
      <c r="E6" s="16" t="s">
        <v>363</v>
      </c>
      <c r="F6" s="6" t="s">
        <v>360</v>
      </c>
      <c r="G6" s="2" t="s">
        <v>361</v>
      </c>
      <c r="H6" s="27"/>
      <c r="I6" s="54"/>
      <c r="J6" s="54"/>
      <c r="K6" s="53"/>
      <c r="L6" s="53"/>
      <c r="M6" s="53"/>
      <c r="N6" s="53"/>
      <c r="O6" s="53"/>
      <c r="P6" s="19"/>
      <c r="Q6" s="19"/>
      <c r="R6" s="20">
        <f t="shared" si="0"/>
        <v>0</v>
      </c>
      <c r="S6" s="2"/>
    </row>
    <row r="7" spans="1:19" s="12" customFormat="1" ht="46" x14ac:dyDescent="0.25">
      <c r="A7" s="6">
        <v>4</v>
      </c>
      <c r="B7" s="6" t="str">
        <f>VLOOKUP(D7,'[2]附表-1'!$F$7:$G$138,2,FALSE)</f>
        <v>BU01012</v>
      </c>
      <c r="C7" s="6" t="s">
        <v>358</v>
      </c>
      <c r="D7" s="9" t="s">
        <v>254</v>
      </c>
      <c r="E7" s="16" t="s">
        <v>359</v>
      </c>
      <c r="F7" s="6" t="s">
        <v>360</v>
      </c>
      <c r="G7" s="2" t="s">
        <v>361</v>
      </c>
      <c r="H7" s="55" t="s">
        <v>364</v>
      </c>
      <c r="I7" s="54">
        <v>0.5</v>
      </c>
      <c r="J7" s="54">
        <v>0.5</v>
      </c>
      <c r="K7" s="53"/>
      <c r="L7" s="53"/>
      <c r="M7" s="53"/>
      <c r="N7" s="53"/>
      <c r="O7" s="53"/>
      <c r="P7" s="19"/>
      <c r="Q7" s="19"/>
      <c r="R7" s="20">
        <f t="shared" si="0"/>
        <v>0</v>
      </c>
      <c r="S7" s="2"/>
    </row>
    <row r="8" spans="1:19" s="12" customFormat="1" ht="30" customHeight="1" x14ac:dyDescent="0.25">
      <c r="A8" s="6">
        <v>5</v>
      </c>
      <c r="B8" s="6" t="str">
        <f>VLOOKUP(D8,'[2]附表-1'!$F$7:$G$138,2,FALSE)</f>
        <v>BU01009</v>
      </c>
      <c r="C8" s="6" t="s">
        <v>358</v>
      </c>
      <c r="D8" s="7" t="s">
        <v>290</v>
      </c>
      <c r="E8" s="16" t="s">
        <v>363</v>
      </c>
      <c r="F8" s="6" t="s">
        <v>361</v>
      </c>
      <c r="G8" s="6" t="s">
        <v>360</v>
      </c>
      <c r="H8" s="11"/>
      <c r="I8" s="3"/>
      <c r="J8" s="3"/>
      <c r="K8" s="53"/>
      <c r="L8" s="53"/>
      <c r="M8" s="53"/>
      <c r="N8" s="53"/>
      <c r="O8" s="53"/>
      <c r="P8" s="19"/>
      <c r="Q8" s="19"/>
      <c r="R8" s="20">
        <f t="shared" si="0"/>
        <v>0</v>
      </c>
      <c r="S8" s="2"/>
    </row>
    <row r="9" spans="1:19" s="12" customFormat="1" ht="38.4" customHeight="1" x14ac:dyDescent="0.25">
      <c r="A9" s="6">
        <v>6</v>
      </c>
      <c r="B9" s="6" t="str">
        <f>VLOOKUP(D9,'[2]附表-1'!$F$7:$G$138,2,FALSE)</f>
        <v>BU01010</v>
      </c>
      <c r="C9" s="6" t="s">
        <v>358</v>
      </c>
      <c r="D9" s="7" t="s">
        <v>291</v>
      </c>
      <c r="E9" s="16" t="s">
        <v>363</v>
      </c>
      <c r="F9" s="6" t="s">
        <v>360</v>
      </c>
      <c r="G9" s="2" t="s">
        <v>361</v>
      </c>
      <c r="H9" s="56" t="s">
        <v>365</v>
      </c>
      <c r="I9" s="3">
        <v>1</v>
      </c>
      <c r="J9" s="3">
        <v>1</v>
      </c>
      <c r="K9" s="53"/>
      <c r="L9" s="53"/>
      <c r="M9" s="53"/>
      <c r="N9" s="53"/>
      <c r="O9" s="53"/>
      <c r="P9" s="19"/>
      <c r="Q9" s="19"/>
      <c r="R9" s="20">
        <f t="shared" si="0"/>
        <v>0</v>
      </c>
      <c r="S9" s="2"/>
    </row>
    <row r="10" spans="1:19" s="12" customFormat="1" ht="24" customHeight="1" x14ac:dyDescent="0.25">
      <c r="A10" s="6">
        <v>7</v>
      </c>
      <c r="B10" s="6" t="str">
        <f>VLOOKUP(D10,'[2]附表-1'!$F$7:$G$138,2,FALSE)</f>
        <v>BU01008</v>
      </c>
      <c r="C10" s="6" t="s">
        <v>358</v>
      </c>
      <c r="D10" s="7" t="s">
        <v>289</v>
      </c>
      <c r="E10" s="16" t="s">
        <v>363</v>
      </c>
      <c r="F10" s="6" t="s">
        <v>361</v>
      </c>
      <c r="G10" s="6" t="s">
        <v>360</v>
      </c>
      <c r="H10" s="3"/>
      <c r="I10" s="3"/>
      <c r="J10" s="2"/>
      <c r="K10" s="53"/>
      <c r="L10" s="53"/>
      <c r="M10" s="53"/>
      <c r="N10" s="53"/>
      <c r="O10" s="53"/>
      <c r="P10" s="57"/>
      <c r="Q10" s="57"/>
      <c r="R10" s="20">
        <f t="shared" ref="R10:R19" si="1">SUM(J10:Q10)</f>
        <v>0</v>
      </c>
      <c r="S10" s="2"/>
    </row>
    <row r="11" spans="1:19" s="12" customFormat="1" ht="33" customHeight="1" x14ac:dyDescent="0.25">
      <c r="A11" s="6">
        <v>8</v>
      </c>
      <c r="B11" s="6" t="str">
        <f>VLOOKUP(D11,'[2]附表-1'!$F$7:$G$138,2,FALSE)</f>
        <v>BU01013</v>
      </c>
      <c r="C11" s="6" t="s">
        <v>358</v>
      </c>
      <c r="D11" s="7" t="s">
        <v>294</v>
      </c>
      <c r="E11" s="16" t="s">
        <v>363</v>
      </c>
      <c r="F11" s="6" t="s">
        <v>361</v>
      </c>
      <c r="G11" s="6" t="s">
        <v>360</v>
      </c>
      <c r="H11" s="54" t="s">
        <v>366</v>
      </c>
      <c r="I11" s="3">
        <v>1</v>
      </c>
      <c r="J11" s="3">
        <v>1</v>
      </c>
      <c r="K11" s="53"/>
      <c r="L11" s="53"/>
      <c r="M11" s="53"/>
      <c r="N11" s="53"/>
      <c r="O11" s="53"/>
      <c r="P11" s="57"/>
      <c r="Q11" s="57"/>
      <c r="R11" s="20">
        <f t="shared" si="1"/>
        <v>1</v>
      </c>
      <c r="S11" s="2"/>
    </row>
    <row r="12" spans="1:19" s="12" customFormat="1" ht="30" customHeight="1" x14ac:dyDescent="0.25">
      <c r="A12" s="6">
        <v>9</v>
      </c>
      <c r="B12" s="6" t="str">
        <f>VLOOKUP(D12,'[2]附表-1'!$F$7:$G$138,2,FALSE)</f>
        <v>BU01023</v>
      </c>
      <c r="C12" s="6" t="s">
        <v>358</v>
      </c>
      <c r="D12" s="7" t="s">
        <v>304</v>
      </c>
      <c r="E12" s="17"/>
      <c r="F12" s="6" t="s">
        <v>367</v>
      </c>
      <c r="G12" s="6" t="s">
        <v>360</v>
      </c>
      <c r="H12" s="11"/>
      <c r="I12" s="3"/>
      <c r="J12" s="3"/>
      <c r="K12" s="53"/>
      <c r="L12" s="53"/>
      <c r="M12" s="53"/>
      <c r="N12" s="53"/>
      <c r="O12" s="53"/>
      <c r="P12" s="19"/>
      <c r="Q12" s="19"/>
      <c r="R12" s="20">
        <f t="shared" ref="R12" si="2">SUM(K12:Q12)</f>
        <v>0</v>
      </c>
      <c r="S12" s="2"/>
    </row>
    <row r="13" spans="1:19" s="12" customFormat="1" ht="30" customHeight="1" x14ac:dyDescent="0.25">
      <c r="A13" s="6">
        <v>10</v>
      </c>
      <c r="B13" s="6" t="str">
        <f>VLOOKUP(D13,'[2]附表-1'!$F$7:$G$138,2,FALSE)</f>
        <v>BU01034</v>
      </c>
      <c r="C13" s="6" t="s">
        <v>358</v>
      </c>
      <c r="D13" s="7" t="s">
        <v>313</v>
      </c>
      <c r="E13" s="17"/>
      <c r="F13" s="6" t="s">
        <v>368</v>
      </c>
      <c r="G13" s="6" t="s">
        <v>360</v>
      </c>
      <c r="H13" s="11"/>
      <c r="I13" s="3"/>
      <c r="J13" s="3"/>
      <c r="K13" s="53"/>
      <c r="L13" s="53"/>
      <c r="M13" s="53"/>
      <c r="N13" s="53"/>
      <c r="O13" s="53"/>
      <c r="P13" s="19"/>
      <c r="Q13" s="19"/>
      <c r="R13" s="20">
        <f t="shared" si="1"/>
        <v>0</v>
      </c>
      <c r="S13" s="2"/>
    </row>
    <row r="14" spans="1:19" s="12" customFormat="1" ht="30" customHeight="1" x14ac:dyDescent="0.25">
      <c r="A14" s="6">
        <v>11</v>
      </c>
      <c r="B14" s="6" t="str">
        <f>VLOOKUP(D14,'[2]附表-1'!$F$7:$G$138,2,FALSE)</f>
        <v>BU01041</v>
      </c>
      <c r="C14" s="6" t="s">
        <v>358</v>
      </c>
      <c r="D14" s="7" t="s">
        <v>320</v>
      </c>
      <c r="E14" s="17"/>
      <c r="F14" s="6" t="s">
        <v>369</v>
      </c>
      <c r="G14" s="6" t="s">
        <v>360</v>
      </c>
      <c r="H14" s="11"/>
      <c r="I14" s="3"/>
      <c r="J14" s="3"/>
      <c r="K14" s="53"/>
      <c r="L14" s="53"/>
      <c r="M14" s="53"/>
      <c r="N14" s="53"/>
      <c r="O14" s="53"/>
      <c r="P14" s="19"/>
      <c r="Q14" s="19">
        <v>1</v>
      </c>
      <c r="R14" s="20">
        <f t="shared" si="1"/>
        <v>1</v>
      </c>
      <c r="S14" s="2"/>
    </row>
    <row r="15" spans="1:19" s="12" customFormat="1" ht="24" customHeight="1" x14ac:dyDescent="0.25">
      <c r="A15" s="6">
        <v>12</v>
      </c>
      <c r="B15" s="6" t="str">
        <f>VLOOKUP(D15,'[2]附表-1'!$F$7:$G$138,2,FALSE)</f>
        <v>BU01042</v>
      </c>
      <c r="C15" s="6" t="s">
        <v>358</v>
      </c>
      <c r="D15" s="7" t="s">
        <v>321</v>
      </c>
      <c r="E15" s="17"/>
      <c r="F15" s="6" t="s">
        <v>370</v>
      </c>
      <c r="G15" s="2" t="s">
        <v>361</v>
      </c>
      <c r="H15" s="3"/>
      <c r="I15" s="3"/>
      <c r="J15" s="2"/>
      <c r="K15" s="53"/>
      <c r="L15" s="53"/>
      <c r="M15" s="53"/>
      <c r="N15" s="53"/>
      <c r="O15" s="53"/>
      <c r="P15" s="57"/>
      <c r="Q15" s="57">
        <v>2</v>
      </c>
      <c r="R15" s="20">
        <f t="shared" si="1"/>
        <v>2</v>
      </c>
      <c r="S15" s="2"/>
    </row>
    <row r="16" spans="1:19" s="12" customFormat="1" ht="24" customHeight="1" x14ac:dyDescent="0.25">
      <c r="A16" s="6">
        <v>13</v>
      </c>
      <c r="B16" s="6" t="str">
        <f>VLOOKUP(D16,'[2]附表-1'!$F$7:$G$138,2,FALSE)</f>
        <v>BU01044</v>
      </c>
      <c r="C16" s="6" t="s">
        <v>358</v>
      </c>
      <c r="D16" s="7" t="s">
        <v>323</v>
      </c>
      <c r="E16" s="17"/>
      <c r="F16" s="6" t="s">
        <v>371</v>
      </c>
      <c r="G16" s="6" t="s">
        <v>360</v>
      </c>
      <c r="H16" s="3"/>
      <c r="I16" s="3"/>
      <c r="J16" s="2"/>
      <c r="K16" s="53"/>
      <c r="L16" s="53"/>
      <c r="M16" s="53"/>
      <c r="N16" s="53"/>
      <c r="O16" s="53"/>
      <c r="P16" s="57"/>
      <c r="Q16" s="57"/>
      <c r="R16" s="20">
        <f t="shared" si="1"/>
        <v>0</v>
      </c>
      <c r="S16" s="2"/>
    </row>
    <row r="17" spans="1:19" s="12" customFormat="1" ht="24" customHeight="1" x14ac:dyDescent="0.25">
      <c r="A17" s="6">
        <v>14</v>
      </c>
      <c r="B17" s="6" t="str">
        <f>VLOOKUP(D17,'[2]附表-1'!$F$7:$G$138,2,FALSE)</f>
        <v>OP03008</v>
      </c>
      <c r="C17" s="6" t="s">
        <v>372</v>
      </c>
      <c r="D17" s="7" t="s">
        <v>373</v>
      </c>
      <c r="E17" s="17"/>
      <c r="F17" s="6" t="s">
        <v>360</v>
      </c>
      <c r="G17" s="2"/>
      <c r="H17" s="3"/>
      <c r="I17" s="3"/>
      <c r="J17" s="2"/>
      <c r="K17" s="53"/>
      <c r="L17" s="53"/>
      <c r="M17" s="53"/>
      <c r="N17" s="53"/>
      <c r="O17" s="53"/>
      <c r="P17" s="57"/>
      <c r="Q17" s="57">
        <v>2</v>
      </c>
      <c r="R17" s="20">
        <f>SUM(J17:Q17)</f>
        <v>2</v>
      </c>
      <c r="S17" s="2"/>
    </row>
    <row r="18" spans="1:19" s="12" customFormat="1" ht="24" customHeight="1" x14ac:dyDescent="0.25">
      <c r="A18" s="6">
        <v>15</v>
      </c>
      <c r="B18" s="6" t="str">
        <f>VLOOKUP(D18,'[2]附表-1'!$F$7:$G$138,2,FALSE)</f>
        <v>GE01001</v>
      </c>
      <c r="C18" s="6" t="s">
        <v>374</v>
      </c>
      <c r="D18" s="7" t="s">
        <v>375</v>
      </c>
      <c r="E18" s="17"/>
      <c r="F18" s="6" t="s">
        <v>360</v>
      </c>
      <c r="G18" s="2"/>
      <c r="H18" s="3"/>
      <c r="I18" s="3"/>
      <c r="J18" s="2"/>
      <c r="K18" s="53"/>
      <c r="L18" s="53"/>
      <c r="M18" s="53"/>
      <c r="N18" s="53"/>
      <c r="O18" s="53"/>
      <c r="P18" s="57"/>
      <c r="Q18" s="57">
        <v>2</v>
      </c>
      <c r="R18" s="20">
        <f t="shared" si="1"/>
        <v>2</v>
      </c>
      <c r="S18" s="2"/>
    </row>
    <row r="19" spans="1:19" s="12" customFormat="1" ht="24" customHeight="1" x14ac:dyDescent="0.25">
      <c r="A19" s="6">
        <v>16</v>
      </c>
      <c r="B19" s="6" t="str">
        <f>VLOOKUP(D19,'[2]附表-1'!$F$7:$G$138,2,FALSE)</f>
        <v>GE04001</v>
      </c>
      <c r="C19" s="6" t="s">
        <v>374</v>
      </c>
      <c r="D19" s="7" t="s">
        <v>376</v>
      </c>
      <c r="E19" s="17"/>
      <c r="F19" s="6" t="s">
        <v>360</v>
      </c>
      <c r="G19" s="2"/>
      <c r="H19" s="3"/>
      <c r="I19" s="3"/>
      <c r="J19" s="2"/>
      <c r="K19" s="53"/>
      <c r="L19" s="53"/>
      <c r="M19" s="53"/>
      <c r="N19" s="53"/>
      <c r="O19" s="53"/>
      <c r="P19" s="57"/>
      <c r="Q19" s="57"/>
      <c r="R19" s="20">
        <f t="shared" si="1"/>
        <v>0</v>
      </c>
      <c r="S19" s="2"/>
    </row>
    <row r="20" spans="1:19" s="12" customFormat="1" ht="30" customHeight="1" x14ac:dyDescent="0.25">
      <c r="A20" s="6">
        <v>17</v>
      </c>
      <c r="B20" s="6" t="str">
        <f>VLOOKUP(D20,'[3]附表-1'!$F$7:$G$147,2,FALSE)</f>
        <v>GE02001</v>
      </c>
      <c r="C20" s="6" t="s">
        <v>374</v>
      </c>
      <c r="D20" s="9" t="s">
        <v>377</v>
      </c>
      <c r="E20" s="16"/>
      <c r="F20" s="6"/>
      <c r="G20" s="2"/>
      <c r="H20" s="27"/>
      <c r="I20" s="3"/>
      <c r="J20" s="3"/>
      <c r="K20" s="53"/>
      <c r="L20" s="53"/>
      <c r="M20" s="53"/>
      <c r="N20" s="53"/>
      <c r="O20" s="53"/>
      <c r="P20" s="19"/>
      <c r="Q20" s="19"/>
      <c r="R20" s="20">
        <f t="shared" ref="R20:R21" si="3">SUM(K20:Q20)</f>
        <v>0</v>
      </c>
      <c r="S20" s="2"/>
    </row>
    <row r="21" spans="1:19" s="12" customFormat="1" ht="30" customHeight="1" x14ac:dyDescent="0.25">
      <c r="A21" s="6">
        <v>18</v>
      </c>
      <c r="B21" s="6" t="str">
        <f>VLOOKUP(D21,'[3]附表-1'!$F$7:$G$147,2,FALSE)</f>
        <v>MT01001</v>
      </c>
      <c r="C21" s="6" t="s">
        <v>378</v>
      </c>
      <c r="D21" s="7" t="s">
        <v>379</v>
      </c>
      <c r="E21" s="17"/>
      <c r="F21" s="6"/>
      <c r="G21" s="2"/>
      <c r="H21" s="11"/>
      <c r="I21" s="3"/>
      <c r="J21" s="3"/>
      <c r="K21" s="53"/>
      <c r="L21" s="53"/>
      <c r="M21" s="53"/>
      <c r="N21" s="53"/>
      <c r="O21" s="53"/>
      <c r="P21" s="19"/>
      <c r="Q21" s="19"/>
      <c r="R21" s="20">
        <f t="shared" si="3"/>
        <v>0</v>
      </c>
      <c r="S21" s="2"/>
    </row>
    <row r="22" spans="1:19" s="12" customFormat="1" ht="24" customHeight="1" x14ac:dyDescent="0.25">
      <c r="A22" s="6">
        <v>19</v>
      </c>
      <c r="B22" s="6" t="str">
        <f>VLOOKUP(D22,'[3]附表-1'!$F$7:$G$147,2,FALSE)</f>
        <v>VA01001</v>
      </c>
      <c r="C22" s="6" t="s">
        <v>380</v>
      </c>
      <c r="D22" s="7" t="s">
        <v>380</v>
      </c>
      <c r="E22" s="17"/>
      <c r="F22" s="6"/>
      <c r="G22" s="2"/>
      <c r="H22" s="3"/>
      <c r="I22" s="3"/>
      <c r="J22" s="2"/>
      <c r="K22" s="53"/>
      <c r="L22" s="53"/>
      <c r="M22" s="53"/>
      <c r="N22" s="53"/>
      <c r="O22" s="53"/>
      <c r="P22" s="57"/>
      <c r="Q22" s="57"/>
      <c r="R22" s="20">
        <f t="shared" ref="R22" si="4">SUM(J22:Q22)</f>
        <v>0</v>
      </c>
      <c r="S22" s="2"/>
    </row>
    <row r="23" spans="1:19" s="12" customFormat="1" ht="30" customHeight="1" x14ac:dyDescent="0.25">
      <c r="A23" s="86" t="s">
        <v>19</v>
      </c>
      <c r="B23" s="87"/>
      <c r="C23" s="87"/>
      <c r="D23" s="87"/>
      <c r="E23" s="87"/>
      <c r="F23" s="87"/>
      <c r="G23" s="87"/>
      <c r="H23" s="87"/>
      <c r="I23" s="87"/>
      <c r="J23" s="88"/>
      <c r="K23" s="20">
        <f t="shared" ref="K23:R23" si="5">SUM(K4:K22)</f>
        <v>0</v>
      </c>
      <c r="L23" s="20">
        <f t="shared" si="5"/>
        <v>0</v>
      </c>
      <c r="M23" s="20">
        <f t="shared" si="5"/>
        <v>0</v>
      </c>
      <c r="N23" s="20">
        <f t="shared" si="5"/>
        <v>0</v>
      </c>
      <c r="O23" s="20">
        <f t="shared" si="5"/>
        <v>0</v>
      </c>
      <c r="P23" s="20">
        <f t="shared" si="5"/>
        <v>0</v>
      </c>
      <c r="Q23" s="20">
        <f t="shared" si="5"/>
        <v>7</v>
      </c>
      <c r="R23" s="20">
        <f t="shared" si="5"/>
        <v>8</v>
      </c>
      <c r="S23" s="2"/>
    </row>
    <row r="24" spans="1:19" s="12" customFormat="1" ht="15" customHeight="1" x14ac:dyDescent="0.25">
      <c r="A24" s="78" t="s">
        <v>5</v>
      </c>
      <c r="B24" s="78"/>
      <c r="C24" s="78"/>
      <c r="D24" s="79" t="s">
        <v>248</v>
      </c>
      <c r="E24" s="80"/>
      <c r="F24" s="81"/>
      <c r="G24" s="85" t="s">
        <v>381</v>
      </c>
      <c r="H24" s="85"/>
      <c r="I24" s="85"/>
      <c r="J24" s="85"/>
      <c r="K24" s="53" t="s">
        <v>410</v>
      </c>
      <c r="L24" s="53" t="s">
        <v>410</v>
      </c>
      <c r="M24" s="53" t="s">
        <v>410</v>
      </c>
      <c r="N24" s="53" t="s">
        <v>410</v>
      </c>
      <c r="O24" s="53" t="s">
        <v>410</v>
      </c>
      <c r="P24" s="46" t="s">
        <v>452</v>
      </c>
      <c r="Q24" s="18" t="s">
        <v>454</v>
      </c>
      <c r="R24" s="2"/>
      <c r="S24" s="2"/>
    </row>
    <row r="25" spans="1:19" s="12" customFormat="1" ht="15" customHeight="1" x14ac:dyDescent="0.25">
      <c r="A25" s="78"/>
      <c r="B25" s="78"/>
      <c r="C25" s="78"/>
      <c r="D25" s="82"/>
      <c r="E25" s="83"/>
      <c r="F25" s="84"/>
      <c r="G25" s="85" t="s">
        <v>383</v>
      </c>
      <c r="H25" s="85"/>
      <c r="I25" s="85"/>
      <c r="J25" s="85"/>
      <c r="K25" s="53" t="s">
        <v>410</v>
      </c>
      <c r="L25" s="53" t="s">
        <v>410</v>
      </c>
      <c r="M25" s="53" t="s">
        <v>410</v>
      </c>
      <c r="N25" s="53" t="s">
        <v>410</v>
      </c>
      <c r="O25" s="53" t="s">
        <v>410</v>
      </c>
      <c r="P25" s="46" t="s">
        <v>452</v>
      </c>
      <c r="Q25" s="18" t="s">
        <v>465</v>
      </c>
      <c r="R25" s="2"/>
      <c r="S25" s="2"/>
    </row>
    <row r="26" spans="1:19" s="12" customFormat="1" ht="15" customHeight="1" x14ac:dyDescent="0.25">
      <c r="A26" s="78"/>
      <c r="B26" s="78"/>
      <c r="C26" s="78"/>
      <c r="D26" s="82"/>
      <c r="E26" s="83"/>
      <c r="F26" s="84"/>
      <c r="G26" s="85" t="s">
        <v>385</v>
      </c>
      <c r="H26" s="85"/>
      <c r="I26" s="85"/>
      <c r="J26" s="85"/>
      <c r="K26" s="53" t="s">
        <v>410</v>
      </c>
      <c r="L26" s="53" t="s">
        <v>410</v>
      </c>
      <c r="M26" s="53" t="s">
        <v>410</v>
      </c>
      <c r="N26" s="53" t="s">
        <v>410</v>
      </c>
      <c r="O26" s="53" t="s">
        <v>410</v>
      </c>
      <c r="P26" s="46" t="s">
        <v>452</v>
      </c>
      <c r="Q26" s="18" t="s">
        <v>466</v>
      </c>
      <c r="R26" s="2"/>
      <c r="S26" s="2"/>
    </row>
    <row r="27" spans="1:19" s="12" customFormat="1" ht="15" customHeight="1" x14ac:dyDescent="0.25">
      <c r="A27" s="78"/>
      <c r="B27" s="78"/>
      <c r="C27" s="78"/>
      <c r="D27" s="85" t="s">
        <v>9</v>
      </c>
      <c r="E27" s="85"/>
      <c r="F27" s="85"/>
      <c r="G27" s="85" t="s">
        <v>387</v>
      </c>
      <c r="H27" s="85"/>
      <c r="I27" s="85"/>
      <c r="J27" s="85"/>
      <c r="K27" s="53" t="s">
        <v>410</v>
      </c>
      <c r="L27" s="53" t="s">
        <v>410</v>
      </c>
      <c r="M27" s="53" t="s">
        <v>410</v>
      </c>
      <c r="N27" s="53" t="s">
        <v>410</v>
      </c>
      <c r="O27" s="53" t="s">
        <v>410</v>
      </c>
      <c r="P27" s="46" t="s">
        <v>452</v>
      </c>
      <c r="Q27" s="18" t="s">
        <v>453</v>
      </c>
      <c r="R27" s="2"/>
      <c r="S27" s="2"/>
    </row>
    <row r="28" spans="1:19" s="12" customFormat="1" ht="13" x14ac:dyDescent="0.25">
      <c r="A28" s="78"/>
      <c r="B28" s="78"/>
      <c r="C28" s="78"/>
      <c r="D28" s="85"/>
      <c r="E28" s="85"/>
      <c r="F28" s="85"/>
      <c r="G28" s="85" t="s">
        <v>390</v>
      </c>
      <c r="H28" s="85"/>
      <c r="I28" s="85"/>
      <c r="J28" s="85"/>
      <c r="K28" s="53" t="s">
        <v>410</v>
      </c>
      <c r="L28" s="53" t="s">
        <v>410</v>
      </c>
      <c r="M28" s="53" t="s">
        <v>410</v>
      </c>
      <c r="N28" s="53" t="s">
        <v>410</v>
      </c>
      <c r="O28" s="53" t="s">
        <v>410</v>
      </c>
      <c r="P28" s="46" t="s">
        <v>452</v>
      </c>
      <c r="Q28" s="18" t="s">
        <v>463</v>
      </c>
      <c r="R28" s="2"/>
      <c r="S28" s="2"/>
    </row>
    <row r="29" spans="1:19" s="12" customFormat="1" ht="13" x14ac:dyDescent="0.25">
      <c r="A29" s="78"/>
      <c r="B29" s="78"/>
      <c r="C29" s="78"/>
      <c r="D29" s="85"/>
      <c r="E29" s="85"/>
      <c r="F29" s="85"/>
      <c r="G29" s="85" t="s">
        <v>393</v>
      </c>
      <c r="H29" s="85"/>
      <c r="I29" s="85"/>
      <c r="J29" s="85"/>
      <c r="K29" s="53" t="s">
        <v>410</v>
      </c>
      <c r="L29" s="53" t="s">
        <v>410</v>
      </c>
      <c r="M29" s="53" t="s">
        <v>410</v>
      </c>
      <c r="N29" s="53" t="s">
        <v>410</v>
      </c>
      <c r="O29" s="53" t="s">
        <v>410</v>
      </c>
      <c r="P29" s="46" t="s">
        <v>452</v>
      </c>
      <c r="Q29" s="18" t="s">
        <v>464</v>
      </c>
      <c r="R29" s="2"/>
      <c r="S29" s="2"/>
    </row>
    <row r="30" spans="1:19" s="12" customFormat="1" ht="13" x14ac:dyDescent="0.25">
      <c r="A30" s="78"/>
      <c r="B30" s="78"/>
      <c r="C30" s="78"/>
      <c r="D30" s="85"/>
      <c r="E30" s="85"/>
      <c r="F30" s="85"/>
      <c r="G30" s="85" t="s">
        <v>397</v>
      </c>
      <c r="H30" s="85"/>
      <c r="I30" s="85"/>
      <c r="J30" s="85"/>
      <c r="K30" s="53" t="s">
        <v>410</v>
      </c>
      <c r="L30" s="53" t="s">
        <v>410</v>
      </c>
      <c r="M30" s="53" t="s">
        <v>410</v>
      </c>
      <c r="N30" s="53" t="s">
        <v>410</v>
      </c>
      <c r="O30" s="53" t="s">
        <v>410</v>
      </c>
      <c r="P30" s="46" t="s">
        <v>452</v>
      </c>
      <c r="Q30" s="18" t="s">
        <v>467</v>
      </c>
      <c r="R30" s="2"/>
      <c r="S30" s="2"/>
    </row>
    <row r="31" spans="1:19" s="22" customFormat="1" x14ac:dyDescent="0.25">
      <c r="A31" s="78"/>
      <c r="B31" s="78"/>
      <c r="C31" s="78"/>
      <c r="D31" s="73" t="s">
        <v>17</v>
      </c>
      <c r="E31" s="73"/>
      <c r="F31" s="73"/>
      <c r="G31" s="74" t="s">
        <v>399</v>
      </c>
      <c r="H31" s="74"/>
      <c r="I31" s="74"/>
      <c r="J31" s="74"/>
      <c r="K31" s="21"/>
      <c r="L31" s="21"/>
      <c r="M31" s="48"/>
      <c r="N31" s="21"/>
      <c r="O31" s="21"/>
      <c r="P31" s="21"/>
      <c r="Q31" s="21"/>
      <c r="R31" s="21"/>
      <c r="S31" s="28"/>
    </row>
    <row r="32" spans="1:19" s="22" customFormat="1" x14ac:dyDescent="0.25">
      <c r="A32" s="78"/>
      <c r="B32" s="78"/>
      <c r="C32" s="78"/>
      <c r="D32" s="73"/>
      <c r="E32" s="73"/>
      <c r="F32" s="73"/>
      <c r="G32" s="74" t="s">
        <v>403</v>
      </c>
      <c r="H32" s="74"/>
      <c r="I32" s="74"/>
      <c r="J32" s="74"/>
      <c r="K32" s="21"/>
      <c r="L32" s="21"/>
      <c r="M32" s="48"/>
      <c r="N32" s="21"/>
      <c r="O32" s="21"/>
      <c r="P32" s="21"/>
      <c r="Q32" s="21"/>
      <c r="R32" s="28"/>
      <c r="S32" s="28"/>
    </row>
    <row r="33" spans="1:19" s="22" customFormat="1" x14ac:dyDescent="0.25">
      <c r="A33" s="78"/>
      <c r="B33" s="78"/>
      <c r="C33" s="78"/>
      <c r="D33" s="73"/>
      <c r="E33" s="73"/>
      <c r="F33" s="73"/>
      <c r="G33" s="74" t="s">
        <v>404</v>
      </c>
      <c r="H33" s="74"/>
      <c r="I33" s="74"/>
      <c r="J33" s="74"/>
      <c r="K33" s="21"/>
      <c r="L33" s="21"/>
      <c r="M33" s="48"/>
      <c r="N33" s="21"/>
      <c r="O33" s="21"/>
      <c r="P33" s="21"/>
      <c r="Q33" s="21"/>
      <c r="R33" s="28"/>
      <c r="S33" s="28"/>
    </row>
    <row r="34" spans="1:19" s="22" customFormat="1" x14ac:dyDescent="0.25">
      <c r="A34" s="78"/>
      <c r="B34" s="78"/>
      <c r="C34" s="78"/>
      <c r="D34" s="73"/>
      <c r="E34" s="73"/>
      <c r="F34" s="73"/>
      <c r="G34" s="74" t="s">
        <v>405</v>
      </c>
      <c r="H34" s="74"/>
      <c r="I34" s="74"/>
      <c r="J34" s="74"/>
      <c r="K34" s="21"/>
      <c r="L34" s="21"/>
      <c r="M34" s="48"/>
      <c r="N34" s="21"/>
      <c r="O34" s="21"/>
      <c r="P34" s="21"/>
      <c r="Q34" s="21"/>
      <c r="R34" s="28"/>
      <c r="S34" s="28"/>
    </row>
    <row r="35" spans="1:19" s="22" customFormat="1" x14ac:dyDescent="0.25">
      <c r="A35" s="78"/>
      <c r="B35" s="78"/>
      <c r="C35" s="78"/>
      <c r="D35" s="73"/>
      <c r="E35" s="73"/>
      <c r="F35" s="73"/>
      <c r="G35" s="74" t="s">
        <v>406</v>
      </c>
      <c r="H35" s="74"/>
      <c r="I35" s="74"/>
      <c r="J35" s="74"/>
      <c r="K35" s="29"/>
      <c r="L35" s="29"/>
      <c r="M35" s="29"/>
      <c r="N35" s="29"/>
      <c r="O35" s="29"/>
      <c r="P35" s="29"/>
      <c r="Q35" s="29"/>
      <c r="R35" s="28"/>
      <c r="S35" s="28"/>
    </row>
  </sheetData>
  <mergeCells count="20"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phoneticPr fontId="9" type="noConversion"/>
  <dataValidations count="7">
    <dataValidation type="list" allowBlank="1" showInputMessage="1" showErrorMessage="1" sqref="F36:G1048576 E1:G1 I36:I1048576" xr:uid="{00000000-0002-0000-0500-000000000000}">
      <formula1>pri</formula1>
    </dataValidation>
    <dataValidation allowBlank="1" showInputMessage="1" showErrorMessage="1" sqref="I3:J6 A2:B3 E3:G4 D3 R2 P24:P30 I8:I22 R24:S30 S23 R4:S22 F5:F22 H7:I7 G10:G14 G8 H9 G16 J20:J21 J7:J9 E7 J11:J14 Q24:Q27" xr:uid="{00000000-0002-0000-0500-000001000000}"/>
    <dataValidation type="list" allowBlank="1" showInputMessage="1" showErrorMessage="1" sqref="A36:B1048576" xr:uid="{00000000-0002-0000-0500-000002000000}">
      <formula1>proj</formula1>
    </dataValidation>
    <dataValidation type="list" allowBlank="1" showInputMessage="1" showErrorMessage="1" sqref="J22 J15:J19 J10" xr:uid="{00000000-0002-0000-0500-000003000000}">
      <formula1>"完成,延迟"</formula1>
    </dataValidation>
    <dataValidation type="list" allowBlank="1" showInputMessage="1" showErrorMessage="1" sqref="D20:D22" xr:uid="{00000000-0002-0000-0500-000004000000}">
      <formula1>INDIRECT($C20)</formula1>
    </dataValidation>
    <dataValidation type="list" allowBlank="1" showInputMessage="1" showErrorMessage="1" sqref="C23:C1048576" xr:uid="{00000000-0002-0000-0500-000005000000}">
      <formula1>"建设,运维,通用"</formula1>
    </dataValidation>
    <dataValidation type="list" allowBlank="1" showInputMessage="1" showErrorMessage="1" sqref="D4:D19" xr:uid="{00000000-0002-0000-0500-000006000000}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7000000}">
          <x14:formula1>
            <xm:f>'D:\Sam zhu\ORACLE EBS PROJECTS\CRC\000PM0\2022\周报\[科技公司_产品中心_工作周报_朱苏明 _202209.xlsx]附表-2'!#REF!</xm:f>
          </x14:formula1>
          <xm:sqref>C4:C19</xm:sqref>
        </x14:dataValidation>
        <x14:dataValidation type="list" allowBlank="1" showInputMessage="1" showErrorMessage="1" xr:uid="{00000000-0002-0000-0500-000008000000}">
          <x14:formula1>
            <xm:f>'D:\Sam zhu\CRC\000PM0\2022\周报\[科技公司_产品中心_工作周报_朱苏明 _202211.xlsx]附表-2'!#REF!</xm:f>
          </x14:formula1>
          <xm:sqref>C20:C22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"/>
  <sheetViews>
    <sheetView showGridLines="0" tabSelected="1" topLeftCell="A9" zoomScale="70" zoomScaleNormal="70" workbookViewId="0">
      <selection activeCell="L44" sqref="L44"/>
    </sheetView>
  </sheetViews>
  <sheetFormatPr defaultColWidth="9.08984375" defaultRowHeight="14.5" x14ac:dyDescent="0.4"/>
  <cols>
    <col min="1" max="1" width="15.81640625" style="1" bestFit="1" customWidth="1"/>
    <col min="2" max="2" width="9.453125" style="1" bestFit="1" customWidth="1"/>
    <col min="3" max="3" width="8.36328125" style="1" bestFit="1" customWidth="1"/>
    <col min="4" max="4" width="19.453125" style="4" bestFit="1" customWidth="1"/>
    <col min="5" max="5" width="13.1796875" style="4" bestFit="1" customWidth="1"/>
    <col min="6" max="7" width="6.6328125" style="1" bestFit="1" customWidth="1"/>
    <col min="8" max="8" width="15" style="1" bestFit="1" customWidth="1"/>
    <col min="9" max="9" width="5" style="4" bestFit="1" customWidth="1"/>
    <col min="10" max="10" width="5" style="1" bestFit="1" customWidth="1"/>
    <col min="11" max="11" width="39" style="1" bestFit="1" customWidth="1"/>
    <col min="12" max="12" width="40.0898437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1796875" style="1" customWidth="1"/>
    <col min="20" max="16384" width="9.08984375" style="1"/>
  </cols>
  <sheetData>
    <row r="1" spans="1:19" ht="16.5" x14ac:dyDescent="0.4">
      <c r="A1" s="30" t="s">
        <v>71</v>
      </c>
      <c r="B1" s="30"/>
      <c r="C1" s="30"/>
      <c r="D1" s="31">
        <f>第5周工作计划!$D$1+7</f>
        <v>44962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.5" customHeight="1" x14ac:dyDescent="0.4">
      <c r="A2" s="70" t="str">
        <f>CONCATENATE("周总结&lt;",TEXT($D$1-6,"yyyy年mm月dd日"),"-",TEXT($D$1,"yyyy年mm月dd日"),"&gt;")</f>
        <v>周总结&lt;2023年01月30日-2023年02月05日&gt;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89" t="s">
        <v>18</v>
      </c>
      <c r="S2" s="69" t="s">
        <v>0</v>
      </c>
    </row>
    <row r="3" spans="1:19" s="22" customFormat="1" ht="27" x14ac:dyDescent="0.25">
      <c r="A3" s="10" t="s">
        <v>1</v>
      </c>
      <c r="B3" s="10" t="s">
        <v>243</v>
      </c>
      <c r="C3" s="10" t="s">
        <v>28</v>
      </c>
      <c r="D3" s="8" t="s">
        <v>39</v>
      </c>
      <c r="E3" s="8" t="s">
        <v>34</v>
      </c>
      <c r="F3" s="8" t="s">
        <v>2</v>
      </c>
      <c r="G3" s="8" t="s">
        <v>3</v>
      </c>
      <c r="H3" s="10" t="s">
        <v>345</v>
      </c>
      <c r="I3" s="8" t="s">
        <v>30</v>
      </c>
      <c r="J3" s="8" t="s">
        <v>29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4</v>
      </c>
      <c r="P3" s="10" t="s">
        <v>35</v>
      </c>
      <c r="Q3" s="10" t="s">
        <v>36</v>
      </c>
      <c r="R3" s="90"/>
      <c r="S3" s="69"/>
    </row>
    <row r="4" spans="1:19" s="12" customFormat="1" ht="40.75" customHeight="1" x14ac:dyDescent="0.25">
      <c r="A4" s="6">
        <v>1</v>
      </c>
      <c r="B4" s="6" t="str">
        <f>VLOOKUP(D4,'[2]附表-1'!$F$7:$G$138,2,FALSE)</f>
        <v>BU01011</v>
      </c>
      <c r="C4" s="9" t="s">
        <v>358</v>
      </c>
      <c r="D4" s="9" t="s">
        <v>292</v>
      </c>
      <c r="E4" s="16" t="s">
        <v>359</v>
      </c>
      <c r="F4" s="6" t="s">
        <v>360</v>
      </c>
      <c r="G4" s="6" t="s">
        <v>361</v>
      </c>
      <c r="H4" s="9" t="s">
        <v>362</v>
      </c>
      <c r="I4" s="54">
        <v>0.5</v>
      </c>
      <c r="J4" s="54">
        <v>0.5</v>
      </c>
      <c r="K4" s="19"/>
      <c r="L4" s="19">
        <v>1</v>
      </c>
      <c r="M4" s="52"/>
      <c r="N4" s="52"/>
      <c r="O4" s="52"/>
      <c r="P4" s="52"/>
      <c r="Q4" s="52"/>
      <c r="R4" s="20">
        <f>SUM(K4:Q4)</f>
        <v>1</v>
      </c>
      <c r="S4" s="2"/>
    </row>
    <row r="5" spans="1:19" s="12" customFormat="1" ht="37.75" customHeight="1" x14ac:dyDescent="0.25">
      <c r="A5" s="6">
        <v>2</v>
      </c>
      <c r="B5" s="6" t="str">
        <f>VLOOKUP(D5,'[2]附表-1'!$F$7:$G$138,2,FALSE)</f>
        <v>BU01007</v>
      </c>
      <c r="C5" s="6" t="s">
        <v>358</v>
      </c>
      <c r="D5" s="9" t="s">
        <v>288</v>
      </c>
      <c r="E5" s="16" t="s">
        <v>363</v>
      </c>
      <c r="F5" s="6" t="s">
        <v>360</v>
      </c>
      <c r="G5" s="2" t="s">
        <v>361</v>
      </c>
      <c r="H5" s="27"/>
      <c r="I5" s="3"/>
      <c r="J5" s="3"/>
      <c r="K5" s="19"/>
      <c r="L5" s="19"/>
      <c r="M5" s="52"/>
      <c r="N5" s="52"/>
      <c r="O5" s="52"/>
      <c r="P5" s="52"/>
      <c r="Q5" s="52"/>
      <c r="R5" s="20">
        <f t="shared" ref="R5:R9" si="0">SUM(K5:Q5)</f>
        <v>0</v>
      </c>
      <c r="S5" s="2"/>
    </row>
    <row r="6" spans="1:19" s="12" customFormat="1" ht="30" customHeight="1" x14ac:dyDescent="0.25">
      <c r="A6" s="6">
        <v>3</v>
      </c>
      <c r="B6" s="6" t="str">
        <f>VLOOKUP(D6,'[2]附表-1'!$F$7:$G$138,2,FALSE)</f>
        <v>BU01006</v>
      </c>
      <c r="C6" s="6" t="s">
        <v>358</v>
      </c>
      <c r="D6" s="9" t="s">
        <v>133</v>
      </c>
      <c r="E6" s="16" t="s">
        <v>363</v>
      </c>
      <c r="F6" s="6" t="s">
        <v>360</v>
      </c>
      <c r="G6" s="2" t="s">
        <v>361</v>
      </c>
      <c r="H6" s="27"/>
      <c r="I6" s="54"/>
      <c r="J6" s="54"/>
      <c r="K6" s="19"/>
      <c r="L6" s="19"/>
      <c r="M6" s="52"/>
      <c r="N6" s="52"/>
      <c r="O6" s="52"/>
      <c r="P6" s="52"/>
      <c r="Q6" s="52"/>
      <c r="R6" s="20">
        <f t="shared" si="0"/>
        <v>0</v>
      </c>
      <c r="S6" s="2"/>
    </row>
    <row r="7" spans="1:19" s="12" customFormat="1" ht="46" x14ac:dyDescent="0.25">
      <c r="A7" s="6">
        <v>4</v>
      </c>
      <c r="B7" s="6" t="str">
        <f>VLOOKUP(D7,'[2]附表-1'!$F$7:$G$138,2,FALSE)</f>
        <v>BU01012</v>
      </c>
      <c r="C7" s="6" t="s">
        <v>358</v>
      </c>
      <c r="D7" s="9" t="s">
        <v>254</v>
      </c>
      <c r="E7" s="16" t="s">
        <v>359</v>
      </c>
      <c r="F7" s="6" t="s">
        <v>360</v>
      </c>
      <c r="G7" s="2" t="s">
        <v>361</v>
      </c>
      <c r="H7" s="55" t="s">
        <v>364</v>
      </c>
      <c r="I7" s="54">
        <v>0.5</v>
      </c>
      <c r="J7" s="54">
        <v>0.5</v>
      </c>
      <c r="K7" s="19">
        <v>4</v>
      </c>
      <c r="L7" s="19">
        <v>5</v>
      </c>
      <c r="M7" s="52"/>
      <c r="N7" s="52"/>
      <c r="O7" s="52"/>
      <c r="P7" s="52"/>
      <c r="Q7" s="52"/>
      <c r="R7" s="20">
        <f t="shared" si="0"/>
        <v>9</v>
      </c>
      <c r="S7" s="2"/>
    </row>
    <row r="8" spans="1:19" s="12" customFormat="1" ht="30" customHeight="1" x14ac:dyDescent="0.25">
      <c r="A8" s="6">
        <v>5</v>
      </c>
      <c r="B8" s="6" t="str">
        <f>VLOOKUP(D8,'[2]附表-1'!$F$7:$G$138,2,FALSE)</f>
        <v>BU01009</v>
      </c>
      <c r="C8" s="6" t="s">
        <v>358</v>
      </c>
      <c r="D8" s="7" t="s">
        <v>290</v>
      </c>
      <c r="E8" s="16" t="s">
        <v>363</v>
      </c>
      <c r="F8" s="6" t="s">
        <v>361</v>
      </c>
      <c r="G8" s="6" t="s">
        <v>360</v>
      </c>
      <c r="H8" s="11"/>
      <c r="I8" s="3"/>
      <c r="J8" s="3"/>
      <c r="K8" s="19"/>
      <c r="L8" s="19"/>
      <c r="M8" s="52"/>
      <c r="N8" s="52"/>
      <c r="O8" s="52"/>
      <c r="P8" s="52"/>
      <c r="Q8" s="52"/>
      <c r="R8" s="20">
        <f t="shared" si="0"/>
        <v>0</v>
      </c>
      <c r="S8" s="2"/>
    </row>
    <row r="9" spans="1:19" s="12" customFormat="1" ht="38.4" customHeight="1" x14ac:dyDescent="0.25">
      <c r="A9" s="6">
        <v>6</v>
      </c>
      <c r="B9" s="6" t="str">
        <f>VLOOKUP(D9,'[2]附表-1'!$F$7:$G$138,2,FALSE)</f>
        <v>BU01010</v>
      </c>
      <c r="C9" s="6" t="s">
        <v>358</v>
      </c>
      <c r="D9" s="7" t="s">
        <v>291</v>
      </c>
      <c r="E9" s="16" t="s">
        <v>363</v>
      </c>
      <c r="F9" s="6" t="s">
        <v>360</v>
      </c>
      <c r="G9" s="2" t="s">
        <v>361</v>
      </c>
      <c r="H9" s="56" t="s">
        <v>365</v>
      </c>
      <c r="I9" s="3">
        <v>1</v>
      </c>
      <c r="J9" s="3">
        <v>1</v>
      </c>
      <c r="K9" s="19"/>
      <c r="L9" s="19"/>
      <c r="M9" s="52"/>
      <c r="N9" s="52"/>
      <c r="O9" s="52"/>
      <c r="P9" s="52"/>
      <c r="Q9" s="52"/>
      <c r="R9" s="20">
        <f t="shared" si="0"/>
        <v>0</v>
      </c>
      <c r="S9" s="2"/>
    </row>
    <row r="10" spans="1:19" s="12" customFormat="1" ht="24" customHeight="1" x14ac:dyDescent="0.25">
      <c r="A10" s="6">
        <v>7</v>
      </c>
      <c r="B10" s="6" t="str">
        <f>VLOOKUP(D10,'[2]附表-1'!$F$7:$G$138,2,FALSE)</f>
        <v>BU01008</v>
      </c>
      <c r="C10" s="6" t="s">
        <v>358</v>
      </c>
      <c r="D10" s="7" t="s">
        <v>289</v>
      </c>
      <c r="E10" s="16" t="s">
        <v>363</v>
      </c>
      <c r="F10" s="6" t="s">
        <v>361</v>
      </c>
      <c r="G10" s="6" t="s">
        <v>360</v>
      </c>
      <c r="H10" s="3"/>
      <c r="I10" s="3"/>
      <c r="J10" s="2"/>
      <c r="K10" s="57"/>
      <c r="L10" s="57"/>
      <c r="M10" s="52"/>
      <c r="N10" s="52"/>
      <c r="O10" s="52"/>
      <c r="P10" s="52"/>
      <c r="Q10" s="52"/>
      <c r="R10" s="20">
        <f t="shared" ref="R10:R19" si="1">SUM(J10:Q10)</f>
        <v>0</v>
      </c>
      <c r="S10" s="2"/>
    </row>
    <row r="11" spans="1:19" s="12" customFormat="1" ht="33" customHeight="1" x14ac:dyDescent="0.25">
      <c r="A11" s="6">
        <v>8</v>
      </c>
      <c r="B11" s="6" t="str">
        <f>VLOOKUP(D11,'[2]附表-1'!$F$7:$G$138,2,FALSE)</f>
        <v>BU01013</v>
      </c>
      <c r="C11" s="6" t="s">
        <v>358</v>
      </c>
      <c r="D11" s="7" t="s">
        <v>294</v>
      </c>
      <c r="E11" s="16" t="s">
        <v>363</v>
      </c>
      <c r="F11" s="6" t="s">
        <v>361</v>
      </c>
      <c r="G11" s="6" t="s">
        <v>360</v>
      </c>
      <c r="H11" s="54" t="s">
        <v>366</v>
      </c>
      <c r="I11" s="3">
        <v>1</v>
      </c>
      <c r="J11" s="3">
        <v>1</v>
      </c>
      <c r="K11" s="57"/>
      <c r="L11" s="57"/>
      <c r="M11" s="52"/>
      <c r="N11" s="52"/>
      <c r="O11" s="52"/>
      <c r="P11" s="52"/>
      <c r="Q11" s="52"/>
      <c r="R11" s="20">
        <f t="shared" si="1"/>
        <v>1</v>
      </c>
      <c r="S11" s="2"/>
    </row>
    <row r="12" spans="1:19" s="12" customFormat="1" ht="30" customHeight="1" x14ac:dyDescent="0.25">
      <c r="A12" s="6">
        <v>9</v>
      </c>
      <c r="B12" s="6" t="str">
        <f>VLOOKUP(D12,'[2]附表-1'!$F$7:$G$138,2,FALSE)</f>
        <v>BU01023</v>
      </c>
      <c r="C12" s="6" t="s">
        <v>358</v>
      </c>
      <c r="D12" s="7" t="s">
        <v>304</v>
      </c>
      <c r="E12" s="17"/>
      <c r="F12" s="6" t="s">
        <v>367</v>
      </c>
      <c r="G12" s="6" t="s">
        <v>360</v>
      </c>
      <c r="H12" s="11"/>
      <c r="I12" s="3"/>
      <c r="J12" s="3"/>
      <c r="K12" s="19"/>
      <c r="L12" s="19"/>
      <c r="M12" s="52"/>
      <c r="N12" s="52"/>
      <c r="O12" s="52"/>
      <c r="P12" s="52"/>
      <c r="Q12" s="52"/>
      <c r="R12" s="20">
        <f t="shared" ref="R12" si="2">SUM(K12:Q12)</f>
        <v>0</v>
      </c>
      <c r="S12" s="2"/>
    </row>
    <row r="13" spans="1:19" s="12" customFormat="1" ht="30" customHeight="1" x14ac:dyDescent="0.25">
      <c r="A13" s="6">
        <v>10</v>
      </c>
      <c r="B13" s="6" t="str">
        <f>VLOOKUP(D13,'[2]附表-1'!$F$7:$G$138,2,FALSE)</f>
        <v>BU01034</v>
      </c>
      <c r="C13" s="6" t="s">
        <v>358</v>
      </c>
      <c r="D13" s="7" t="s">
        <v>313</v>
      </c>
      <c r="E13" s="17"/>
      <c r="F13" s="6" t="s">
        <v>368</v>
      </c>
      <c r="G13" s="6" t="s">
        <v>360</v>
      </c>
      <c r="H13" s="11"/>
      <c r="I13" s="3"/>
      <c r="J13" s="3"/>
      <c r="K13" s="19"/>
      <c r="L13" s="19"/>
      <c r="M13" s="52"/>
      <c r="N13" s="52"/>
      <c r="O13" s="52"/>
      <c r="P13" s="52"/>
      <c r="Q13" s="52"/>
      <c r="R13" s="20">
        <f t="shared" si="1"/>
        <v>0</v>
      </c>
      <c r="S13" s="2"/>
    </row>
    <row r="14" spans="1:19" s="12" customFormat="1" ht="30" customHeight="1" x14ac:dyDescent="0.25">
      <c r="A14" s="6">
        <v>11</v>
      </c>
      <c r="B14" s="6" t="str">
        <f>VLOOKUP(D14,'[2]附表-1'!$F$7:$G$138,2,FALSE)</f>
        <v>BU01041</v>
      </c>
      <c r="C14" s="6" t="s">
        <v>358</v>
      </c>
      <c r="D14" s="7" t="s">
        <v>320</v>
      </c>
      <c r="E14" s="17"/>
      <c r="F14" s="6" t="s">
        <v>369</v>
      </c>
      <c r="G14" s="6" t="s">
        <v>360</v>
      </c>
      <c r="H14" s="11"/>
      <c r="I14" s="3"/>
      <c r="J14" s="3"/>
      <c r="K14" s="19"/>
      <c r="L14" s="19">
        <v>1</v>
      </c>
      <c r="M14" s="52"/>
      <c r="N14" s="52"/>
      <c r="O14" s="52"/>
      <c r="P14" s="52"/>
      <c r="Q14" s="52"/>
      <c r="R14" s="20">
        <f t="shared" si="1"/>
        <v>1</v>
      </c>
      <c r="S14" s="2"/>
    </row>
    <row r="15" spans="1:19" s="12" customFormat="1" ht="24" customHeight="1" x14ac:dyDescent="0.25">
      <c r="A15" s="6">
        <v>12</v>
      </c>
      <c r="B15" s="6" t="str">
        <f>VLOOKUP(D15,'[2]附表-1'!$F$7:$G$138,2,FALSE)</f>
        <v>BU01042</v>
      </c>
      <c r="C15" s="6" t="s">
        <v>358</v>
      </c>
      <c r="D15" s="7" t="s">
        <v>321</v>
      </c>
      <c r="E15" s="17"/>
      <c r="F15" s="6" t="s">
        <v>370</v>
      </c>
      <c r="G15" s="2" t="s">
        <v>361</v>
      </c>
      <c r="H15" s="3"/>
      <c r="I15" s="3"/>
      <c r="J15" s="2"/>
      <c r="K15" s="57"/>
      <c r="L15" s="57"/>
      <c r="M15" s="52"/>
      <c r="N15" s="52"/>
      <c r="O15" s="52"/>
      <c r="P15" s="52"/>
      <c r="Q15" s="52"/>
      <c r="R15" s="20">
        <f t="shared" si="1"/>
        <v>0</v>
      </c>
      <c r="S15" s="2"/>
    </row>
    <row r="16" spans="1:19" s="12" customFormat="1" ht="24" customHeight="1" x14ac:dyDescent="0.25">
      <c r="A16" s="6">
        <v>13</v>
      </c>
      <c r="B16" s="6" t="str">
        <f>VLOOKUP(D16,'[2]附表-1'!$F$7:$G$138,2,FALSE)</f>
        <v>BU01044</v>
      </c>
      <c r="C16" s="6" t="s">
        <v>358</v>
      </c>
      <c r="D16" s="7" t="s">
        <v>323</v>
      </c>
      <c r="E16" s="17"/>
      <c r="F16" s="6" t="s">
        <v>371</v>
      </c>
      <c r="G16" s="6" t="s">
        <v>360</v>
      </c>
      <c r="H16" s="3"/>
      <c r="I16" s="3"/>
      <c r="J16" s="2"/>
      <c r="K16" s="57"/>
      <c r="L16" s="57"/>
      <c r="M16" s="52"/>
      <c r="N16" s="52"/>
      <c r="O16" s="52"/>
      <c r="P16" s="52"/>
      <c r="Q16" s="52"/>
      <c r="R16" s="20">
        <f t="shared" si="1"/>
        <v>0</v>
      </c>
      <c r="S16" s="2"/>
    </row>
    <row r="17" spans="1:19" s="12" customFormat="1" ht="24" customHeight="1" x14ac:dyDescent="0.25">
      <c r="A17" s="6">
        <v>14</v>
      </c>
      <c r="B17" s="6" t="str">
        <f>VLOOKUP(D17,'[2]附表-1'!$F$7:$G$138,2,FALSE)</f>
        <v>OP03008</v>
      </c>
      <c r="C17" s="6" t="s">
        <v>372</v>
      </c>
      <c r="D17" s="7" t="s">
        <v>373</v>
      </c>
      <c r="E17" s="17"/>
      <c r="F17" s="6" t="s">
        <v>360</v>
      </c>
      <c r="G17" s="2"/>
      <c r="H17" s="3"/>
      <c r="I17" s="3"/>
      <c r="J17" s="2"/>
      <c r="K17" s="57">
        <v>2</v>
      </c>
      <c r="L17" s="57"/>
      <c r="M17" s="52"/>
      <c r="N17" s="52"/>
      <c r="O17" s="52"/>
      <c r="P17" s="52"/>
      <c r="Q17" s="52"/>
      <c r="R17" s="20">
        <f>SUM(J17:Q17)</f>
        <v>2</v>
      </c>
      <c r="S17" s="2"/>
    </row>
    <row r="18" spans="1:19" s="12" customFormat="1" ht="24" customHeight="1" x14ac:dyDescent="0.25">
      <c r="A18" s="6">
        <v>15</v>
      </c>
      <c r="B18" s="6" t="str">
        <f>VLOOKUP(D18,'[2]附表-1'!$F$7:$G$138,2,FALSE)</f>
        <v>GE01001</v>
      </c>
      <c r="C18" s="6" t="s">
        <v>374</v>
      </c>
      <c r="D18" s="7" t="s">
        <v>375</v>
      </c>
      <c r="E18" s="17"/>
      <c r="F18" s="6" t="s">
        <v>360</v>
      </c>
      <c r="G18" s="2"/>
      <c r="H18" s="3"/>
      <c r="I18" s="3"/>
      <c r="J18" s="2"/>
      <c r="K18" s="57">
        <v>1</v>
      </c>
      <c r="L18" s="57"/>
      <c r="M18" s="52"/>
      <c r="N18" s="52"/>
      <c r="O18" s="52"/>
      <c r="P18" s="52"/>
      <c r="Q18" s="52"/>
      <c r="R18" s="20">
        <f t="shared" si="1"/>
        <v>1</v>
      </c>
      <c r="S18" s="2"/>
    </row>
    <row r="19" spans="1:19" s="12" customFormat="1" ht="24" customHeight="1" x14ac:dyDescent="0.25">
      <c r="A19" s="6">
        <v>16</v>
      </c>
      <c r="B19" s="6" t="str">
        <f>VLOOKUP(D19,'[2]附表-1'!$F$7:$G$138,2,FALSE)</f>
        <v>GE04001</v>
      </c>
      <c r="C19" s="6" t="s">
        <v>374</v>
      </c>
      <c r="D19" s="7" t="s">
        <v>376</v>
      </c>
      <c r="E19" s="17"/>
      <c r="F19" s="6" t="s">
        <v>360</v>
      </c>
      <c r="G19" s="2"/>
      <c r="H19" s="3"/>
      <c r="I19" s="3"/>
      <c r="J19" s="2"/>
      <c r="K19" s="57"/>
      <c r="L19" s="57"/>
      <c r="M19" s="52"/>
      <c r="N19" s="52"/>
      <c r="O19" s="52"/>
      <c r="P19" s="52"/>
      <c r="Q19" s="52"/>
      <c r="R19" s="20">
        <f t="shared" si="1"/>
        <v>0</v>
      </c>
      <c r="S19" s="2"/>
    </row>
    <row r="20" spans="1:19" s="12" customFormat="1" ht="30" customHeight="1" x14ac:dyDescent="0.25">
      <c r="A20" s="6">
        <v>17</v>
      </c>
      <c r="B20" s="6" t="str">
        <f>VLOOKUP(D20,'[3]附表-1'!$F$7:$G$147,2,FALSE)</f>
        <v>GE02001</v>
      </c>
      <c r="C20" s="6" t="s">
        <v>374</v>
      </c>
      <c r="D20" s="9" t="s">
        <v>377</v>
      </c>
      <c r="E20" s="16"/>
      <c r="F20" s="6"/>
      <c r="G20" s="2"/>
      <c r="H20" s="27"/>
      <c r="I20" s="3"/>
      <c r="J20" s="3"/>
      <c r="K20" s="19"/>
      <c r="L20" s="19"/>
      <c r="M20" s="52"/>
      <c r="N20" s="52"/>
      <c r="O20" s="52"/>
      <c r="P20" s="52"/>
      <c r="Q20" s="52"/>
      <c r="R20" s="20">
        <f t="shared" ref="R20:R21" si="3">SUM(K20:Q20)</f>
        <v>0</v>
      </c>
      <c r="S20" s="2"/>
    </row>
    <row r="21" spans="1:19" s="12" customFormat="1" ht="30" customHeight="1" x14ac:dyDescent="0.25">
      <c r="A21" s="6">
        <v>18</v>
      </c>
      <c r="B21" s="6" t="str">
        <f>VLOOKUP(D21,'[3]附表-1'!$F$7:$G$147,2,FALSE)</f>
        <v>MT01001</v>
      </c>
      <c r="C21" s="6" t="s">
        <v>378</v>
      </c>
      <c r="D21" s="7" t="s">
        <v>379</v>
      </c>
      <c r="E21" s="17"/>
      <c r="F21" s="6"/>
      <c r="G21" s="2"/>
      <c r="H21" s="11"/>
      <c r="I21" s="3"/>
      <c r="J21" s="3"/>
      <c r="K21" s="19"/>
      <c r="L21" s="19"/>
      <c r="M21" s="52"/>
      <c r="N21" s="52"/>
      <c r="O21" s="52"/>
      <c r="P21" s="52"/>
      <c r="Q21" s="52"/>
      <c r="R21" s="20">
        <f t="shared" si="3"/>
        <v>0</v>
      </c>
      <c r="S21" s="2"/>
    </row>
    <row r="22" spans="1:19" s="12" customFormat="1" ht="24" customHeight="1" x14ac:dyDescent="0.25">
      <c r="A22" s="6">
        <v>19</v>
      </c>
      <c r="B22" s="6" t="str">
        <f>VLOOKUP(D22,'[3]附表-1'!$F$7:$G$147,2,FALSE)</f>
        <v>VA01001</v>
      </c>
      <c r="C22" s="6" t="s">
        <v>380</v>
      </c>
      <c r="D22" s="7" t="s">
        <v>380</v>
      </c>
      <c r="E22" s="17"/>
      <c r="F22" s="6"/>
      <c r="G22" s="2"/>
      <c r="H22" s="3"/>
      <c r="I22" s="3"/>
      <c r="J22" s="2"/>
      <c r="K22" s="57"/>
      <c r="L22" s="57"/>
      <c r="M22" s="52"/>
      <c r="N22" s="52"/>
      <c r="O22" s="52"/>
      <c r="P22" s="52"/>
      <c r="Q22" s="52"/>
      <c r="R22" s="20">
        <f t="shared" ref="R22" si="4">SUM(J22:Q22)</f>
        <v>0</v>
      </c>
      <c r="S22" s="2"/>
    </row>
    <row r="23" spans="1:19" s="12" customFormat="1" ht="30" customHeight="1" x14ac:dyDescent="0.25">
      <c r="A23" s="86" t="s">
        <v>19</v>
      </c>
      <c r="B23" s="87"/>
      <c r="C23" s="87"/>
      <c r="D23" s="87"/>
      <c r="E23" s="87"/>
      <c r="F23" s="87"/>
      <c r="G23" s="87"/>
      <c r="H23" s="87"/>
      <c r="I23" s="87"/>
      <c r="J23" s="88"/>
      <c r="K23" s="20">
        <f t="shared" ref="K23:R23" si="5">SUM(K4:K22)</f>
        <v>7</v>
      </c>
      <c r="L23" s="20">
        <f t="shared" si="5"/>
        <v>7</v>
      </c>
      <c r="M23" s="20">
        <f t="shared" si="5"/>
        <v>0</v>
      </c>
      <c r="N23" s="20">
        <f t="shared" si="5"/>
        <v>0</v>
      </c>
      <c r="O23" s="20">
        <f t="shared" si="5"/>
        <v>0</v>
      </c>
      <c r="P23" s="20">
        <f t="shared" si="5"/>
        <v>0</v>
      </c>
      <c r="Q23" s="20">
        <f t="shared" si="5"/>
        <v>0</v>
      </c>
      <c r="R23" s="20">
        <f t="shared" si="5"/>
        <v>15</v>
      </c>
      <c r="S23" s="2"/>
    </row>
    <row r="24" spans="1:19" s="12" customFormat="1" ht="15" customHeight="1" x14ac:dyDescent="0.25">
      <c r="A24" s="78" t="s">
        <v>5</v>
      </c>
      <c r="B24" s="78"/>
      <c r="C24" s="78"/>
      <c r="D24" s="79" t="s">
        <v>248</v>
      </c>
      <c r="E24" s="80"/>
      <c r="F24" s="81"/>
      <c r="G24" s="85" t="s">
        <v>381</v>
      </c>
      <c r="H24" s="85"/>
      <c r="I24" s="85"/>
      <c r="J24" s="85"/>
      <c r="K24" s="46" t="s">
        <v>454</v>
      </c>
      <c r="L24" s="46" t="s">
        <v>459</v>
      </c>
      <c r="M24" s="52"/>
      <c r="N24" s="52"/>
      <c r="O24" s="52"/>
      <c r="P24" s="52"/>
      <c r="Q24" s="52"/>
      <c r="R24" s="2"/>
      <c r="S24" s="2"/>
    </row>
    <row r="25" spans="1:19" s="12" customFormat="1" ht="15" customHeight="1" x14ac:dyDescent="0.25">
      <c r="A25" s="78"/>
      <c r="B25" s="78"/>
      <c r="C25" s="78"/>
      <c r="D25" s="82"/>
      <c r="E25" s="83"/>
      <c r="F25" s="84"/>
      <c r="G25" s="85" t="s">
        <v>383</v>
      </c>
      <c r="H25" s="85"/>
      <c r="I25" s="85"/>
      <c r="J25" s="85"/>
      <c r="K25" s="46" t="s">
        <v>454</v>
      </c>
      <c r="L25" s="46" t="s">
        <v>459</v>
      </c>
      <c r="M25" s="52"/>
      <c r="N25" s="52"/>
      <c r="O25" s="52"/>
      <c r="P25" s="52"/>
      <c r="Q25" s="52"/>
      <c r="R25" s="2"/>
      <c r="S25" s="2"/>
    </row>
    <row r="26" spans="1:19" s="12" customFormat="1" ht="15" customHeight="1" x14ac:dyDescent="0.25">
      <c r="A26" s="78"/>
      <c r="B26" s="78"/>
      <c r="C26" s="78"/>
      <c r="D26" s="82"/>
      <c r="E26" s="83"/>
      <c r="F26" s="84"/>
      <c r="G26" s="85" t="s">
        <v>385</v>
      </c>
      <c r="H26" s="85"/>
      <c r="I26" s="85"/>
      <c r="J26" s="85"/>
      <c r="K26" s="46" t="s">
        <v>455</v>
      </c>
      <c r="L26" s="46" t="s">
        <v>460</v>
      </c>
      <c r="M26" s="52"/>
      <c r="N26" s="52"/>
      <c r="O26" s="52"/>
      <c r="P26" s="52"/>
      <c r="Q26" s="52"/>
      <c r="R26" s="2"/>
      <c r="S26" s="2"/>
    </row>
    <row r="27" spans="1:19" s="12" customFormat="1" ht="15" customHeight="1" x14ac:dyDescent="0.25">
      <c r="A27" s="78"/>
      <c r="B27" s="78"/>
      <c r="C27" s="78"/>
      <c r="D27" s="85" t="s">
        <v>9</v>
      </c>
      <c r="E27" s="85"/>
      <c r="F27" s="85"/>
      <c r="G27" s="85" t="s">
        <v>387</v>
      </c>
      <c r="H27" s="85"/>
      <c r="I27" s="85"/>
      <c r="J27" s="85"/>
      <c r="K27" s="47" t="s">
        <v>456</v>
      </c>
      <c r="L27" s="47" t="s">
        <v>458</v>
      </c>
      <c r="M27" s="52"/>
      <c r="N27" s="52"/>
      <c r="O27" s="52"/>
      <c r="P27" s="52"/>
      <c r="Q27" s="52"/>
      <c r="R27" s="2"/>
      <c r="S27" s="2"/>
    </row>
    <row r="28" spans="1:19" s="12" customFormat="1" ht="13" x14ac:dyDescent="0.25">
      <c r="A28" s="78"/>
      <c r="B28" s="78"/>
      <c r="C28" s="78"/>
      <c r="D28" s="85"/>
      <c r="E28" s="85"/>
      <c r="F28" s="85"/>
      <c r="G28" s="85" t="s">
        <v>390</v>
      </c>
      <c r="H28" s="85"/>
      <c r="I28" s="85"/>
      <c r="J28" s="85"/>
      <c r="K28" s="47" t="s">
        <v>456</v>
      </c>
      <c r="L28" s="47" t="s">
        <v>458</v>
      </c>
      <c r="M28" s="52"/>
      <c r="N28" s="52"/>
      <c r="O28" s="52"/>
      <c r="P28" s="52"/>
      <c r="Q28" s="52"/>
      <c r="R28" s="2"/>
      <c r="S28" s="2"/>
    </row>
    <row r="29" spans="1:19" s="12" customFormat="1" ht="13" x14ac:dyDescent="0.25">
      <c r="A29" s="78"/>
      <c r="B29" s="78"/>
      <c r="C29" s="78"/>
      <c r="D29" s="85"/>
      <c r="E29" s="85"/>
      <c r="F29" s="85"/>
      <c r="G29" s="85" t="s">
        <v>393</v>
      </c>
      <c r="H29" s="85"/>
      <c r="I29" s="85"/>
      <c r="J29" s="85"/>
      <c r="K29" s="46" t="s">
        <v>457</v>
      </c>
      <c r="L29" s="46" t="s">
        <v>461</v>
      </c>
      <c r="M29" s="52"/>
      <c r="N29" s="52"/>
      <c r="O29" s="52"/>
      <c r="P29" s="52"/>
      <c r="Q29" s="52"/>
      <c r="R29" s="2"/>
      <c r="S29" s="2"/>
    </row>
    <row r="30" spans="1:19" s="12" customFormat="1" ht="13" x14ac:dyDescent="0.25">
      <c r="A30" s="78"/>
      <c r="B30" s="78"/>
      <c r="C30" s="78"/>
      <c r="D30" s="85"/>
      <c r="E30" s="85"/>
      <c r="F30" s="85"/>
      <c r="G30" s="85" t="s">
        <v>397</v>
      </c>
      <c r="H30" s="85"/>
      <c r="I30" s="85"/>
      <c r="J30" s="85"/>
      <c r="K30" s="46" t="s">
        <v>457</v>
      </c>
      <c r="L30" s="46" t="s">
        <v>462</v>
      </c>
      <c r="M30" s="52"/>
      <c r="N30" s="52"/>
      <c r="O30" s="52"/>
      <c r="P30" s="52"/>
      <c r="Q30" s="52"/>
      <c r="R30" s="2"/>
      <c r="S30" s="2"/>
    </row>
    <row r="31" spans="1:19" s="22" customFormat="1" x14ac:dyDescent="0.25">
      <c r="A31" s="78"/>
      <c r="B31" s="78"/>
      <c r="C31" s="78"/>
      <c r="D31" s="73" t="s">
        <v>17</v>
      </c>
      <c r="E31" s="73"/>
      <c r="F31" s="73"/>
      <c r="G31" s="74" t="s">
        <v>399</v>
      </c>
      <c r="H31" s="74"/>
      <c r="I31" s="74"/>
      <c r="J31" s="74"/>
      <c r="K31" s="21"/>
      <c r="L31" s="21"/>
      <c r="M31" s="48"/>
      <c r="N31" s="21"/>
      <c r="O31" s="21"/>
      <c r="P31" s="21"/>
      <c r="Q31" s="21"/>
      <c r="R31" s="21"/>
      <c r="S31" s="28"/>
    </row>
    <row r="32" spans="1:19" s="22" customFormat="1" x14ac:dyDescent="0.25">
      <c r="A32" s="78"/>
      <c r="B32" s="78"/>
      <c r="C32" s="78"/>
      <c r="D32" s="73"/>
      <c r="E32" s="73"/>
      <c r="F32" s="73"/>
      <c r="G32" s="74" t="s">
        <v>403</v>
      </c>
      <c r="H32" s="74"/>
      <c r="I32" s="74"/>
      <c r="J32" s="74"/>
      <c r="K32" s="21"/>
      <c r="L32" s="21"/>
      <c r="M32" s="48"/>
      <c r="N32" s="21"/>
      <c r="O32" s="21"/>
      <c r="P32" s="21"/>
      <c r="Q32" s="21"/>
      <c r="R32" s="28"/>
      <c r="S32" s="28"/>
    </row>
    <row r="33" spans="1:19" s="22" customFormat="1" x14ac:dyDescent="0.25">
      <c r="A33" s="78"/>
      <c r="B33" s="78"/>
      <c r="C33" s="78"/>
      <c r="D33" s="73"/>
      <c r="E33" s="73"/>
      <c r="F33" s="73"/>
      <c r="G33" s="74" t="s">
        <v>404</v>
      </c>
      <c r="H33" s="74"/>
      <c r="I33" s="74"/>
      <c r="J33" s="74"/>
      <c r="K33" s="21"/>
      <c r="L33" s="21"/>
      <c r="M33" s="48"/>
      <c r="N33" s="21"/>
      <c r="O33" s="21"/>
      <c r="P33" s="21"/>
      <c r="Q33" s="21"/>
      <c r="R33" s="28"/>
      <c r="S33" s="28"/>
    </row>
    <row r="34" spans="1:19" s="22" customFormat="1" x14ac:dyDescent="0.25">
      <c r="A34" s="78"/>
      <c r="B34" s="78"/>
      <c r="C34" s="78"/>
      <c r="D34" s="73"/>
      <c r="E34" s="73"/>
      <c r="F34" s="73"/>
      <c r="G34" s="74" t="s">
        <v>405</v>
      </c>
      <c r="H34" s="74"/>
      <c r="I34" s="74"/>
      <c r="J34" s="74"/>
      <c r="K34" s="21"/>
      <c r="L34" s="21"/>
      <c r="M34" s="48"/>
      <c r="N34" s="21"/>
      <c r="O34" s="21"/>
      <c r="P34" s="21"/>
      <c r="Q34" s="21"/>
      <c r="R34" s="28"/>
      <c r="S34" s="28"/>
    </row>
    <row r="35" spans="1:19" s="22" customFormat="1" x14ac:dyDescent="0.25">
      <c r="A35" s="78"/>
      <c r="B35" s="78"/>
      <c r="C35" s="78"/>
      <c r="D35" s="73"/>
      <c r="E35" s="73"/>
      <c r="F35" s="73"/>
      <c r="G35" s="74" t="s">
        <v>406</v>
      </c>
      <c r="H35" s="74"/>
      <c r="I35" s="74"/>
      <c r="J35" s="74"/>
      <c r="K35" s="29"/>
      <c r="L35" s="29"/>
      <c r="M35" s="29"/>
      <c r="N35" s="29"/>
      <c r="O35" s="29"/>
      <c r="P35" s="29"/>
      <c r="Q35" s="29"/>
      <c r="R35" s="28"/>
      <c r="S35" s="28"/>
    </row>
  </sheetData>
  <mergeCells count="20"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phoneticPr fontId="9" type="noConversion"/>
  <dataValidations count="7">
    <dataValidation type="list" allowBlank="1" showInputMessage="1" showErrorMessage="1" sqref="C23:C1048576" xr:uid="{00000000-0002-0000-0600-000000000000}">
      <formula1>"建设,运维,通用"</formula1>
    </dataValidation>
    <dataValidation type="list" allowBlank="1" showInputMessage="1" showErrorMessage="1" sqref="D20:D22" xr:uid="{00000000-0002-0000-0600-000001000000}">
      <formula1>INDIRECT($C20)</formula1>
    </dataValidation>
    <dataValidation type="list" allowBlank="1" showInputMessage="1" showErrorMessage="1" sqref="J22 J15:J19 J10" xr:uid="{00000000-0002-0000-0600-000002000000}">
      <formula1>"完成,延迟"</formula1>
    </dataValidation>
    <dataValidation type="list" allowBlank="1" showInputMessage="1" showErrorMessage="1" sqref="A36:B1048576" xr:uid="{00000000-0002-0000-0600-000003000000}">
      <formula1>proj</formula1>
    </dataValidation>
    <dataValidation allowBlank="1" showInputMessage="1" showErrorMessage="1" sqref="A2:B3 E3:G4 D3 R2 I3:J6 K24:L24 I8:I22 J11:J14 R24:S30 S23 R4:S22 F5:F22 H7:I7 G10:G14 G8 H9 G16 J20:J21 J7:J9 E7 K25:K26 L25" xr:uid="{00000000-0002-0000-0600-000004000000}"/>
    <dataValidation type="list" allowBlank="1" showInputMessage="1" showErrorMessage="1" sqref="F36:G1048576 E1:G1 I36:I1048576" xr:uid="{00000000-0002-0000-0600-000005000000}">
      <formula1>pri</formula1>
    </dataValidation>
    <dataValidation type="list" allowBlank="1" showInputMessage="1" showErrorMessage="1" sqref="D4:D19" xr:uid="{00000000-0002-0000-0600-000006000000}">
      <formula1>INDIRECT(C4)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7000000}">
          <x14:formula1>
            <xm:f>'D:\Sam zhu\ORACLE EBS PROJECTS\CRC\000PM0\2022\周报\[科技公司_产品中心_工作周报_朱苏明 _202209.xlsx]附表-2'!#REF!</xm:f>
          </x14:formula1>
          <xm:sqref>C4:C19</xm:sqref>
        </x14:dataValidation>
        <x14:dataValidation type="list" allowBlank="1" showInputMessage="1" showErrorMessage="1" xr:uid="{00000000-0002-0000-0600-000008000000}">
          <x14:formula1>
            <xm:f>'D:\Sam zhu\CRC\000PM0\2022\周报\[科技公司_产品中心_工作周报_朱苏明 _202211.xlsx]附表-2'!#REF!</xm:f>
          </x14:formula1>
          <xm:sqref>C20:C22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9"/>
  <sheetViews>
    <sheetView zoomScale="60" zoomScaleNormal="60" workbookViewId="0">
      <selection activeCell="J137" sqref="J137"/>
    </sheetView>
  </sheetViews>
  <sheetFormatPr defaultColWidth="14" defaultRowHeight="14" x14ac:dyDescent="0.25"/>
  <cols>
    <col min="1" max="3" width="6.54296875" style="26" bestFit="1" customWidth="1"/>
    <col min="4" max="4" width="18.6328125" style="26" bestFit="1" customWidth="1"/>
    <col min="5" max="5" width="6.54296875" style="26" bestFit="1" customWidth="1"/>
    <col min="6" max="6" width="69.54296875" style="26" bestFit="1" customWidth="1"/>
    <col min="7" max="7" width="11.1796875" style="26" bestFit="1" customWidth="1"/>
    <col min="8" max="8" width="16" style="26" customWidth="1"/>
    <col min="9" max="9" width="13" style="26" customWidth="1"/>
    <col min="10" max="10" width="10" style="26" customWidth="1"/>
    <col min="11" max="11" width="9" style="26" customWidth="1"/>
    <col min="12" max="12" width="36" style="26" customWidth="1"/>
    <col min="13" max="13" width="13" style="26" customWidth="1"/>
    <col min="14" max="14" width="23" style="26" customWidth="1"/>
    <col min="15" max="20" width="13" style="26" customWidth="1"/>
    <col min="21" max="16384" width="14" style="26"/>
  </cols>
  <sheetData>
    <row r="1" spans="1:7" ht="21" customHeight="1" x14ac:dyDescent="0.25">
      <c r="A1" s="100" t="s">
        <v>341</v>
      </c>
      <c r="B1" s="101"/>
      <c r="C1" s="101"/>
      <c r="D1" s="101"/>
      <c r="E1" s="101"/>
      <c r="F1" s="101"/>
      <c r="G1" s="101"/>
    </row>
    <row r="2" spans="1:7" ht="21" customHeight="1" x14ac:dyDescent="0.25">
      <c r="A2" s="101"/>
      <c r="B2" s="101"/>
      <c r="C2" s="101"/>
      <c r="D2" s="101"/>
      <c r="E2" s="101"/>
      <c r="F2" s="101"/>
      <c r="G2" s="101"/>
    </row>
    <row r="3" spans="1:7" ht="21" customHeight="1" x14ac:dyDescent="0.25">
      <c r="A3" s="101"/>
      <c r="B3" s="101"/>
      <c r="C3" s="101"/>
      <c r="D3" s="101"/>
      <c r="E3" s="101"/>
      <c r="F3" s="101"/>
      <c r="G3" s="101"/>
    </row>
    <row r="4" spans="1:7" ht="21" customHeight="1" x14ac:dyDescent="0.25">
      <c r="A4" s="102" t="s">
        <v>41</v>
      </c>
      <c r="B4" s="102"/>
      <c r="C4" s="102"/>
      <c r="D4" s="102"/>
      <c r="E4" s="102"/>
      <c r="F4" s="102"/>
      <c r="G4" s="102"/>
    </row>
    <row r="5" spans="1:7" ht="21" customHeight="1" x14ac:dyDescent="0.25">
      <c r="A5" s="102"/>
      <c r="B5" s="102"/>
      <c r="C5" s="102"/>
      <c r="D5" s="102"/>
      <c r="E5" s="102"/>
      <c r="F5" s="102"/>
      <c r="G5" s="102"/>
    </row>
    <row r="6" spans="1:7" ht="21" customHeight="1" x14ac:dyDescent="0.25">
      <c r="A6" s="32" t="s">
        <v>42</v>
      </c>
      <c r="B6" s="32" t="s">
        <v>43</v>
      </c>
      <c r="C6" s="32" t="s">
        <v>44</v>
      </c>
      <c r="D6" s="32" t="s">
        <v>43</v>
      </c>
      <c r="E6" s="32" t="s">
        <v>45</v>
      </c>
      <c r="F6" s="32" t="s">
        <v>43</v>
      </c>
      <c r="G6" s="32" t="s">
        <v>46</v>
      </c>
    </row>
    <row r="7" spans="1:7" ht="21" customHeight="1" x14ac:dyDescent="0.25">
      <c r="A7" s="91" t="s">
        <v>67</v>
      </c>
      <c r="B7" s="94" t="s">
        <v>66</v>
      </c>
      <c r="C7" s="97" t="s">
        <v>47</v>
      </c>
      <c r="D7" s="91" t="s">
        <v>72</v>
      </c>
      <c r="E7" s="33" t="s">
        <v>48</v>
      </c>
      <c r="F7" s="14" t="s">
        <v>128</v>
      </c>
      <c r="G7" s="14" t="str">
        <f>$A$7&amp;$C$7&amp;E7</f>
        <v>BU01001</v>
      </c>
    </row>
    <row r="8" spans="1:7" ht="21" customHeight="1" x14ac:dyDescent="0.25">
      <c r="A8" s="92"/>
      <c r="B8" s="95"/>
      <c r="C8" s="98"/>
      <c r="D8" s="92"/>
      <c r="E8" s="33" t="s">
        <v>58</v>
      </c>
      <c r="F8" s="14" t="s">
        <v>129</v>
      </c>
      <c r="G8" s="14" t="str">
        <f t="shared" ref="G8:G50" si="0">$A$7&amp;$C$7&amp;E8</f>
        <v>BU01002</v>
      </c>
    </row>
    <row r="9" spans="1:7" ht="21" customHeight="1" x14ac:dyDescent="0.25">
      <c r="A9" s="92"/>
      <c r="B9" s="95"/>
      <c r="C9" s="98"/>
      <c r="D9" s="92"/>
      <c r="E9" s="33" t="s">
        <v>59</v>
      </c>
      <c r="F9" s="14" t="s">
        <v>130</v>
      </c>
      <c r="G9" s="14" t="str">
        <f t="shared" si="0"/>
        <v>BU01003</v>
      </c>
    </row>
    <row r="10" spans="1:7" ht="21" customHeight="1" x14ac:dyDescent="0.25">
      <c r="A10" s="92"/>
      <c r="B10" s="95"/>
      <c r="C10" s="98"/>
      <c r="D10" s="92"/>
      <c r="E10" s="33" t="s">
        <v>60</v>
      </c>
      <c r="F10" s="14" t="s">
        <v>131</v>
      </c>
      <c r="G10" s="14" t="str">
        <f t="shared" si="0"/>
        <v>BU01004</v>
      </c>
    </row>
    <row r="11" spans="1:7" ht="21" customHeight="1" x14ac:dyDescent="0.25">
      <c r="A11" s="92"/>
      <c r="B11" s="95"/>
      <c r="C11" s="98"/>
      <c r="D11" s="92"/>
      <c r="E11" s="33" t="s">
        <v>61</v>
      </c>
      <c r="F11" s="14" t="s">
        <v>132</v>
      </c>
      <c r="G11" s="14" t="str">
        <f t="shared" si="0"/>
        <v>BU01005</v>
      </c>
    </row>
    <row r="12" spans="1:7" ht="21" customHeight="1" x14ac:dyDescent="0.25">
      <c r="A12" s="92"/>
      <c r="B12" s="95"/>
      <c r="C12" s="98"/>
      <c r="D12" s="92"/>
      <c r="E12" s="33" t="s">
        <v>62</v>
      </c>
      <c r="F12" s="14" t="s">
        <v>133</v>
      </c>
      <c r="G12" s="14" t="str">
        <f t="shared" si="0"/>
        <v>BU01006</v>
      </c>
    </row>
    <row r="13" spans="1:7" ht="21" customHeight="1" x14ac:dyDescent="0.25">
      <c r="A13" s="92"/>
      <c r="B13" s="95"/>
      <c r="C13" s="98"/>
      <c r="D13" s="92"/>
      <c r="E13" s="33" t="s">
        <v>88</v>
      </c>
      <c r="F13" s="14" t="s">
        <v>134</v>
      </c>
      <c r="G13" s="14" t="str">
        <f t="shared" si="0"/>
        <v>BU01007</v>
      </c>
    </row>
    <row r="14" spans="1:7" ht="21" customHeight="1" x14ac:dyDescent="0.25">
      <c r="A14" s="92"/>
      <c r="B14" s="95"/>
      <c r="C14" s="98"/>
      <c r="D14" s="92"/>
      <c r="E14" s="33" t="s">
        <v>89</v>
      </c>
      <c r="F14" s="14" t="s">
        <v>135</v>
      </c>
      <c r="G14" s="14" t="str">
        <f t="shared" si="0"/>
        <v>BU01008</v>
      </c>
    </row>
    <row r="15" spans="1:7" ht="21" customHeight="1" x14ac:dyDescent="0.25">
      <c r="A15" s="92"/>
      <c r="B15" s="95"/>
      <c r="C15" s="98"/>
      <c r="D15" s="92"/>
      <c r="E15" s="33" t="s">
        <v>90</v>
      </c>
      <c r="F15" s="14" t="s">
        <v>136</v>
      </c>
      <c r="G15" s="14" t="str">
        <f t="shared" si="0"/>
        <v>BU01009</v>
      </c>
    </row>
    <row r="16" spans="1:7" ht="21" customHeight="1" x14ac:dyDescent="0.25">
      <c r="A16" s="92"/>
      <c r="B16" s="95"/>
      <c r="C16" s="98"/>
      <c r="D16" s="92"/>
      <c r="E16" s="33" t="s">
        <v>91</v>
      </c>
      <c r="F16" s="14" t="s">
        <v>137</v>
      </c>
      <c r="G16" s="14" t="str">
        <f t="shared" si="0"/>
        <v>BU01010</v>
      </c>
    </row>
    <row r="17" spans="1:7" ht="21" customHeight="1" x14ac:dyDescent="0.25">
      <c r="A17" s="92"/>
      <c r="B17" s="95"/>
      <c r="C17" s="98"/>
      <c r="D17" s="92"/>
      <c r="E17" s="33" t="s">
        <v>92</v>
      </c>
      <c r="F17" s="14" t="s">
        <v>138</v>
      </c>
      <c r="G17" s="14" t="str">
        <f t="shared" si="0"/>
        <v>BU01011</v>
      </c>
    </row>
    <row r="18" spans="1:7" ht="21" customHeight="1" x14ac:dyDescent="0.25">
      <c r="A18" s="92"/>
      <c r="B18" s="95"/>
      <c r="C18" s="98"/>
      <c r="D18" s="92"/>
      <c r="E18" s="33" t="s">
        <v>93</v>
      </c>
      <c r="F18" s="14" t="s">
        <v>254</v>
      </c>
      <c r="G18" s="14" t="str">
        <f t="shared" si="0"/>
        <v>BU01012</v>
      </c>
    </row>
    <row r="19" spans="1:7" ht="21" customHeight="1" x14ac:dyDescent="0.25">
      <c r="A19" s="92"/>
      <c r="B19" s="95"/>
      <c r="C19" s="98"/>
      <c r="D19" s="92"/>
      <c r="E19" s="33" t="s">
        <v>94</v>
      </c>
      <c r="F19" s="14" t="s">
        <v>139</v>
      </c>
      <c r="G19" s="14" t="str">
        <f t="shared" si="0"/>
        <v>BU01013</v>
      </c>
    </row>
    <row r="20" spans="1:7" ht="21" customHeight="1" x14ac:dyDescent="0.25">
      <c r="A20" s="92"/>
      <c r="B20" s="95"/>
      <c r="C20" s="98"/>
      <c r="D20" s="92"/>
      <c r="E20" s="33" t="s">
        <v>95</v>
      </c>
      <c r="F20" s="14" t="s">
        <v>140</v>
      </c>
      <c r="G20" s="14" t="str">
        <f t="shared" si="0"/>
        <v>BU01014</v>
      </c>
    </row>
    <row r="21" spans="1:7" ht="21" customHeight="1" x14ac:dyDescent="0.25">
      <c r="A21" s="92"/>
      <c r="B21" s="95"/>
      <c r="C21" s="98"/>
      <c r="D21" s="92"/>
      <c r="E21" s="33" t="s">
        <v>96</v>
      </c>
      <c r="F21" s="14" t="s">
        <v>141</v>
      </c>
      <c r="G21" s="14" t="str">
        <f t="shared" si="0"/>
        <v>BU01015</v>
      </c>
    </row>
    <row r="22" spans="1:7" ht="21" customHeight="1" x14ac:dyDescent="0.25">
      <c r="A22" s="92"/>
      <c r="B22" s="95"/>
      <c r="C22" s="98"/>
      <c r="D22" s="92"/>
      <c r="E22" s="33" t="s">
        <v>97</v>
      </c>
      <c r="F22" s="14" t="s">
        <v>142</v>
      </c>
      <c r="G22" s="14" t="str">
        <f t="shared" si="0"/>
        <v>BU01016</v>
      </c>
    </row>
    <row r="23" spans="1:7" ht="21" customHeight="1" x14ac:dyDescent="0.25">
      <c r="A23" s="92"/>
      <c r="B23" s="95"/>
      <c r="C23" s="98"/>
      <c r="D23" s="92"/>
      <c r="E23" s="33" t="s">
        <v>98</v>
      </c>
      <c r="F23" s="14" t="s">
        <v>143</v>
      </c>
      <c r="G23" s="14" t="str">
        <f t="shared" si="0"/>
        <v>BU01017</v>
      </c>
    </row>
    <row r="24" spans="1:7" ht="21" customHeight="1" x14ac:dyDescent="0.25">
      <c r="A24" s="92"/>
      <c r="B24" s="95"/>
      <c r="C24" s="98"/>
      <c r="D24" s="92"/>
      <c r="E24" s="33" t="s">
        <v>99</v>
      </c>
      <c r="F24" s="14" t="s">
        <v>144</v>
      </c>
      <c r="G24" s="14" t="str">
        <f t="shared" si="0"/>
        <v>BU01018</v>
      </c>
    </row>
    <row r="25" spans="1:7" ht="21" customHeight="1" x14ac:dyDescent="0.25">
      <c r="A25" s="92"/>
      <c r="B25" s="95"/>
      <c r="C25" s="98"/>
      <c r="D25" s="92"/>
      <c r="E25" s="33" t="s">
        <v>100</v>
      </c>
      <c r="F25" s="14" t="s">
        <v>145</v>
      </c>
      <c r="G25" s="14" t="str">
        <f t="shared" si="0"/>
        <v>BU01019</v>
      </c>
    </row>
    <row r="26" spans="1:7" ht="21" customHeight="1" x14ac:dyDescent="0.25">
      <c r="A26" s="92"/>
      <c r="B26" s="95"/>
      <c r="C26" s="98"/>
      <c r="D26" s="92"/>
      <c r="E26" s="33" t="s">
        <v>101</v>
      </c>
      <c r="F26" s="14" t="s">
        <v>146</v>
      </c>
      <c r="G26" s="14" t="str">
        <f t="shared" si="0"/>
        <v>BU01020</v>
      </c>
    </row>
    <row r="27" spans="1:7" ht="21" customHeight="1" x14ac:dyDescent="0.25">
      <c r="A27" s="92"/>
      <c r="B27" s="95"/>
      <c r="C27" s="98"/>
      <c r="D27" s="92"/>
      <c r="E27" s="33" t="s">
        <v>102</v>
      </c>
      <c r="F27" s="14" t="s">
        <v>147</v>
      </c>
      <c r="G27" s="14" t="str">
        <f t="shared" si="0"/>
        <v>BU01021</v>
      </c>
    </row>
    <row r="28" spans="1:7" ht="21" customHeight="1" x14ac:dyDescent="0.25">
      <c r="A28" s="92"/>
      <c r="B28" s="95"/>
      <c r="C28" s="98"/>
      <c r="D28" s="92"/>
      <c r="E28" s="33" t="s">
        <v>103</v>
      </c>
      <c r="F28" s="14" t="s">
        <v>148</v>
      </c>
      <c r="G28" s="14" t="str">
        <f t="shared" si="0"/>
        <v>BU01022</v>
      </c>
    </row>
    <row r="29" spans="1:7" ht="21" customHeight="1" x14ac:dyDescent="0.25">
      <c r="A29" s="92"/>
      <c r="B29" s="95"/>
      <c r="C29" s="98"/>
      <c r="D29" s="92"/>
      <c r="E29" s="33" t="s">
        <v>104</v>
      </c>
      <c r="F29" s="14" t="s">
        <v>149</v>
      </c>
      <c r="G29" s="14" t="str">
        <f t="shared" si="0"/>
        <v>BU01023</v>
      </c>
    </row>
    <row r="30" spans="1:7" ht="21" customHeight="1" x14ac:dyDescent="0.25">
      <c r="A30" s="92"/>
      <c r="B30" s="95"/>
      <c r="C30" s="98"/>
      <c r="D30" s="92"/>
      <c r="E30" s="33" t="s">
        <v>105</v>
      </c>
      <c r="F30" s="14" t="s">
        <v>150</v>
      </c>
      <c r="G30" s="14" t="str">
        <f t="shared" si="0"/>
        <v>BU01024</v>
      </c>
    </row>
    <row r="31" spans="1:7" ht="21" customHeight="1" x14ac:dyDescent="0.25">
      <c r="A31" s="92"/>
      <c r="B31" s="95"/>
      <c r="C31" s="98"/>
      <c r="D31" s="92"/>
      <c r="E31" s="33" t="s">
        <v>106</v>
      </c>
      <c r="F31" s="14" t="s">
        <v>151</v>
      </c>
      <c r="G31" s="14" t="str">
        <f t="shared" si="0"/>
        <v>BU01025</v>
      </c>
    </row>
    <row r="32" spans="1:7" ht="21" customHeight="1" x14ac:dyDescent="0.25">
      <c r="A32" s="92"/>
      <c r="B32" s="95"/>
      <c r="C32" s="98"/>
      <c r="D32" s="92"/>
      <c r="E32" s="33" t="s">
        <v>107</v>
      </c>
      <c r="F32" s="14" t="s">
        <v>152</v>
      </c>
      <c r="G32" s="14" t="str">
        <f t="shared" si="0"/>
        <v>BU01026</v>
      </c>
    </row>
    <row r="33" spans="1:7" ht="21" customHeight="1" x14ac:dyDescent="0.25">
      <c r="A33" s="92"/>
      <c r="B33" s="95"/>
      <c r="C33" s="98"/>
      <c r="D33" s="92"/>
      <c r="E33" s="33" t="s">
        <v>108</v>
      </c>
      <c r="F33" s="14" t="s">
        <v>153</v>
      </c>
      <c r="G33" s="14" t="str">
        <f t="shared" si="0"/>
        <v>BU01027</v>
      </c>
    </row>
    <row r="34" spans="1:7" ht="21" customHeight="1" x14ac:dyDescent="0.25">
      <c r="A34" s="92"/>
      <c r="B34" s="95"/>
      <c r="C34" s="98"/>
      <c r="D34" s="92"/>
      <c r="E34" s="33" t="s">
        <v>109</v>
      </c>
      <c r="F34" s="14" t="s">
        <v>154</v>
      </c>
      <c r="G34" s="14" t="str">
        <f t="shared" si="0"/>
        <v>BU01028</v>
      </c>
    </row>
    <row r="35" spans="1:7" ht="21" customHeight="1" x14ac:dyDescent="0.25">
      <c r="A35" s="92"/>
      <c r="B35" s="95"/>
      <c r="C35" s="98"/>
      <c r="D35" s="92"/>
      <c r="E35" s="33" t="s">
        <v>110</v>
      </c>
      <c r="F35" s="14" t="s">
        <v>155</v>
      </c>
      <c r="G35" s="14" t="str">
        <f t="shared" si="0"/>
        <v>BU01029</v>
      </c>
    </row>
    <row r="36" spans="1:7" ht="21" customHeight="1" x14ac:dyDescent="0.25">
      <c r="A36" s="92"/>
      <c r="B36" s="95"/>
      <c r="C36" s="98"/>
      <c r="D36" s="92"/>
      <c r="E36" s="33" t="s">
        <v>111</v>
      </c>
      <c r="F36" s="14" t="s">
        <v>156</v>
      </c>
      <c r="G36" s="14" t="str">
        <f t="shared" si="0"/>
        <v>BU01030</v>
      </c>
    </row>
    <row r="37" spans="1:7" ht="21" customHeight="1" x14ac:dyDescent="0.25">
      <c r="A37" s="92"/>
      <c r="B37" s="95"/>
      <c r="C37" s="98"/>
      <c r="D37" s="92"/>
      <c r="E37" s="33" t="s">
        <v>112</v>
      </c>
      <c r="F37" s="14" t="s">
        <v>157</v>
      </c>
      <c r="G37" s="14" t="str">
        <f t="shared" si="0"/>
        <v>BU01031</v>
      </c>
    </row>
    <row r="38" spans="1:7" ht="21" customHeight="1" x14ac:dyDescent="0.25">
      <c r="A38" s="92"/>
      <c r="B38" s="95"/>
      <c r="C38" s="98"/>
      <c r="D38" s="92"/>
      <c r="E38" s="33" t="s">
        <v>113</v>
      </c>
      <c r="F38" s="14" t="s">
        <v>158</v>
      </c>
      <c r="G38" s="14" t="str">
        <f t="shared" si="0"/>
        <v>BU01032</v>
      </c>
    </row>
    <row r="39" spans="1:7" ht="21" customHeight="1" x14ac:dyDescent="0.25">
      <c r="A39" s="92"/>
      <c r="B39" s="95"/>
      <c r="C39" s="98"/>
      <c r="D39" s="92"/>
      <c r="E39" s="33" t="s">
        <v>114</v>
      </c>
      <c r="F39" s="14" t="s">
        <v>159</v>
      </c>
      <c r="G39" s="14" t="str">
        <f t="shared" si="0"/>
        <v>BU01033</v>
      </c>
    </row>
    <row r="40" spans="1:7" ht="21" customHeight="1" x14ac:dyDescent="0.25">
      <c r="A40" s="92"/>
      <c r="B40" s="95"/>
      <c r="C40" s="98"/>
      <c r="D40" s="92"/>
      <c r="E40" s="33" t="s">
        <v>115</v>
      </c>
      <c r="F40" s="14" t="s">
        <v>160</v>
      </c>
      <c r="G40" s="14" t="str">
        <f t="shared" si="0"/>
        <v>BU01034</v>
      </c>
    </row>
    <row r="41" spans="1:7" ht="21" customHeight="1" x14ac:dyDescent="0.25">
      <c r="A41" s="92"/>
      <c r="B41" s="95"/>
      <c r="C41" s="98"/>
      <c r="D41" s="92"/>
      <c r="E41" s="33" t="s">
        <v>116</v>
      </c>
      <c r="F41" s="14" t="s">
        <v>161</v>
      </c>
      <c r="G41" s="14" t="str">
        <f t="shared" si="0"/>
        <v>BU01035</v>
      </c>
    </row>
    <row r="42" spans="1:7" ht="21" customHeight="1" x14ac:dyDescent="0.25">
      <c r="A42" s="92"/>
      <c r="B42" s="95"/>
      <c r="C42" s="98"/>
      <c r="D42" s="92"/>
      <c r="E42" s="33" t="s">
        <v>117</v>
      </c>
      <c r="F42" s="14" t="s">
        <v>162</v>
      </c>
      <c r="G42" s="14" t="str">
        <f t="shared" si="0"/>
        <v>BU01036</v>
      </c>
    </row>
    <row r="43" spans="1:7" ht="21" customHeight="1" x14ac:dyDescent="0.25">
      <c r="A43" s="92"/>
      <c r="B43" s="95"/>
      <c r="C43" s="98"/>
      <c r="D43" s="92"/>
      <c r="E43" s="33" t="s">
        <v>118</v>
      </c>
      <c r="F43" s="14" t="s">
        <v>163</v>
      </c>
      <c r="G43" s="14" t="str">
        <f t="shared" si="0"/>
        <v>BU01037</v>
      </c>
    </row>
    <row r="44" spans="1:7" ht="21" customHeight="1" x14ac:dyDescent="0.25">
      <c r="A44" s="92"/>
      <c r="B44" s="95"/>
      <c r="C44" s="98"/>
      <c r="D44" s="92"/>
      <c r="E44" s="33" t="s">
        <v>119</v>
      </c>
      <c r="F44" s="14" t="s">
        <v>164</v>
      </c>
      <c r="G44" s="14" t="str">
        <f t="shared" si="0"/>
        <v>BU01038</v>
      </c>
    </row>
    <row r="45" spans="1:7" ht="21" customHeight="1" x14ac:dyDescent="0.25">
      <c r="A45" s="92"/>
      <c r="B45" s="95"/>
      <c r="C45" s="98"/>
      <c r="D45" s="92"/>
      <c r="E45" s="33" t="s">
        <v>120</v>
      </c>
      <c r="F45" s="14" t="s">
        <v>165</v>
      </c>
      <c r="G45" s="14" t="str">
        <f t="shared" si="0"/>
        <v>BU01039</v>
      </c>
    </row>
    <row r="46" spans="1:7" ht="21" customHeight="1" x14ac:dyDescent="0.25">
      <c r="A46" s="92"/>
      <c r="B46" s="95"/>
      <c r="C46" s="98"/>
      <c r="D46" s="92"/>
      <c r="E46" s="33" t="s">
        <v>121</v>
      </c>
      <c r="F46" s="14" t="s">
        <v>166</v>
      </c>
      <c r="G46" s="14" t="str">
        <f t="shared" si="0"/>
        <v>BU01040</v>
      </c>
    </row>
    <row r="47" spans="1:7" ht="21" customHeight="1" x14ac:dyDescent="0.25">
      <c r="A47" s="92"/>
      <c r="B47" s="95"/>
      <c r="C47" s="98"/>
      <c r="D47" s="92"/>
      <c r="E47" s="33" t="s">
        <v>122</v>
      </c>
      <c r="F47" s="14" t="s">
        <v>167</v>
      </c>
      <c r="G47" s="14" t="str">
        <f t="shared" si="0"/>
        <v>BU01041</v>
      </c>
    </row>
    <row r="48" spans="1:7" ht="21" customHeight="1" x14ac:dyDescent="0.25">
      <c r="A48" s="92"/>
      <c r="B48" s="95"/>
      <c r="C48" s="98"/>
      <c r="D48" s="92"/>
      <c r="E48" s="33" t="s">
        <v>123</v>
      </c>
      <c r="F48" s="14" t="s">
        <v>168</v>
      </c>
      <c r="G48" s="14" t="str">
        <f t="shared" si="0"/>
        <v>BU01042</v>
      </c>
    </row>
    <row r="49" spans="1:7" ht="21" customHeight="1" x14ac:dyDescent="0.25">
      <c r="A49" s="92"/>
      <c r="B49" s="95"/>
      <c r="C49" s="98"/>
      <c r="D49" s="92"/>
      <c r="E49" s="33" t="s">
        <v>124</v>
      </c>
      <c r="F49" s="35" t="s">
        <v>169</v>
      </c>
      <c r="G49" s="14" t="str">
        <f t="shared" si="0"/>
        <v>BU01043</v>
      </c>
    </row>
    <row r="50" spans="1:7" ht="21" customHeight="1" x14ac:dyDescent="0.25">
      <c r="A50" s="92"/>
      <c r="B50" s="95"/>
      <c r="C50" s="98"/>
      <c r="D50" s="92"/>
      <c r="E50" s="33" t="s">
        <v>125</v>
      </c>
      <c r="F50" s="14" t="s">
        <v>170</v>
      </c>
      <c r="G50" s="14" t="str">
        <f t="shared" si="0"/>
        <v>BU01044</v>
      </c>
    </row>
    <row r="51" spans="1:7" ht="21" customHeight="1" x14ac:dyDescent="0.25">
      <c r="A51" s="92"/>
      <c r="B51" s="95"/>
      <c r="C51" s="98"/>
      <c r="D51" s="92"/>
      <c r="E51" s="33" t="s">
        <v>268</v>
      </c>
      <c r="F51" s="14" t="s">
        <v>269</v>
      </c>
      <c r="G51" s="14" t="str">
        <f t="shared" ref="G51:G53" si="1">$A$7&amp;$C$7&amp;E51</f>
        <v>BU01045</v>
      </c>
    </row>
    <row r="52" spans="1:7" ht="21" customHeight="1" x14ac:dyDescent="0.25">
      <c r="A52" s="92"/>
      <c r="B52" s="95"/>
      <c r="C52" s="98"/>
      <c r="D52" s="92"/>
      <c r="E52" s="33" t="s">
        <v>274</v>
      </c>
      <c r="F52" s="14" t="s">
        <v>275</v>
      </c>
      <c r="G52" s="14" t="str">
        <f t="shared" si="1"/>
        <v>BU01046</v>
      </c>
    </row>
    <row r="53" spans="1:7" ht="21" customHeight="1" x14ac:dyDescent="0.25">
      <c r="A53" s="92"/>
      <c r="B53" s="95"/>
      <c r="C53" s="99"/>
      <c r="D53" s="93"/>
      <c r="E53" s="33" t="s">
        <v>346</v>
      </c>
      <c r="F53" s="14" t="s">
        <v>347</v>
      </c>
      <c r="G53" s="14" t="str">
        <f t="shared" si="1"/>
        <v>BU01047</v>
      </c>
    </row>
    <row r="54" spans="1:7" ht="21" customHeight="1" x14ac:dyDescent="0.25">
      <c r="A54" s="92"/>
      <c r="B54" s="95"/>
      <c r="C54" s="97" t="s">
        <v>49</v>
      </c>
      <c r="D54" s="91" t="s">
        <v>73</v>
      </c>
      <c r="E54" s="33" t="s">
        <v>48</v>
      </c>
      <c r="F54" s="14" t="s">
        <v>171</v>
      </c>
      <c r="G54" s="14" t="str">
        <f t="shared" ref="G54:G62" si="2">$A$7&amp;$C$54&amp;E54</f>
        <v>BU02001</v>
      </c>
    </row>
    <row r="55" spans="1:7" ht="21" customHeight="1" x14ac:dyDescent="0.25">
      <c r="A55" s="92"/>
      <c r="B55" s="95"/>
      <c r="C55" s="98"/>
      <c r="D55" s="92"/>
      <c r="E55" s="33" t="s">
        <v>58</v>
      </c>
      <c r="F55" s="14" t="s">
        <v>172</v>
      </c>
      <c r="G55" s="14" t="str">
        <f t="shared" si="2"/>
        <v>BU02002</v>
      </c>
    </row>
    <row r="56" spans="1:7" ht="21" customHeight="1" x14ac:dyDescent="0.25">
      <c r="A56" s="92"/>
      <c r="B56" s="95"/>
      <c r="C56" s="98"/>
      <c r="D56" s="92"/>
      <c r="E56" s="33" t="s">
        <v>59</v>
      </c>
      <c r="F56" s="14" t="s">
        <v>173</v>
      </c>
      <c r="G56" s="14" t="str">
        <f t="shared" si="2"/>
        <v>BU02003</v>
      </c>
    </row>
    <row r="57" spans="1:7" ht="21" customHeight="1" x14ac:dyDescent="0.25">
      <c r="A57" s="92"/>
      <c r="B57" s="95"/>
      <c r="C57" s="98"/>
      <c r="D57" s="92"/>
      <c r="E57" s="33" t="s">
        <v>60</v>
      </c>
      <c r="F57" s="14" t="s">
        <v>174</v>
      </c>
      <c r="G57" s="14" t="str">
        <f t="shared" si="2"/>
        <v>BU02004</v>
      </c>
    </row>
    <row r="58" spans="1:7" ht="21" customHeight="1" x14ac:dyDescent="0.25">
      <c r="A58" s="92"/>
      <c r="B58" s="95"/>
      <c r="C58" s="98"/>
      <c r="D58" s="92"/>
      <c r="E58" s="33" t="s">
        <v>61</v>
      </c>
      <c r="F58" s="14" t="s">
        <v>175</v>
      </c>
      <c r="G58" s="14" t="str">
        <f t="shared" si="2"/>
        <v>BU02005</v>
      </c>
    </row>
    <row r="59" spans="1:7" ht="21" customHeight="1" x14ac:dyDescent="0.25">
      <c r="A59" s="92"/>
      <c r="B59" s="95"/>
      <c r="C59" s="98"/>
      <c r="D59" s="92"/>
      <c r="E59" s="33" t="s">
        <v>62</v>
      </c>
      <c r="F59" s="14" t="s">
        <v>176</v>
      </c>
      <c r="G59" s="14" t="str">
        <f t="shared" si="2"/>
        <v>BU02006</v>
      </c>
    </row>
    <row r="60" spans="1:7" ht="21" customHeight="1" x14ac:dyDescent="0.25">
      <c r="A60" s="92"/>
      <c r="B60" s="95"/>
      <c r="C60" s="98"/>
      <c r="D60" s="92"/>
      <c r="E60" s="33" t="s">
        <v>88</v>
      </c>
      <c r="F60" s="14" t="s">
        <v>177</v>
      </c>
      <c r="G60" s="14" t="str">
        <f t="shared" si="2"/>
        <v>BU02007</v>
      </c>
    </row>
    <row r="61" spans="1:7" ht="21" customHeight="1" x14ac:dyDescent="0.25">
      <c r="A61" s="92"/>
      <c r="B61" s="95"/>
      <c r="C61" s="98"/>
      <c r="D61" s="92"/>
      <c r="E61" s="33" t="s">
        <v>89</v>
      </c>
      <c r="F61" s="34" t="s">
        <v>249</v>
      </c>
      <c r="G61" s="14" t="str">
        <f t="shared" si="2"/>
        <v>BU02008</v>
      </c>
    </row>
    <row r="62" spans="1:7" ht="21" customHeight="1" x14ac:dyDescent="0.25">
      <c r="A62" s="92"/>
      <c r="B62" s="95"/>
      <c r="C62" s="99"/>
      <c r="D62" s="93"/>
      <c r="E62" s="33" t="s">
        <v>90</v>
      </c>
      <c r="F62" s="34" t="s">
        <v>250</v>
      </c>
      <c r="G62" s="14" t="str">
        <f t="shared" si="2"/>
        <v>BU02009</v>
      </c>
    </row>
    <row r="63" spans="1:7" ht="21" customHeight="1" x14ac:dyDescent="0.25">
      <c r="A63" s="92"/>
      <c r="B63" s="95"/>
      <c r="C63" s="33" t="s">
        <v>50</v>
      </c>
      <c r="D63" s="14" t="s">
        <v>82</v>
      </c>
      <c r="E63" s="33" t="s">
        <v>48</v>
      </c>
      <c r="F63" s="34" t="s">
        <v>82</v>
      </c>
      <c r="G63" s="14" t="str">
        <f>$A$7&amp;C63&amp;E63</f>
        <v>BU03001</v>
      </c>
    </row>
    <row r="64" spans="1:7" ht="21" customHeight="1" x14ac:dyDescent="0.25">
      <c r="A64" s="40"/>
      <c r="B64" s="96"/>
      <c r="C64" s="37" t="s">
        <v>278</v>
      </c>
      <c r="D64" s="14" t="s">
        <v>335</v>
      </c>
      <c r="E64" s="33" t="s">
        <v>48</v>
      </c>
      <c r="F64" s="34" t="s">
        <v>281</v>
      </c>
      <c r="G64" s="14" t="str">
        <f>$A$7&amp;C64&amp;E64</f>
        <v>BU04001</v>
      </c>
    </row>
    <row r="65" spans="1:7" ht="21" customHeight="1" x14ac:dyDescent="0.25">
      <c r="A65" s="91" t="s">
        <v>68</v>
      </c>
      <c r="B65" s="94" t="s">
        <v>63</v>
      </c>
      <c r="C65" s="37" t="s">
        <v>47</v>
      </c>
      <c r="D65" s="36" t="s">
        <v>76</v>
      </c>
      <c r="E65" s="33" t="s">
        <v>48</v>
      </c>
      <c r="F65" s="14" t="s">
        <v>178</v>
      </c>
      <c r="G65" s="14" t="str">
        <f>$A$65&amp;$C$65&amp;E65</f>
        <v>OP01001</v>
      </c>
    </row>
    <row r="66" spans="1:7" ht="21" customHeight="1" x14ac:dyDescent="0.25">
      <c r="A66" s="92"/>
      <c r="B66" s="95"/>
      <c r="C66" s="97" t="s">
        <v>49</v>
      </c>
      <c r="D66" s="91" t="s">
        <v>77</v>
      </c>
      <c r="E66" s="33" t="s">
        <v>48</v>
      </c>
      <c r="F66" s="14" t="s">
        <v>212</v>
      </c>
      <c r="G66" s="14" t="str">
        <f t="shared" ref="G66:G82" si="3">$A$65&amp;$C$66&amp;E66</f>
        <v>OP02001</v>
      </c>
    </row>
    <row r="67" spans="1:7" ht="21" customHeight="1" x14ac:dyDescent="0.25">
      <c r="A67" s="92"/>
      <c r="B67" s="95"/>
      <c r="C67" s="98"/>
      <c r="D67" s="92"/>
      <c r="E67" s="33" t="s">
        <v>58</v>
      </c>
      <c r="F67" s="14" t="s">
        <v>179</v>
      </c>
      <c r="G67" s="14" t="str">
        <f t="shared" si="3"/>
        <v>OP02002</v>
      </c>
    </row>
    <row r="68" spans="1:7" ht="21" customHeight="1" x14ac:dyDescent="0.25">
      <c r="A68" s="92"/>
      <c r="B68" s="95"/>
      <c r="C68" s="98"/>
      <c r="D68" s="92"/>
      <c r="E68" s="33" t="s">
        <v>59</v>
      </c>
      <c r="F68" s="14" t="s">
        <v>180</v>
      </c>
      <c r="G68" s="14" t="str">
        <f t="shared" si="3"/>
        <v>OP02003</v>
      </c>
    </row>
    <row r="69" spans="1:7" ht="21" customHeight="1" x14ac:dyDescent="0.25">
      <c r="A69" s="92"/>
      <c r="B69" s="95"/>
      <c r="C69" s="98"/>
      <c r="D69" s="92"/>
      <c r="E69" s="33" t="s">
        <v>60</v>
      </c>
      <c r="F69" s="14" t="s">
        <v>213</v>
      </c>
      <c r="G69" s="14" t="str">
        <f t="shared" si="3"/>
        <v>OP02004</v>
      </c>
    </row>
    <row r="70" spans="1:7" ht="21" customHeight="1" x14ac:dyDescent="0.25">
      <c r="A70" s="92"/>
      <c r="B70" s="95"/>
      <c r="C70" s="98"/>
      <c r="D70" s="92"/>
      <c r="E70" s="33" t="s">
        <v>61</v>
      </c>
      <c r="F70" s="14" t="s">
        <v>181</v>
      </c>
      <c r="G70" s="14" t="str">
        <f t="shared" si="3"/>
        <v>OP02005</v>
      </c>
    </row>
    <row r="71" spans="1:7" ht="21" customHeight="1" x14ac:dyDescent="0.25">
      <c r="A71" s="92"/>
      <c r="B71" s="95"/>
      <c r="C71" s="98"/>
      <c r="D71" s="92"/>
      <c r="E71" s="33" t="s">
        <v>62</v>
      </c>
      <c r="F71" s="14" t="s">
        <v>214</v>
      </c>
      <c r="G71" s="14" t="str">
        <f t="shared" si="3"/>
        <v>OP02006</v>
      </c>
    </row>
    <row r="72" spans="1:7" ht="21" customHeight="1" x14ac:dyDescent="0.25">
      <c r="A72" s="92"/>
      <c r="B72" s="95"/>
      <c r="C72" s="98"/>
      <c r="D72" s="92"/>
      <c r="E72" s="33" t="s">
        <v>88</v>
      </c>
      <c r="F72" s="14" t="s">
        <v>182</v>
      </c>
      <c r="G72" s="14" t="str">
        <f t="shared" si="3"/>
        <v>OP02007</v>
      </c>
    </row>
    <row r="73" spans="1:7" ht="21" customHeight="1" x14ac:dyDescent="0.25">
      <c r="A73" s="92"/>
      <c r="B73" s="95"/>
      <c r="C73" s="98"/>
      <c r="D73" s="92"/>
      <c r="E73" s="33" t="s">
        <v>89</v>
      </c>
      <c r="F73" s="14" t="s">
        <v>215</v>
      </c>
      <c r="G73" s="14" t="str">
        <f t="shared" si="3"/>
        <v>OP02008</v>
      </c>
    </row>
    <row r="74" spans="1:7" ht="21" customHeight="1" x14ac:dyDescent="0.25">
      <c r="A74" s="92"/>
      <c r="B74" s="95"/>
      <c r="C74" s="98"/>
      <c r="D74" s="92"/>
      <c r="E74" s="33" t="s">
        <v>90</v>
      </c>
      <c r="F74" s="14" t="s">
        <v>216</v>
      </c>
      <c r="G74" s="14" t="str">
        <f t="shared" si="3"/>
        <v>OP02009</v>
      </c>
    </row>
    <row r="75" spans="1:7" ht="21" customHeight="1" x14ac:dyDescent="0.25">
      <c r="A75" s="92"/>
      <c r="B75" s="95"/>
      <c r="C75" s="98"/>
      <c r="D75" s="92"/>
      <c r="E75" s="33" t="s">
        <v>91</v>
      </c>
      <c r="F75" s="14" t="s">
        <v>217</v>
      </c>
      <c r="G75" s="14" t="str">
        <f t="shared" si="3"/>
        <v>OP02010</v>
      </c>
    </row>
    <row r="76" spans="1:7" ht="21" customHeight="1" x14ac:dyDescent="0.25">
      <c r="A76" s="92"/>
      <c r="B76" s="95"/>
      <c r="C76" s="98"/>
      <c r="D76" s="92"/>
      <c r="E76" s="33" t="s">
        <v>92</v>
      </c>
      <c r="F76" s="14" t="s">
        <v>218</v>
      </c>
      <c r="G76" s="14" t="str">
        <f t="shared" si="3"/>
        <v>OP02011</v>
      </c>
    </row>
    <row r="77" spans="1:7" ht="21" customHeight="1" x14ac:dyDescent="0.25">
      <c r="A77" s="92"/>
      <c r="B77" s="95"/>
      <c r="C77" s="98"/>
      <c r="D77" s="92"/>
      <c r="E77" s="33" t="s">
        <v>93</v>
      </c>
      <c r="F77" s="14" t="s">
        <v>219</v>
      </c>
      <c r="G77" s="14" t="str">
        <f t="shared" si="3"/>
        <v>OP02012</v>
      </c>
    </row>
    <row r="78" spans="1:7" ht="21" customHeight="1" x14ac:dyDescent="0.25">
      <c r="A78" s="92"/>
      <c r="B78" s="95"/>
      <c r="C78" s="98"/>
      <c r="D78" s="92"/>
      <c r="E78" s="33" t="s">
        <v>94</v>
      </c>
      <c r="F78" s="14" t="s">
        <v>220</v>
      </c>
      <c r="G78" s="14" t="str">
        <f t="shared" si="3"/>
        <v>OP02013</v>
      </c>
    </row>
    <row r="79" spans="1:7" ht="21" customHeight="1" x14ac:dyDescent="0.25">
      <c r="A79" s="92"/>
      <c r="B79" s="95"/>
      <c r="C79" s="98"/>
      <c r="D79" s="92"/>
      <c r="E79" s="33" t="s">
        <v>95</v>
      </c>
      <c r="F79" s="14" t="s">
        <v>38</v>
      </c>
      <c r="G79" s="14" t="str">
        <f t="shared" si="3"/>
        <v>OP02014</v>
      </c>
    </row>
    <row r="80" spans="1:7" ht="21" customHeight="1" x14ac:dyDescent="0.25">
      <c r="A80" s="92"/>
      <c r="B80" s="95"/>
      <c r="C80" s="98"/>
      <c r="D80" s="92"/>
      <c r="E80" s="33" t="s">
        <v>96</v>
      </c>
      <c r="F80" s="14" t="s">
        <v>277</v>
      </c>
      <c r="G80" s="14" t="str">
        <f t="shared" si="3"/>
        <v>OP02015</v>
      </c>
    </row>
    <row r="81" spans="1:7" ht="21" customHeight="1" x14ac:dyDescent="0.25">
      <c r="A81" s="92"/>
      <c r="B81" s="95"/>
      <c r="C81" s="98"/>
      <c r="D81" s="92"/>
      <c r="E81" s="33" t="s">
        <v>97</v>
      </c>
      <c r="F81" s="14" t="s">
        <v>344</v>
      </c>
      <c r="G81" s="14" t="str">
        <f t="shared" si="3"/>
        <v>OP02016</v>
      </c>
    </row>
    <row r="82" spans="1:7" ht="21" customHeight="1" x14ac:dyDescent="0.25">
      <c r="A82" s="92"/>
      <c r="B82" s="95"/>
      <c r="C82" s="98"/>
      <c r="D82" s="92"/>
      <c r="E82" s="33" t="s">
        <v>98</v>
      </c>
      <c r="F82" s="14" t="s">
        <v>348</v>
      </c>
      <c r="G82" s="14" t="str">
        <f t="shared" si="3"/>
        <v>OP02017</v>
      </c>
    </row>
    <row r="83" spans="1:7" ht="21" customHeight="1" x14ac:dyDescent="0.25">
      <c r="A83" s="92"/>
      <c r="B83" s="95"/>
      <c r="C83" s="97" t="s">
        <v>50</v>
      </c>
      <c r="D83" s="91" t="s">
        <v>78</v>
      </c>
      <c r="E83" s="33" t="s">
        <v>48</v>
      </c>
      <c r="F83" s="14" t="s">
        <v>183</v>
      </c>
      <c r="G83" s="14" t="str">
        <f t="shared" ref="G83:G95" si="4">$A$65&amp;$C$83&amp;E83</f>
        <v>OP03001</v>
      </c>
    </row>
    <row r="84" spans="1:7" ht="21" customHeight="1" x14ac:dyDescent="0.25">
      <c r="A84" s="92"/>
      <c r="B84" s="95"/>
      <c r="C84" s="98"/>
      <c r="D84" s="92"/>
      <c r="E84" s="33" t="s">
        <v>58</v>
      </c>
      <c r="F84" s="14" t="s">
        <v>184</v>
      </c>
      <c r="G84" s="14" t="str">
        <f t="shared" si="4"/>
        <v>OP03002</v>
      </c>
    </row>
    <row r="85" spans="1:7" ht="21" customHeight="1" x14ac:dyDescent="0.25">
      <c r="A85" s="92"/>
      <c r="B85" s="95"/>
      <c r="C85" s="98"/>
      <c r="D85" s="92"/>
      <c r="E85" s="33" t="s">
        <v>59</v>
      </c>
      <c r="F85" s="14" t="s">
        <v>185</v>
      </c>
      <c r="G85" s="14" t="str">
        <f t="shared" si="4"/>
        <v>OP03003</v>
      </c>
    </row>
    <row r="86" spans="1:7" ht="21" customHeight="1" x14ac:dyDescent="0.25">
      <c r="A86" s="92"/>
      <c r="B86" s="95"/>
      <c r="C86" s="98"/>
      <c r="D86" s="92"/>
      <c r="E86" s="33" t="s">
        <v>60</v>
      </c>
      <c r="F86" s="14" t="s">
        <v>186</v>
      </c>
      <c r="G86" s="14" t="str">
        <f t="shared" si="4"/>
        <v>OP03004</v>
      </c>
    </row>
    <row r="87" spans="1:7" ht="21" customHeight="1" x14ac:dyDescent="0.25">
      <c r="A87" s="92"/>
      <c r="B87" s="95"/>
      <c r="C87" s="98"/>
      <c r="D87" s="92"/>
      <c r="E87" s="33" t="s">
        <v>61</v>
      </c>
      <c r="F87" s="14" t="s">
        <v>187</v>
      </c>
      <c r="G87" s="14" t="str">
        <f t="shared" si="4"/>
        <v>OP03005</v>
      </c>
    </row>
    <row r="88" spans="1:7" ht="21" customHeight="1" x14ac:dyDescent="0.25">
      <c r="A88" s="92"/>
      <c r="B88" s="95"/>
      <c r="C88" s="98"/>
      <c r="D88" s="92"/>
      <c r="E88" s="33" t="s">
        <v>62</v>
      </c>
      <c r="F88" s="14" t="s">
        <v>221</v>
      </c>
      <c r="G88" s="14" t="str">
        <f t="shared" si="4"/>
        <v>OP03006</v>
      </c>
    </row>
    <row r="89" spans="1:7" ht="21" customHeight="1" x14ac:dyDescent="0.25">
      <c r="A89" s="92"/>
      <c r="B89" s="95"/>
      <c r="C89" s="98"/>
      <c r="D89" s="92"/>
      <c r="E89" s="33" t="s">
        <v>88</v>
      </c>
      <c r="F89" s="14" t="s">
        <v>222</v>
      </c>
      <c r="G89" s="14" t="str">
        <f t="shared" si="4"/>
        <v>OP03007</v>
      </c>
    </row>
    <row r="90" spans="1:7" ht="21" customHeight="1" x14ac:dyDescent="0.25">
      <c r="A90" s="92"/>
      <c r="B90" s="95"/>
      <c r="C90" s="98"/>
      <c r="D90" s="92"/>
      <c r="E90" s="33" t="s">
        <v>89</v>
      </c>
      <c r="F90" s="14" t="s">
        <v>188</v>
      </c>
      <c r="G90" s="14" t="str">
        <f t="shared" si="4"/>
        <v>OP03008</v>
      </c>
    </row>
    <row r="91" spans="1:7" ht="21" customHeight="1" x14ac:dyDescent="0.25">
      <c r="A91" s="92"/>
      <c r="B91" s="95"/>
      <c r="C91" s="98"/>
      <c r="D91" s="92"/>
      <c r="E91" s="33" t="s">
        <v>90</v>
      </c>
      <c r="F91" s="14" t="s">
        <v>223</v>
      </c>
      <c r="G91" s="14" t="str">
        <f t="shared" si="4"/>
        <v>OP03009</v>
      </c>
    </row>
    <row r="92" spans="1:7" ht="21" customHeight="1" x14ac:dyDescent="0.25">
      <c r="A92" s="92"/>
      <c r="B92" s="95"/>
      <c r="C92" s="98"/>
      <c r="D92" s="92"/>
      <c r="E92" s="33" t="s">
        <v>91</v>
      </c>
      <c r="F92" s="14" t="s">
        <v>189</v>
      </c>
      <c r="G92" s="14" t="str">
        <f t="shared" si="4"/>
        <v>OP03010</v>
      </c>
    </row>
    <row r="93" spans="1:7" ht="21" customHeight="1" x14ac:dyDescent="0.25">
      <c r="A93" s="92"/>
      <c r="B93" s="95"/>
      <c r="C93" s="98"/>
      <c r="D93" s="92"/>
      <c r="E93" s="33" t="s">
        <v>92</v>
      </c>
      <c r="F93" s="14" t="s">
        <v>224</v>
      </c>
      <c r="G93" s="14" t="str">
        <f t="shared" si="4"/>
        <v>OP03011</v>
      </c>
    </row>
    <row r="94" spans="1:7" ht="21" customHeight="1" x14ac:dyDescent="0.25">
      <c r="A94" s="92"/>
      <c r="B94" s="95"/>
      <c r="C94" s="98"/>
      <c r="D94" s="92"/>
      <c r="E94" s="33" t="s">
        <v>93</v>
      </c>
      <c r="F94" s="14" t="s">
        <v>225</v>
      </c>
      <c r="G94" s="14" t="str">
        <f t="shared" si="4"/>
        <v>OP03012</v>
      </c>
    </row>
    <row r="95" spans="1:7" ht="21" customHeight="1" x14ac:dyDescent="0.25">
      <c r="A95" s="92"/>
      <c r="B95" s="95"/>
      <c r="C95" s="99"/>
      <c r="D95" s="93"/>
      <c r="E95" s="33" t="s">
        <v>94</v>
      </c>
      <c r="F95" s="14" t="s">
        <v>226</v>
      </c>
      <c r="G95" s="14" t="str">
        <f t="shared" si="4"/>
        <v>OP03013</v>
      </c>
    </row>
    <row r="96" spans="1:7" ht="21" customHeight="1" x14ac:dyDescent="0.25">
      <c r="A96" s="92"/>
      <c r="B96" s="95"/>
      <c r="C96" s="97" t="s">
        <v>51</v>
      </c>
      <c r="D96" s="91" t="s">
        <v>79</v>
      </c>
      <c r="E96" s="33" t="s">
        <v>48</v>
      </c>
      <c r="F96" s="14" t="s">
        <v>190</v>
      </c>
      <c r="G96" s="14" t="str">
        <f>$A$65&amp;$C$96&amp;E96</f>
        <v>OP04001</v>
      </c>
    </row>
    <row r="97" spans="1:7" ht="21" customHeight="1" x14ac:dyDescent="0.25">
      <c r="A97" s="92"/>
      <c r="B97" s="95"/>
      <c r="C97" s="98"/>
      <c r="D97" s="92"/>
      <c r="E97" s="33" t="s">
        <v>58</v>
      </c>
      <c r="F97" s="14" t="s">
        <v>191</v>
      </c>
      <c r="G97" s="14" t="str">
        <f>$A$65&amp;$C$96&amp;E97</f>
        <v>OP04002</v>
      </c>
    </row>
    <row r="98" spans="1:7" ht="21" customHeight="1" x14ac:dyDescent="0.25">
      <c r="A98" s="92"/>
      <c r="B98" s="95"/>
      <c r="C98" s="98"/>
      <c r="D98" s="92"/>
      <c r="E98" s="33" t="s">
        <v>59</v>
      </c>
      <c r="F98" s="14" t="s">
        <v>192</v>
      </c>
      <c r="G98" s="14" t="str">
        <f>$A$65&amp;$C$96&amp;E98</f>
        <v>OP04003</v>
      </c>
    </row>
    <row r="99" spans="1:7" ht="21" customHeight="1" x14ac:dyDescent="0.25">
      <c r="A99" s="92"/>
      <c r="B99" s="95"/>
      <c r="C99" s="98"/>
      <c r="D99" s="92"/>
      <c r="E99" s="33" t="s">
        <v>60</v>
      </c>
      <c r="F99" s="14" t="s">
        <v>227</v>
      </c>
      <c r="G99" s="14" t="str">
        <f>$A$65&amp;$C$96&amp;E99</f>
        <v>OP04004</v>
      </c>
    </row>
    <row r="100" spans="1:7" ht="21" customHeight="1" x14ac:dyDescent="0.25">
      <c r="A100" s="92"/>
      <c r="B100" s="95"/>
      <c r="C100" s="99"/>
      <c r="D100" s="93"/>
      <c r="E100" s="33" t="s">
        <v>61</v>
      </c>
      <c r="F100" s="14" t="s">
        <v>193</v>
      </c>
      <c r="G100" s="14" t="str">
        <f>$A$65&amp;$C$96&amp;E100</f>
        <v>OP04005</v>
      </c>
    </row>
    <row r="101" spans="1:7" ht="21" customHeight="1" x14ac:dyDescent="0.25">
      <c r="A101" s="92"/>
      <c r="B101" s="95"/>
      <c r="C101" s="97" t="s">
        <v>52</v>
      </c>
      <c r="D101" s="91" t="s">
        <v>80</v>
      </c>
      <c r="E101" s="33" t="s">
        <v>48</v>
      </c>
      <c r="F101" s="14" t="s">
        <v>194</v>
      </c>
      <c r="G101" s="14" t="str">
        <f>$A$65&amp;$C$101&amp;E101</f>
        <v>OP05001</v>
      </c>
    </row>
    <row r="102" spans="1:7" ht="21" customHeight="1" x14ac:dyDescent="0.25">
      <c r="A102" s="92"/>
      <c r="B102" s="95"/>
      <c r="C102" s="99"/>
      <c r="D102" s="93"/>
      <c r="E102" s="33" t="s">
        <v>58</v>
      </c>
      <c r="F102" s="14" t="s">
        <v>195</v>
      </c>
      <c r="G102" s="14" t="str">
        <f>$A$65&amp;$C$101&amp;E102</f>
        <v>OP05002</v>
      </c>
    </row>
    <row r="103" spans="1:7" ht="21" customHeight="1" x14ac:dyDescent="0.25">
      <c r="A103" s="92"/>
      <c r="B103" s="95"/>
      <c r="C103" s="97" t="s">
        <v>53</v>
      </c>
      <c r="D103" s="91" t="s">
        <v>81</v>
      </c>
      <c r="E103" s="33" t="s">
        <v>48</v>
      </c>
      <c r="F103" s="14" t="s">
        <v>196</v>
      </c>
      <c r="G103" s="14" t="str">
        <f>$A$65&amp;$C$103&amp;E103</f>
        <v>OP06001</v>
      </c>
    </row>
    <row r="104" spans="1:7" ht="21" customHeight="1" x14ac:dyDescent="0.25">
      <c r="A104" s="92"/>
      <c r="B104" s="95"/>
      <c r="C104" s="98"/>
      <c r="D104" s="92"/>
      <c r="E104" s="33" t="s">
        <v>58</v>
      </c>
      <c r="F104" s="14" t="s">
        <v>197</v>
      </c>
      <c r="G104" s="14" t="str">
        <f>$A$65&amp;$C$103&amp;E104</f>
        <v>OP06002</v>
      </c>
    </row>
    <row r="105" spans="1:7" ht="21" customHeight="1" x14ac:dyDescent="0.25">
      <c r="A105" s="92"/>
      <c r="B105" s="95"/>
      <c r="C105" s="98"/>
      <c r="D105" s="92"/>
      <c r="E105" s="33" t="s">
        <v>59</v>
      </c>
      <c r="F105" s="14" t="s">
        <v>229</v>
      </c>
      <c r="G105" s="14" t="str">
        <f>$A$65&amp;$C$103&amp;E105</f>
        <v>OP06003</v>
      </c>
    </row>
    <row r="106" spans="1:7" ht="21" customHeight="1" x14ac:dyDescent="0.25">
      <c r="A106" s="92"/>
      <c r="B106" s="95"/>
      <c r="C106" s="98"/>
      <c r="D106" s="92"/>
      <c r="E106" s="33" t="s">
        <v>60</v>
      </c>
      <c r="F106" s="14" t="s">
        <v>198</v>
      </c>
      <c r="G106" s="14" t="str">
        <f>$A$65&amp;$C$103&amp;E106</f>
        <v>OP06004</v>
      </c>
    </row>
    <row r="107" spans="1:7" ht="21" customHeight="1" x14ac:dyDescent="0.25">
      <c r="A107" s="92"/>
      <c r="B107" s="95"/>
      <c r="C107" s="99"/>
      <c r="D107" s="93"/>
      <c r="E107" s="33" t="s">
        <v>61</v>
      </c>
      <c r="F107" s="14" t="s">
        <v>265</v>
      </c>
      <c r="G107" s="14" t="str">
        <f>$A$65&amp;$C$103&amp;E107</f>
        <v>OP06005</v>
      </c>
    </row>
    <row r="108" spans="1:7" ht="21" customHeight="1" x14ac:dyDescent="0.25">
      <c r="A108" s="92"/>
      <c r="B108" s="95"/>
      <c r="C108" s="97" t="s">
        <v>54</v>
      </c>
      <c r="D108" s="91" t="s">
        <v>82</v>
      </c>
      <c r="E108" s="33" t="s">
        <v>228</v>
      </c>
      <c r="F108" s="14" t="s">
        <v>199</v>
      </c>
      <c r="G108" s="14" t="str">
        <f>$A$65&amp;$C$108&amp;E108</f>
        <v>OP07001</v>
      </c>
    </row>
    <row r="109" spans="1:7" ht="21" customHeight="1" x14ac:dyDescent="0.25">
      <c r="A109" s="92"/>
      <c r="B109" s="95"/>
      <c r="C109" s="99"/>
      <c r="D109" s="93"/>
      <c r="E109" s="33" t="s">
        <v>58</v>
      </c>
      <c r="F109" s="14" t="s">
        <v>37</v>
      </c>
      <c r="G109" s="14" t="str">
        <f>$A$65&amp;$C$108&amp;E109</f>
        <v>OP07002</v>
      </c>
    </row>
    <row r="110" spans="1:7" ht="21" customHeight="1" x14ac:dyDescent="0.25">
      <c r="A110" s="92"/>
      <c r="B110" s="95"/>
      <c r="C110" s="97" t="s">
        <v>55</v>
      </c>
      <c r="D110" s="91" t="s">
        <v>83</v>
      </c>
      <c r="E110" s="33" t="s">
        <v>228</v>
      </c>
      <c r="F110" s="14" t="s">
        <v>230</v>
      </c>
      <c r="G110" s="14" t="str">
        <f t="shared" ref="G110:G118" si="5">$A$65&amp;$C$110&amp;E110</f>
        <v>OP08001</v>
      </c>
    </row>
    <row r="111" spans="1:7" ht="21" customHeight="1" x14ac:dyDescent="0.25">
      <c r="A111" s="92"/>
      <c r="B111" s="95"/>
      <c r="C111" s="98"/>
      <c r="D111" s="92"/>
      <c r="E111" s="33" t="s">
        <v>58</v>
      </c>
      <c r="F111" s="14" t="s">
        <v>255</v>
      </c>
      <c r="G111" s="14" t="str">
        <f t="shared" si="5"/>
        <v>OP08002</v>
      </c>
    </row>
    <row r="112" spans="1:7" ht="21" customHeight="1" x14ac:dyDescent="0.25">
      <c r="A112" s="92"/>
      <c r="B112" s="95"/>
      <c r="C112" s="98"/>
      <c r="D112" s="92"/>
      <c r="E112" s="33" t="s">
        <v>59</v>
      </c>
      <c r="F112" s="14" t="s">
        <v>231</v>
      </c>
      <c r="G112" s="14" t="str">
        <f t="shared" si="5"/>
        <v>OP08003</v>
      </c>
    </row>
    <row r="113" spans="1:7" ht="21" customHeight="1" x14ac:dyDescent="0.25">
      <c r="A113" s="92"/>
      <c r="B113" s="95"/>
      <c r="C113" s="98"/>
      <c r="D113" s="92"/>
      <c r="E113" s="33" t="s">
        <v>60</v>
      </c>
      <c r="F113" s="14" t="s">
        <v>200</v>
      </c>
      <c r="G113" s="14" t="str">
        <f t="shared" si="5"/>
        <v>OP08004</v>
      </c>
    </row>
    <row r="114" spans="1:7" ht="21" customHeight="1" x14ac:dyDescent="0.25">
      <c r="A114" s="92"/>
      <c r="B114" s="95"/>
      <c r="C114" s="98"/>
      <c r="D114" s="92"/>
      <c r="E114" s="33" t="s">
        <v>61</v>
      </c>
      <c r="F114" s="14" t="s">
        <v>232</v>
      </c>
      <c r="G114" s="14" t="str">
        <f t="shared" si="5"/>
        <v>OP08005</v>
      </c>
    </row>
    <row r="115" spans="1:7" ht="21" customHeight="1" x14ac:dyDescent="0.25">
      <c r="A115" s="92"/>
      <c r="B115" s="95"/>
      <c r="C115" s="98"/>
      <c r="D115" s="92"/>
      <c r="E115" s="33" t="s">
        <v>62</v>
      </c>
      <c r="F115" s="14" t="s">
        <v>201</v>
      </c>
      <c r="G115" s="14" t="str">
        <f t="shared" si="5"/>
        <v>OP08006</v>
      </c>
    </row>
    <row r="116" spans="1:7" ht="21" customHeight="1" x14ac:dyDescent="0.25">
      <c r="A116" s="92"/>
      <c r="B116" s="95"/>
      <c r="C116" s="98"/>
      <c r="D116" s="92"/>
      <c r="E116" s="33" t="s">
        <v>88</v>
      </c>
      <c r="F116" s="14" t="s">
        <v>202</v>
      </c>
      <c r="G116" s="14" t="str">
        <f t="shared" si="5"/>
        <v>OP08007</v>
      </c>
    </row>
    <row r="117" spans="1:7" ht="21" customHeight="1" x14ac:dyDescent="0.25">
      <c r="A117" s="92"/>
      <c r="B117" s="95"/>
      <c r="C117" s="98"/>
      <c r="D117" s="92"/>
      <c r="E117" s="33" t="s">
        <v>89</v>
      </c>
      <c r="F117" s="14" t="s">
        <v>233</v>
      </c>
      <c r="G117" s="14" t="str">
        <f t="shared" si="5"/>
        <v>OP08008</v>
      </c>
    </row>
    <row r="118" spans="1:7" ht="21" customHeight="1" x14ac:dyDescent="0.25">
      <c r="A118" s="92"/>
      <c r="B118" s="95"/>
      <c r="C118" s="98"/>
      <c r="D118" s="92"/>
      <c r="E118" s="33" t="s">
        <v>256</v>
      </c>
      <c r="F118" s="14" t="s">
        <v>266</v>
      </c>
      <c r="G118" s="14" t="str">
        <f t="shared" si="5"/>
        <v>OP08009</v>
      </c>
    </row>
    <row r="119" spans="1:7" ht="21" customHeight="1" x14ac:dyDescent="0.25">
      <c r="A119" s="92"/>
      <c r="B119" s="95"/>
      <c r="C119" s="97" t="s">
        <v>56</v>
      </c>
      <c r="D119" s="91" t="s">
        <v>84</v>
      </c>
      <c r="E119" s="33" t="s">
        <v>228</v>
      </c>
      <c r="F119" s="14" t="s">
        <v>251</v>
      </c>
      <c r="G119" s="14" t="str">
        <f t="shared" ref="G119:G128" si="6">$A$65&amp;$C$119&amp;E119</f>
        <v>OP09001</v>
      </c>
    </row>
    <row r="120" spans="1:7" ht="21" customHeight="1" x14ac:dyDescent="0.25">
      <c r="A120" s="92"/>
      <c r="B120" s="95"/>
      <c r="C120" s="98"/>
      <c r="D120" s="92"/>
      <c r="E120" s="33" t="s">
        <v>58</v>
      </c>
      <c r="F120" s="14" t="s">
        <v>252</v>
      </c>
      <c r="G120" s="14" t="str">
        <f t="shared" si="6"/>
        <v>OP09002</v>
      </c>
    </row>
    <row r="121" spans="1:7" ht="21" customHeight="1" x14ac:dyDescent="0.25">
      <c r="A121" s="92"/>
      <c r="B121" s="95"/>
      <c r="C121" s="98"/>
      <c r="D121" s="92"/>
      <c r="E121" s="33" t="s">
        <v>59</v>
      </c>
      <c r="F121" s="14" t="s">
        <v>253</v>
      </c>
      <c r="G121" s="14" t="str">
        <f t="shared" si="6"/>
        <v>OP09003</v>
      </c>
    </row>
    <row r="122" spans="1:7" ht="21" customHeight="1" x14ac:dyDescent="0.25">
      <c r="A122" s="92"/>
      <c r="B122" s="95"/>
      <c r="C122" s="98"/>
      <c r="D122" s="92"/>
      <c r="E122" s="33" t="s">
        <v>60</v>
      </c>
      <c r="F122" s="14" t="s">
        <v>204</v>
      </c>
      <c r="G122" s="14" t="str">
        <f t="shared" si="6"/>
        <v>OP09004</v>
      </c>
    </row>
    <row r="123" spans="1:7" ht="21" customHeight="1" x14ac:dyDescent="0.25">
      <c r="A123" s="92"/>
      <c r="B123" s="95"/>
      <c r="C123" s="98"/>
      <c r="D123" s="92"/>
      <c r="E123" s="33" t="s">
        <v>61</v>
      </c>
      <c r="F123" s="14" t="s">
        <v>205</v>
      </c>
      <c r="G123" s="14" t="str">
        <f t="shared" si="6"/>
        <v>OP09005</v>
      </c>
    </row>
    <row r="124" spans="1:7" ht="21" customHeight="1" x14ac:dyDescent="0.25">
      <c r="A124" s="92"/>
      <c r="B124" s="95"/>
      <c r="C124" s="98"/>
      <c r="D124" s="92"/>
      <c r="E124" s="33" t="s">
        <v>62</v>
      </c>
      <c r="F124" s="14" t="s">
        <v>206</v>
      </c>
      <c r="G124" s="14" t="str">
        <f t="shared" si="6"/>
        <v>OP09006</v>
      </c>
    </row>
    <row r="125" spans="1:7" ht="21" customHeight="1" x14ac:dyDescent="0.25">
      <c r="A125" s="92"/>
      <c r="B125" s="95"/>
      <c r="C125" s="98"/>
      <c r="D125" s="92"/>
      <c r="E125" s="33" t="s">
        <v>88</v>
      </c>
      <c r="F125" s="14" t="s">
        <v>207</v>
      </c>
      <c r="G125" s="14" t="str">
        <f t="shared" si="6"/>
        <v>OP09007</v>
      </c>
    </row>
    <row r="126" spans="1:7" ht="21" customHeight="1" x14ac:dyDescent="0.25">
      <c r="A126" s="92"/>
      <c r="B126" s="95"/>
      <c r="C126" s="98"/>
      <c r="D126" s="92"/>
      <c r="E126" s="33" t="s">
        <v>89</v>
      </c>
      <c r="F126" s="14" t="s">
        <v>208</v>
      </c>
      <c r="G126" s="14" t="str">
        <f t="shared" si="6"/>
        <v>OP09008</v>
      </c>
    </row>
    <row r="127" spans="1:7" ht="21" customHeight="1" x14ac:dyDescent="0.25">
      <c r="A127" s="92"/>
      <c r="B127" s="95"/>
      <c r="C127" s="98"/>
      <c r="D127" s="92"/>
      <c r="E127" s="33" t="s">
        <v>90</v>
      </c>
      <c r="F127" s="14" t="s">
        <v>203</v>
      </c>
      <c r="G127" s="14" t="str">
        <f t="shared" si="6"/>
        <v>OP09009</v>
      </c>
    </row>
    <row r="128" spans="1:7" ht="21" customHeight="1" x14ac:dyDescent="0.25">
      <c r="A128" s="92"/>
      <c r="B128" s="95"/>
      <c r="C128" s="98"/>
      <c r="D128" s="92"/>
      <c r="E128" s="33" t="s">
        <v>91</v>
      </c>
      <c r="F128" s="14" t="s">
        <v>267</v>
      </c>
      <c r="G128" s="14" t="str">
        <f t="shared" si="6"/>
        <v>OP09010</v>
      </c>
    </row>
    <row r="129" spans="1:7" ht="21" customHeight="1" x14ac:dyDescent="0.25">
      <c r="A129" s="92"/>
      <c r="B129" s="95"/>
      <c r="C129" s="97" t="s">
        <v>74</v>
      </c>
      <c r="D129" s="91" t="s">
        <v>85</v>
      </c>
      <c r="E129" s="33" t="s">
        <v>48</v>
      </c>
      <c r="F129" s="14" t="s">
        <v>234</v>
      </c>
      <c r="G129" s="14" t="str">
        <f>$A$65&amp;$C$129&amp;E129</f>
        <v>OP10001</v>
      </c>
    </row>
    <row r="130" spans="1:7" ht="21" customHeight="1" x14ac:dyDescent="0.25">
      <c r="A130" s="92"/>
      <c r="B130" s="95"/>
      <c r="C130" s="98"/>
      <c r="D130" s="92"/>
      <c r="E130" s="33" t="s">
        <v>58</v>
      </c>
      <c r="F130" s="14" t="s">
        <v>235</v>
      </c>
      <c r="G130" s="14" t="str">
        <f>$A$65&amp;$C$129&amp;E130</f>
        <v>OP10002</v>
      </c>
    </row>
    <row r="131" spans="1:7" ht="21" customHeight="1" x14ac:dyDescent="0.25">
      <c r="A131" s="92"/>
      <c r="B131" s="95"/>
      <c r="C131" s="98"/>
      <c r="D131" s="92"/>
      <c r="E131" s="33" t="s">
        <v>59</v>
      </c>
      <c r="F131" s="14" t="s">
        <v>209</v>
      </c>
      <c r="G131" s="14" t="str">
        <f>$A$65&amp;$C$129&amp;E131</f>
        <v>OP10003</v>
      </c>
    </row>
    <row r="132" spans="1:7" ht="21" customHeight="1" x14ac:dyDescent="0.25">
      <c r="A132" s="92"/>
      <c r="B132" s="95"/>
      <c r="C132" s="98"/>
      <c r="D132" s="92"/>
      <c r="E132" s="33" t="s">
        <v>60</v>
      </c>
      <c r="F132" s="14" t="s">
        <v>236</v>
      </c>
      <c r="G132" s="14" t="str">
        <f>$A$65&amp;$C$129&amp;E132</f>
        <v>OP10004</v>
      </c>
    </row>
    <row r="133" spans="1:7" ht="21" customHeight="1" x14ac:dyDescent="0.25">
      <c r="A133" s="92"/>
      <c r="B133" s="95"/>
      <c r="C133" s="99"/>
      <c r="D133" s="93"/>
      <c r="E133" s="33" t="s">
        <v>61</v>
      </c>
      <c r="F133" s="35" t="s">
        <v>257</v>
      </c>
      <c r="G133" s="14" t="str">
        <f>$A$65&amp;$C$129&amp;E133</f>
        <v>OP10005</v>
      </c>
    </row>
    <row r="134" spans="1:7" ht="21" customHeight="1" x14ac:dyDescent="0.25">
      <c r="A134" s="92"/>
      <c r="B134" s="95"/>
      <c r="C134" s="97" t="s">
        <v>75</v>
      </c>
      <c r="D134" s="91" t="s">
        <v>57</v>
      </c>
      <c r="E134" s="33" t="s">
        <v>48</v>
      </c>
      <c r="F134" s="14" t="s">
        <v>210</v>
      </c>
      <c r="G134" s="14" t="str">
        <f t="shared" ref="G134:G138" si="7">$A$65&amp;$C$134&amp;E134</f>
        <v>OP11001</v>
      </c>
    </row>
    <row r="135" spans="1:7" ht="21" customHeight="1" x14ac:dyDescent="0.25">
      <c r="A135" s="92"/>
      <c r="B135" s="95"/>
      <c r="C135" s="98"/>
      <c r="D135" s="92"/>
      <c r="E135" s="33" t="s">
        <v>58</v>
      </c>
      <c r="F135" s="14" t="s">
        <v>211</v>
      </c>
      <c r="G135" s="14" t="str">
        <f t="shared" si="7"/>
        <v>OP11002</v>
      </c>
    </row>
    <row r="136" spans="1:7" ht="21" customHeight="1" x14ac:dyDescent="0.25">
      <c r="A136" s="92"/>
      <c r="B136" s="95"/>
      <c r="C136" s="98"/>
      <c r="D136" s="92"/>
      <c r="E136" s="33" t="s">
        <v>59</v>
      </c>
      <c r="F136" s="14" t="s">
        <v>237</v>
      </c>
      <c r="G136" s="14" t="str">
        <f t="shared" si="7"/>
        <v>OP11003</v>
      </c>
    </row>
    <row r="137" spans="1:7" ht="21" customHeight="1" x14ac:dyDescent="0.25">
      <c r="A137" s="92"/>
      <c r="B137" s="95"/>
      <c r="C137" s="98"/>
      <c r="D137" s="92"/>
      <c r="E137" s="33" t="s">
        <v>60</v>
      </c>
      <c r="F137" s="35" t="s">
        <v>273</v>
      </c>
      <c r="G137" s="14" t="str">
        <f t="shared" si="7"/>
        <v>OP11004</v>
      </c>
    </row>
    <row r="138" spans="1:7" ht="21" customHeight="1" x14ac:dyDescent="0.25">
      <c r="A138" s="92"/>
      <c r="B138" s="95"/>
      <c r="C138" s="98"/>
      <c r="D138" s="92"/>
      <c r="E138" s="33" t="s">
        <v>61</v>
      </c>
      <c r="F138" s="14" t="s">
        <v>349</v>
      </c>
      <c r="G138" s="14" t="str">
        <f t="shared" si="7"/>
        <v>OP11005</v>
      </c>
    </row>
    <row r="139" spans="1:7" ht="21" customHeight="1" x14ac:dyDescent="0.25">
      <c r="A139" s="92"/>
      <c r="B139" s="95"/>
      <c r="C139" s="98"/>
      <c r="D139" s="92"/>
      <c r="E139" s="33" t="s">
        <v>62</v>
      </c>
      <c r="F139" s="14" t="s">
        <v>272</v>
      </c>
      <c r="G139" s="14" t="str">
        <f t="shared" ref="G139" si="8">$A$65&amp;$C$134&amp;E139</f>
        <v>OP11006</v>
      </c>
    </row>
    <row r="140" spans="1:7" ht="21" customHeight="1" x14ac:dyDescent="0.25">
      <c r="A140" s="93"/>
      <c r="B140" s="96"/>
      <c r="C140" s="38" t="s">
        <v>259</v>
      </c>
      <c r="D140" s="14" t="s">
        <v>264</v>
      </c>
      <c r="E140" s="33" t="s">
        <v>258</v>
      </c>
      <c r="F140" s="14" t="s">
        <v>263</v>
      </c>
      <c r="G140" s="14" t="str">
        <f>$A$65&amp;$C$140&amp;E140</f>
        <v>OP12001</v>
      </c>
    </row>
    <row r="141" spans="1:7" ht="21" customHeight="1" x14ac:dyDescent="0.25">
      <c r="A141" s="40"/>
      <c r="B141" s="41" t="s">
        <v>337</v>
      </c>
      <c r="C141" s="38" t="s">
        <v>336</v>
      </c>
      <c r="D141" s="35" t="s">
        <v>337</v>
      </c>
      <c r="E141" s="33" t="s">
        <v>339</v>
      </c>
      <c r="F141" s="35" t="s">
        <v>338</v>
      </c>
      <c r="G141" s="14" t="s">
        <v>340</v>
      </c>
    </row>
    <row r="142" spans="1:7" ht="21" customHeight="1" x14ac:dyDescent="0.25">
      <c r="A142" s="91" t="s">
        <v>69</v>
      </c>
      <c r="B142" s="94" t="s">
        <v>64</v>
      </c>
      <c r="C142" s="33" t="s">
        <v>47</v>
      </c>
      <c r="D142" s="14" t="s">
        <v>238</v>
      </c>
      <c r="E142" s="33" t="s">
        <v>48</v>
      </c>
      <c r="F142" s="14" t="s">
        <v>241</v>
      </c>
      <c r="G142" s="14" t="str">
        <f>$A$142&amp;$C$142&amp;E142</f>
        <v>GE01001</v>
      </c>
    </row>
    <row r="143" spans="1:7" ht="21" customHeight="1" x14ac:dyDescent="0.25">
      <c r="A143" s="92"/>
      <c r="B143" s="95"/>
      <c r="C143" s="33" t="s">
        <v>49</v>
      </c>
      <c r="D143" s="14" t="s">
        <v>239</v>
      </c>
      <c r="E143" s="33" t="s">
        <v>48</v>
      </c>
      <c r="F143" s="14" t="s">
        <v>239</v>
      </c>
      <c r="G143" s="14" t="str">
        <f>$A$142&amp;C143&amp;E143</f>
        <v>GE02001</v>
      </c>
    </row>
    <row r="144" spans="1:7" ht="21" customHeight="1" x14ac:dyDescent="0.25">
      <c r="A144" s="92"/>
      <c r="B144" s="95"/>
      <c r="C144" s="33" t="s">
        <v>50</v>
      </c>
      <c r="D144" s="14" t="s">
        <v>86</v>
      </c>
      <c r="E144" s="33" t="s">
        <v>48</v>
      </c>
      <c r="F144" s="14" t="s">
        <v>86</v>
      </c>
      <c r="G144" s="14" t="str">
        <f t="shared" ref="G144:G148" si="9">$A$142&amp;C144&amp;E144</f>
        <v>GE03001</v>
      </c>
    </row>
    <row r="145" spans="1:7" ht="21" customHeight="1" x14ac:dyDescent="0.25">
      <c r="A145" s="92"/>
      <c r="B145" s="95"/>
      <c r="C145" s="33" t="s">
        <v>51</v>
      </c>
      <c r="D145" s="14" t="s">
        <v>240</v>
      </c>
      <c r="E145" s="33" t="s">
        <v>48</v>
      </c>
      <c r="F145" s="14" t="s">
        <v>240</v>
      </c>
      <c r="G145" s="14" t="str">
        <f t="shared" si="9"/>
        <v>GE04001</v>
      </c>
    </row>
    <row r="146" spans="1:7" ht="21" customHeight="1" x14ac:dyDescent="0.25">
      <c r="A146" s="92"/>
      <c r="B146" s="95"/>
      <c r="C146" s="33" t="s">
        <v>52</v>
      </c>
      <c r="D146" s="14" t="s">
        <v>87</v>
      </c>
      <c r="E146" s="33" t="s">
        <v>48</v>
      </c>
      <c r="F146" s="14" t="s">
        <v>242</v>
      </c>
      <c r="G146" s="14" t="str">
        <f t="shared" si="9"/>
        <v>GE05001</v>
      </c>
    </row>
    <row r="147" spans="1:7" ht="21" customHeight="1" x14ac:dyDescent="0.25">
      <c r="A147" s="92"/>
      <c r="B147" s="95"/>
      <c r="C147" s="33" t="s">
        <v>260</v>
      </c>
      <c r="D147" s="14" t="s">
        <v>261</v>
      </c>
      <c r="E147" s="33" t="s">
        <v>228</v>
      </c>
      <c r="F147" s="14" t="s">
        <v>262</v>
      </c>
      <c r="G147" s="14" t="str">
        <f t="shared" ref="G147" si="10">$A$142&amp;C147&amp;E147</f>
        <v>GE06001</v>
      </c>
    </row>
    <row r="148" spans="1:7" ht="21" customHeight="1" x14ac:dyDescent="0.25">
      <c r="A148" s="92"/>
      <c r="B148" s="95"/>
      <c r="C148" s="37" t="s">
        <v>54</v>
      </c>
      <c r="D148" s="42" t="s">
        <v>270</v>
      </c>
      <c r="E148" s="33" t="s">
        <v>258</v>
      </c>
      <c r="F148" s="35" t="s">
        <v>271</v>
      </c>
      <c r="G148" s="14" t="str">
        <f t="shared" si="9"/>
        <v>GE07001</v>
      </c>
    </row>
    <row r="149" spans="1:7" ht="21" customHeight="1" x14ac:dyDescent="0.25">
      <c r="A149" s="14" t="s">
        <v>70</v>
      </c>
      <c r="B149" s="35" t="s">
        <v>65</v>
      </c>
      <c r="C149" s="33" t="s">
        <v>47</v>
      </c>
      <c r="D149" s="35" t="s">
        <v>65</v>
      </c>
      <c r="E149" s="33" t="s">
        <v>48</v>
      </c>
      <c r="F149" s="35" t="s">
        <v>65</v>
      </c>
      <c r="G149" s="14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selection sqref="A1:E77"/>
    </sheetView>
  </sheetViews>
  <sheetFormatPr defaultRowHeight="14" x14ac:dyDescent="0.25"/>
  <cols>
    <col min="1" max="1" width="60" bestFit="1" customWidth="1"/>
    <col min="2" max="2" width="33.6328125" bestFit="1" customWidth="1"/>
    <col min="3" max="3" width="9.54296875" bestFit="1" customWidth="1"/>
    <col min="4" max="4" width="38.6328125" bestFit="1" customWidth="1"/>
    <col min="5" max="5" width="6.6328125" bestFit="1" customWidth="1"/>
  </cols>
  <sheetData>
    <row r="1" spans="1:5" ht="17.5" x14ac:dyDescent="0.3">
      <c r="A1" s="44" t="s">
        <v>40</v>
      </c>
      <c r="B1" s="45" t="s">
        <v>244</v>
      </c>
      <c r="C1" s="45" t="s">
        <v>342</v>
      </c>
      <c r="D1" s="45" t="s">
        <v>245</v>
      </c>
      <c r="E1" s="45" t="s">
        <v>246</v>
      </c>
    </row>
    <row r="2" spans="1:5" ht="14.5" x14ac:dyDescent="0.25">
      <c r="A2" s="14" t="s">
        <v>283</v>
      </c>
      <c r="B2" s="14" t="s">
        <v>178</v>
      </c>
      <c r="C2" s="35" t="s">
        <v>343</v>
      </c>
      <c r="D2" s="13" t="s">
        <v>241</v>
      </c>
      <c r="E2" s="15" t="s">
        <v>65</v>
      </c>
    </row>
    <row r="3" spans="1:5" ht="14.5" x14ac:dyDescent="0.25">
      <c r="A3" s="14" t="s">
        <v>126</v>
      </c>
      <c r="B3" s="14" t="s">
        <v>212</v>
      </c>
      <c r="C3" s="35" t="s">
        <v>343</v>
      </c>
      <c r="D3" s="13" t="s">
        <v>239</v>
      </c>
      <c r="E3" s="15" t="s">
        <v>65</v>
      </c>
    </row>
    <row r="4" spans="1:5" ht="14.5" x14ac:dyDescent="0.25">
      <c r="A4" s="14" t="s">
        <v>284</v>
      </c>
      <c r="B4" s="14" t="s">
        <v>179</v>
      </c>
      <c r="C4" s="35" t="s">
        <v>343</v>
      </c>
      <c r="D4" s="13" t="s">
        <v>86</v>
      </c>
      <c r="E4" s="15" t="s">
        <v>65</v>
      </c>
    </row>
    <row r="5" spans="1:5" ht="14.5" x14ac:dyDescent="0.25">
      <c r="A5" s="14" t="s">
        <v>285</v>
      </c>
      <c r="B5" s="14" t="s">
        <v>180</v>
      </c>
      <c r="C5" s="35" t="s">
        <v>343</v>
      </c>
      <c r="D5" s="13" t="s">
        <v>240</v>
      </c>
      <c r="E5" s="15" t="s">
        <v>65</v>
      </c>
    </row>
    <row r="6" spans="1:5" ht="14.5" x14ac:dyDescent="0.25">
      <c r="A6" s="14" t="s">
        <v>286</v>
      </c>
      <c r="B6" s="14" t="s">
        <v>213</v>
      </c>
      <c r="C6" s="35" t="s">
        <v>343</v>
      </c>
      <c r="D6" s="13" t="s">
        <v>242</v>
      </c>
      <c r="E6" s="15" t="s">
        <v>65</v>
      </c>
    </row>
    <row r="7" spans="1:5" ht="14.5" x14ac:dyDescent="0.25">
      <c r="A7" s="14" t="s">
        <v>287</v>
      </c>
      <c r="B7" s="14" t="s">
        <v>181</v>
      </c>
      <c r="C7" s="35" t="s">
        <v>343</v>
      </c>
      <c r="D7" s="39" t="s">
        <v>271</v>
      </c>
      <c r="E7" s="15" t="s">
        <v>65</v>
      </c>
    </row>
    <row r="8" spans="1:5" ht="14.5" x14ac:dyDescent="0.25">
      <c r="A8" s="14" t="s">
        <v>288</v>
      </c>
      <c r="B8" s="14" t="s">
        <v>214</v>
      </c>
      <c r="C8" s="35" t="s">
        <v>343</v>
      </c>
      <c r="D8" s="23" t="s">
        <v>247</v>
      </c>
      <c r="E8" s="15" t="s">
        <v>65</v>
      </c>
    </row>
    <row r="9" spans="1:5" ht="14.5" x14ac:dyDescent="0.25">
      <c r="A9" s="14" t="s">
        <v>289</v>
      </c>
      <c r="B9" s="14" t="s">
        <v>182</v>
      </c>
      <c r="C9" s="35" t="s">
        <v>343</v>
      </c>
      <c r="D9" s="23" t="s">
        <v>247</v>
      </c>
      <c r="E9" s="15" t="s">
        <v>65</v>
      </c>
    </row>
    <row r="10" spans="1:5" ht="14.5" x14ac:dyDescent="0.25">
      <c r="A10" s="14" t="s">
        <v>290</v>
      </c>
      <c r="B10" s="14" t="s">
        <v>215</v>
      </c>
      <c r="C10" s="35" t="s">
        <v>343</v>
      </c>
      <c r="D10" s="23" t="s">
        <v>247</v>
      </c>
      <c r="E10" s="15" t="s">
        <v>65</v>
      </c>
    </row>
    <row r="11" spans="1:5" ht="14.5" x14ac:dyDescent="0.25">
      <c r="A11" s="14" t="s">
        <v>291</v>
      </c>
      <c r="B11" s="14" t="s">
        <v>216</v>
      </c>
      <c r="C11" s="35" t="s">
        <v>343</v>
      </c>
      <c r="D11" s="23" t="s">
        <v>247</v>
      </c>
      <c r="E11" s="15" t="s">
        <v>65</v>
      </c>
    </row>
    <row r="12" spans="1:5" ht="14.5" x14ac:dyDescent="0.25">
      <c r="A12" s="14" t="s">
        <v>292</v>
      </c>
      <c r="B12" s="14" t="s">
        <v>217</v>
      </c>
      <c r="C12" s="35" t="s">
        <v>343</v>
      </c>
      <c r="D12" s="23" t="s">
        <v>247</v>
      </c>
      <c r="E12" s="15" t="s">
        <v>65</v>
      </c>
    </row>
    <row r="13" spans="1:5" ht="14.5" x14ac:dyDescent="0.25">
      <c r="A13" s="14" t="s">
        <v>293</v>
      </c>
      <c r="B13" s="14" t="s">
        <v>218</v>
      </c>
      <c r="C13" s="35" t="s">
        <v>343</v>
      </c>
      <c r="D13" s="23" t="s">
        <v>247</v>
      </c>
      <c r="E13" s="15" t="s">
        <v>65</v>
      </c>
    </row>
    <row r="14" spans="1:5" ht="14.5" x14ac:dyDescent="0.25">
      <c r="A14" s="14" t="s">
        <v>294</v>
      </c>
      <c r="B14" s="14" t="s">
        <v>219</v>
      </c>
      <c r="C14" s="35" t="s">
        <v>343</v>
      </c>
      <c r="D14" s="23" t="s">
        <v>247</v>
      </c>
      <c r="E14" s="15" t="s">
        <v>65</v>
      </c>
    </row>
    <row r="15" spans="1:5" ht="14.5" x14ac:dyDescent="0.25">
      <c r="A15" s="14" t="s">
        <v>295</v>
      </c>
      <c r="B15" s="14" t="s">
        <v>220</v>
      </c>
      <c r="C15" s="35" t="s">
        <v>343</v>
      </c>
      <c r="D15" s="23" t="s">
        <v>247</v>
      </c>
      <c r="E15" s="15" t="s">
        <v>65</v>
      </c>
    </row>
    <row r="16" spans="1:5" ht="14.5" x14ac:dyDescent="0.25">
      <c r="A16" s="14" t="s">
        <v>296</v>
      </c>
      <c r="B16" s="14" t="s">
        <v>38</v>
      </c>
      <c r="C16" s="35" t="s">
        <v>343</v>
      </c>
      <c r="D16" s="23" t="s">
        <v>247</v>
      </c>
      <c r="E16" s="15" t="s">
        <v>65</v>
      </c>
    </row>
    <row r="17" spans="1:5" ht="14.5" x14ac:dyDescent="0.25">
      <c r="A17" s="14" t="s">
        <v>297</v>
      </c>
      <c r="B17" s="14" t="s">
        <v>183</v>
      </c>
      <c r="C17" s="35" t="s">
        <v>343</v>
      </c>
      <c r="D17" s="23" t="s">
        <v>247</v>
      </c>
      <c r="E17" s="15" t="s">
        <v>65</v>
      </c>
    </row>
    <row r="18" spans="1:5" ht="14.5" x14ac:dyDescent="0.25">
      <c r="A18" s="14" t="s">
        <v>298</v>
      </c>
      <c r="B18" s="14" t="s">
        <v>184</v>
      </c>
      <c r="C18" s="35" t="s">
        <v>343</v>
      </c>
      <c r="D18" s="23" t="s">
        <v>247</v>
      </c>
      <c r="E18" s="15" t="s">
        <v>65</v>
      </c>
    </row>
    <row r="19" spans="1:5" ht="14.5" x14ac:dyDescent="0.25">
      <c r="A19" s="14" t="s">
        <v>299</v>
      </c>
      <c r="B19" s="14" t="s">
        <v>185</v>
      </c>
      <c r="C19" s="35" t="s">
        <v>343</v>
      </c>
      <c r="D19" s="23" t="s">
        <v>247</v>
      </c>
      <c r="E19" s="15" t="s">
        <v>65</v>
      </c>
    </row>
    <row r="20" spans="1:5" ht="14.5" x14ac:dyDescent="0.25">
      <c r="A20" s="14" t="s">
        <v>300</v>
      </c>
      <c r="B20" s="14" t="s">
        <v>186</v>
      </c>
      <c r="C20" s="35" t="s">
        <v>343</v>
      </c>
      <c r="D20" s="23" t="s">
        <v>247</v>
      </c>
      <c r="E20" s="15" t="s">
        <v>65</v>
      </c>
    </row>
    <row r="21" spans="1:5" ht="14.5" x14ac:dyDescent="0.25">
      <c r="A21" s="14" t="s">
        <v>301</v>
      </c>
      <c r="B21" s="14" t="s">
        <v>187</v>
      </c>
      <c r="C21" s="35" t="s">
        <v>343</v>
      </c>
      <c r="D21" s="23" t="s">
        <v>247</v>
      </c>
      <c r="E21" s="15" t="s">
        <v>65</v>
      </c>
    </row>
    <row r="22" spans="1:5" ht="14.5" x14ac:dyDescent="0.25">
      <c r="A22" s="14" t="s">
        <v>302</v>
      </c>
      <c r="B22" s="14" t="s">
        <v>221</v>
      </c>
      <c r="C22" s="35" t="s">
        <v>343</v>
      </c>
      <c r="D22" s="23" t="s">
        <v>247</v>
      </c>
      <c r="E22" s="15" t="s">
        <v>65</v>
      </c>
    </row>
    <row r="23" spans="1:5" ht="14.5" x14ac:dyDescent="0.25">
      <c r="A23" s="14" t="s">
        <v>303</v>
      </c>
      <c r="B23" s="14" t="s">
        <v>222</v>
      </c>
      <c r="C23" s="35" t="s">
        <v>343</v>
      </c>
      <c r="D23" s="23" t="s">
        <v>247</v>
      </c>
      <c r="E23" s="15" t="s">
        <v>65</v>
      </c>
    </row>
    <row r="24" spans="1:5" ht="14.5" x14ac:dyDescent="0.25">
      <c r="A24" s="14" t="s">
        <v>304</v>
      </c>
      <c r="B24" s="14" t="s">
        <v>188</v>
      </c>
      <c r="C24" s="35" t="s">
        <v>343</v>
      </c>
      <c r="D24" s="23" t="s">
        <v>247</v>
      </c>
      <c r="E24" s="15" t="s">
        <v>65</v>
      </c>
    </row>
    <row r="25" spans="1:5" ht="14.5" x14ac:dyDescent="0.25">
      <c r="A25" s="14" t="s">
        <v>282</v>
      </c>
      <c r="B25" s="14" t="s">
        <v>223</v>
      </c>
      <c r="C25" s="35" t="s">
        <v>343</v>
      </c>
      <c r="D25" s="23" t="s">
        <v>247</v>
      </c>
      <c r="E25" s="15" t="s">
        <v>65</v>
      </c>
    </row>
    <row r="26" spans="1:5" ht="14.5" x14ac:dyDescent="0.25">
      <c r="A26" s="14" t="s">
        <v>127</v>
      </c>
      <c r="B26" s="14" t="s">
        <v>189</v>
      </c>
      <c r="C26" s="35" t="s">
        <v>343</v>
      </c>
      <c r="D26" s="23" t="s">
        <v>247</v>
      </c>
      <c r="E26" s="15" t="s">
        <v>65</v>
      </c>
    </row>
    <row r="27" spans="1:5" ht="14.5" x14ac:dyDescent="0.25">
      <c r="A27" s="14" t="s">
        <v>305</v>
      </c>
      <c r="B27" s="14" t="s">
        <v>224</v>
      </c>
      <c r="C27" s="35" t="s">
        <v>343</v>
      </c>
      <c r="D27" s="23" t="s">
        <v>247</v>
      </c>
      <c r="E27" s="15" t="s">
        <v>65</v>
      </c>
    </row>
    <row r="28" spans="1:5" ht="14.5" x14ac:dyDescent="0.25">
      <c r="A28" s="14" t="s">
        <v>306</v>
      </c>
      <c r="B28" s="14" t="s">
        <v>225</v>
      </c>
      <c r="C28" s="35" t="s">
        <v>343</v>
      </c>
      <c r="D28" s="23" t="s">
        <v>247</v>
      </c>
      <c r="E28" s="15" t="s">
        <v>65</v>
      </c>
    </row>
    <row r="29" spans="1:5" ht="14.5" x14ac:dyDescent="0.25">
      <c r="A29" s="14" t="s">
        <v>307</v>
      </c>
      <c r="B29" s="14" t="s">
        <v>226</v>
      </c>
      <c r="C29" s="35" t="s">
        <v>343</v>
      </c>
      <c r="D29" s="23" t="s">
        <v>247</v>
      </c>
      <c r="E29" s="15" t="s">
        <v>65</v>
      </c>
    </row>
    <row r="30" spans="1:5" ht="14.5" x14ac:dyDescent="0.25">
      <c r="A30" s="14" t="s">
        <v>308</v>
      </c>
      <c r="B30" s="14" t="s">
        <v>190</v>
      </c>
      <c r="C30" s="35" t="s">
        <v>343</v>
      </c>
      <c r="D30" s="23" t="s">
        <v>247</v>
      </c>
      <c r="E30" s="15" t="s">
        <v>65</v>
      </c>
    </row>
    <row r="31" spans="1:5" ht="14.5" x14ac:dyDescent="0.25">
      <c r="A31" s="14" t="s">
        <v>309</v>
      </c>
      <c r="B31" s="14" t="s">
        <v>191</v>
      </c>
      <c r="C31" s="35" t="s">
        <v>343</v>
      </c>
      <c r="D31" s="23" t="s">
        <v>247</v>
      </c>
      <c r="E31" s="15" t="s">
        <v>65</v>
      </c>
    </row>
    <row r="32" spans="1:5" ht="14.5" x14ac:dyDescent="0.25">
      <c r="A32" s="14" t="s">
        <v>310</v>
      </c>
      <c r="B32" s="14" t="s">
        <v>192</v>
      </c>
      <c r="C32" s="35" t="s">
        <v>343</v>
      </c>
      <c r="D32" s="23" t="s">
        <v>247</v>
      </c>
      <c r="E32" s="15" t="s">
        <v>65</v>
      </c>
    </row>
    <row r="33" spans="1:5" ht="14.5" x14ac:dyDescent="0.25">
      <c r="A33" s="14" t="s">
        <v>311</v>
      </c>
      <c r="B33" s="14" t="s">
        <v>227</v>
      </c>
      <c r="C33" s="35" t="s">
        <v>343</v>
      </c>
      <c r="D33" s="23" t="s">
        <v>247</v>
      </c>
      <c r="E33" s="15" t="s">
        <v>65</v>
      </c>
    </row>
    <row r="34" spans="1:5" ht="14.5" x14ac:dyDescent="0.25">
      <c r="A34" s="14" t="s">
        <v>312</v>
      </c>
      <c r="B34" s="14" t="s">
        <v>193</v>
      </c>
      <c r="C34" s="35" t="s">
        <v>343</v>
      </c>
      <c r="D34" s="23" t="s">
        <v>247</v>
      </c>
      <c r="E34" s="15" t="s">
        <v>65</v>
      </c>
    </row>
    <row r="35" spans="1:5" ht="14.5" x14ac:dyDescent="0.25">
      <c r="A35" s="14" t="s">
        <v>313</v>
      </c>
      <c r="B35" s="14" t="s">
        <v>194</v>
      </c>
      <c r="C35" s="35" t="s">
        <v>343</v>
      </c>
      <c r="D35" s="23" t="s">
        <v>247</v>
      </c>
      <c r="E35" s="15" t="s">
        <v>65</v>
      </c>
    </row>
    <row r="36" spans="1:5" ht="14.5" x14ac:dyDescent="0.25">
      <c r="A36" s="14" t="s">
        <v>314</v>
      </c>
      <c r="B36" s="14" t="s">
        <v>195</v>
      </c>
      <c r="C36" s="35" t="s">
        <v>343</v>
      </c>
      <c r="D36" s="23" t="s">
        <v>247</v>
      </c>
      <c r="E36" s="15" t="s">
        <v>65</v>
      </c>
    </row>
    <row r="37" spans="1:5" ht="14.5" x14ac:dyDescent="0.25">
      <c r="A37" s="14" t="s">
        <v>315</v>
      </c>
      <c r="B37" s="14" t="s">
        <v>196</v>
      </c>
      <c r="C37" s="35" t="s">
        <v>343</v>
      </c>
      <c r="D37" s="23" t="s">
        <v>247</v>
      </c>
      <c r="E37" s="15" t="s">
        <v>65</v>
      </c>
    </row>
    <row r="38" spans="1:5" ht="14.5" x14ac:dyDescent="0.25">
      <c r="A38" s="14" t="s">
        <v>316</v>
      </c>
      <c r="B38" s="14" t="s">
        <v>197</v>
      </c>
      <c r="C38" s="35" t="s">
        <v>343</v>
      </c>
      <c r="D38" s="23" t="s">
        <v>247</v>
      </c>
      <c r="E38" s="15" t="s">
        <v>65</v>
      </c>
    </row>
    <row r="39" spans="1:5" ht="14.5" x14ac:dyDescent="0.25">
      <c r="A39" s="14" t="s">
        <v>317</v>
      </c>
      <c r="B39" s="14" t="s">
        <v>229</v>
      </c>
      <c r="C39" s="35" t="s">
        <v>343</v>
      </c>
      <c r="D39" s="23" t="s">
        <v>247</v>
      </c>
      <c r="E39" s="15" t="s">
        <v>65</v>
      </c>
    </row>
    <row r="40" spans="1:5" ht="14.5" x14ac:dyDescent="0.25">
      <c r="A40" s="14" t="s">
        <v>318</v>
      </c>
      <c r="B40" s="14" t="s">
        <v>198</v>
      </c>
      <c r="C40" s="35" t="s">
        <v>343</v>
      </c>
      <c r="D40" s="23" t="s">
        <v>247</v>
      </c>
      <c r="E40" s="15" t="s">
        <v>65</v>
      </c>
    </row>
    <row r="41" spans="1:5" ht="14.5" x14ac:dyDescent="0.25">
      <c r="A41" s="14" t="s">
        <v>319</v>
      </c>
      <c r="B41" s="14" t="s">
        <v>265</v>
      </c>
      <c r="C41" s="35" t="s">
        <v>343</v>
      </c>
      <c r="D41" s="23" t="s">
        <v>247</v>
      </c>
      <c r="E41" s="15" t="s">
        <v>65</v>
      </c>
    </row>
    <row r="42" spans="1:5" ht="14.5" x14ac:dyDescent="0.25">
      <c r="A42" s="14" t="s">
        <v>320</v>
      </c>
      <c r="B42" s="14" t="s">
        <v>199</v>
      </c>
      <c r="C42" s="35" t="s">
        <v>343</v>
      </c>
      <c r="D42" s="23" t="s">
        <v>247</v>
      </c>
      <c r="E42" s="15" t="s">
        <v>65</v>
      </c>
    </row>
    <row r="43" spans="1:5" ht="14.5" x14ac:dyDescent="0.25">
      <c r="A43" s="14" t="s">
        <v>321</v>
      </c>
      <c r="B43" s="14" t="s">
        <v>37</v>
      </c>
      <c r="C43" s="35" t="s">
        <v>343</v>
      </c>
      <c r="D43" s="23" t="s">
        <v>247</v>
      </c>
      <c r="E43" s="15" t="s">
        <v>65</v>
      </c>
    </row>
    <row r="44" spans="1:5" ht="14.5" x14ac:dyDescent="0.25">
      <c r="A44" s="14" t="s">
        <v>322</v>
      </c>
      <c r="B44" s="14" t="s">
        <v>230</v>
      </c>
      <c r="C44" s="35" t="s">
        <v>343</v>
      </c>
      <c r="D44" s="23" t="s">
        <v>247</v>
      </c>
      <c r="E44" s="15" t="s">
        <v>65</v>
      </c>
    </row>
    <row r="45" spans="1:5" ht="14.5" x14ac:dyDescent="0.25">
      <c r="A45" s="14" t="s">
        <v>323</v>
      </c>
      <c r="B45" s="14" t="s">
        <v>255</v>
      </c>
      <c r="C45" s="35" t="s">
        <v>343</v>
      </c>
      <c r="D45" s="23" t="s">
        <v>247</v>
      </c>
      <c r="E45" s="15" t="s">
        <v>65</v>
      </c>
    </row>
    <row r="46" spans="1:5" ht="14.5" x14ac:dyDescent="0.25">
      <c r="A46" s="14" t="s">
        <v>324</v>
      </c>
      <c r="B46" s="14" t="s">
        <v>231</v>
      </c>
      <c r="C46" s="35" t="s">
        <v>343</v>
      </c>
      <c r="D46" s="23" t="s">
        <v>247</v>
      </c>
      <c r="E46" s="15" t="s">
        <v>65</v>
      </c>
    </row>
    <row r="47" spans="1:5" ht="14.5" x14ac:dyDescent="0.25">
      <c r="A47" s="14" t="s">
        <v>325</v>
      </c>
      <c r="B47" s="14" t="s">
        <v>200</v>
      </c>
      <c r="C47" s="35" t="s">
        <v>343</v>
      </c>
      <c r="D47" s="23" t="s">
        <v>247</v>
      </c>
      <c r="E47" s="15" t="s">
        <v>65</v>
      </c>
    </row>
    <row r="48" spans="1:5" ht="14.5" x14ac:dyDescent="0.25">
      <c r="A48" s="14" t="s">
        <v>326</v>
      </c>
      <c r="B48" s="14" t="s">
        <v>232</v>
      </c>
      <c r="C48" s="35" t="s">
        <v>343</v>
      </c>
      <c r="D48" s="23" t="s">
        <v>247</v>
      </c>
      <c r="E48" s="15" t="s">
        <v>65</v>
      </c>
    </row>
    <row r="49" spans="1:5" ht="14.5" x14ac:dyDescent="0.25">
      <c r="A49" s="14" t="s">
        <v>327</v>
      </c>
      <c r="B49" s="14" t="s">
        <v>201</v>
      </c>
      <c r="C49" s="35" t="s">
        <v>343</v>
      </c>
      <c r="D49" s="23" t="s">
        <v>247</v>
      </c>
      <c r="E49" s="15" t="s">
        <v>65</v>
      </c>
    </row>
    <row r="50" spans="1:5" ht="14.5" x14ac:dyDescent="0.25">
      <c r="A50" s="14" t="s">
        <v>328</v>
      </c>
      <c r="B50" s="14" t="s">
        <v>202</v>
      </c>
      <c r="C50" s="35" t="s">
        <v>343</v>
      </c>
      <c r="D50" s="23" t="s">
        <v>247</v>
      </c>
      <c r="E50" s="15" t="s">
        <v>65</v>
      </c>
    </row>
    <row r="51" spans="1:5" ht="14.5" x14ac:dyDescent="0.25">
      <c r="A51" s="14" t="s">
        <v>329</v>
      </c>
      <c r="B51" s="14" t="s">
        <v>233</v>
      </c>
      <c r="C51" s="35" t="s">
        <v>343</v>
      </c>
      <c r="D51" s="23" t="s">
        <v>247</v>
      </c>
      <c r="E51" s="15" t="s">
        <v>65</v>
      </c>
    </row>
    <row r="52" spans="1:5" ht="14.5" x14ac:dyDescent="0.25">
      <c r="A52" s="14" t="s">
        <v>330</v>
      </c>
      <c r="B52" s="14" t="s">
        <v>266</v>
      </c>
      <c r="C52" s="35" t="s">
        <v>343</v>
      </c>
      <c r="D52" s="23" t="s">
        <v>247</v>
      </c>
      <c r="E52" s="15" t="s">
        <v>65</v>
      </c>
    </row>
    <row r="53" spans="1:5" ht="14.5" x14ac:dyDescent="0.25">
      <c r="A53" s="14" t="s">
        <v>331</v>
      </c>
      <c r="B53" s="14" t="s">
        <v>251</v>
      </c>
      <c r="C53" s="35" t="s">
        <v>343</v>
      </c>
      <c r="D53" s="23" t="s">
        <v>247</v>
      </c>
      <c r="E53" s="15" t="s">
        <v>65</v>
      </c>
    </row>
    <row r="54" spans="1:5" ht="14.5" x14ac:dyDescent="0.25">
      <c r="A54" s="14" t="s">
        <v>332</v>
      </c>
      <c r="B54" s="14" t="s">
        <v>252</v>
      </c>
      <c r="C54" s="35" t="s">
        <v>343</v>
      </c>
      <c r="D54" s="23" t="s">
        <v>247</v>
      </c>
      <c r="E54" s="15" t="s">
        <v>65</v>
      </c>
    </row>
    <row r="55" spans="1:5" ht="14.5" x14ac:dyDescent="0.25">
      <c r="A55" s="14" t="s">
        <v>333</v>
      </c>
      <c r="B55" s="14" t="s">
        <v>253</v>
      </c>
      <c r="C55" s="35" t="s">
        <v>343</v>
      </c>
      <c r="D55" s="23" t="s">
        <v>247</v>
      </c>
      <c r="E55" s="15" t="s">
        <v>65</v>
      </c>
    </row>
    <row r="56" spans="1:5" ht="16.5" x14ac:dyDescent="0.25">
      <c r="A56" s="34" t="s">
        <v>334</v>
      </c>
      <c r="B56" s="14" t="s">
        <v>204</v>
      </c>
      <c r="C56" s="35" t="s">
        <v>343</v>
      </c>
      <c r="D56" s="23" t="s">
        <v>247</v>
      </c>
      <c r="E56" s="15" t="s">
        <v>65</v>
      </c>
    </row>
    <row r="57" spans="1:5" ht="16.5" x14ac:dyDescent="0.25">
      <c r="A57" s="34" t="s">
        <v>279</v>
      </c>
      <c r="B57" s="14" t="s">
        <v>344</v>
      </c>
      <c r="C57" s="35" t="s">
        <v>338</v>
      </c>
      <c r="D57" s="23" t="s">
        <v>247</v>
      </c>
      <c r="E57" s="15" t="s">
        <v>65</v>
      </c>
    </row>
    <row r="58" spans="1:5" ht="14.5" x14ac:dyDescent="0.25">
      <c r="A58" s="14" t="s">
        <v>347</v>
      </c>
      <c r="B58" s="14" t="s">
        <v>348</v>
      </c>
      <c r="C58" s="35" t="s">
        <v>338</v>
      </c>
      <c r="D58" s="23" t="s">
        <v>247</v>
      </c>
      <c r="E58" s="15" t="s">
        <v>65</v>
      </c>
    </row>
    <row r="59" spans="1:5" ht="16.5" x14ac:dyDescent="0.25">
      <c r="A59" s="34" t="s">
        <v>280</v>
      </c>
      <c r="B59" s="14" t="s">
        <v>205</v>
      </c>
      <c r="C59" s="35" t="s">
        <v>343</v>
      </c>
      <c r="D59" s="23" t="s">
        <v>247</v>
      </c>
      <c r="E59" s="15" t="s">
        <v>65</v>
      </c>
    </row>
    <row r="60" spans="1:5" ht="14.5" x14ac:dyDescent="0.25">
      <c r="A60" s="23" t="s">
        <v>247</v>
      </c>
      <c r="B60" s="14" t="s">
        <v>206</v>
      </c>
      <c r="C60" s="35" t="s">
        <v>343</v>
      </c>
      <c r="D60" s="23" t="s">
        <v>247</v>
      </c>
      <c r="E60" s="15" t="s">
        <v>65</v>
      </c>
    </row>
    <row r="61" spans="1:5" ht="14.5" x14ac:dyDescent="0.25">
      <c r="A61" s="23" t="s">
        <v>247</v>
      </c>
      <c r="B61" s="14" t="s">
        <v>207</v>
      </c>
      <c r="C61" s="35" t="s">
        <v>343</v>
      </c>
      <c r="D61" s="23" t="s">
        <v>247</v>
      </c>
      <c r="E61" s="15" t="s">
        <v>65</v>
      </c>
    </row>
    <row r="62" spans="1:5" ht="14.5" x14ac:dyDescent="0.25">
      <c r="A62" s="23" t="s">
        <v>247</v>
      </c>
      <c r="B62" s="14" t="s">
        <v>208</v>
      </c>
      <c r="C62" s="35" t="s">
        <v>343</v>
      </c>
      <c r="D62" s="23" t="s">
        <v>247</v>
      </c>
      <c r="E62" s="15" t="s">
        <v>65</v>
      </c>
    </row>
    <row r="63" spans="1:5" ht="14.5" x14ac:dyDescent="0.25">
      <c r="A63" s="23" t="s">
        <v>247</v>
      </c>
      <c r="B63" s="14" t="s">
        <v>203</v>
      </c>
      <c r="C63" s="35" t="s">
        <v>343</v>
      </c>
      <c r="D63" s="23" t="s">
        <v>247</v>
      </c>
      <c r="E63" s="15" t="s">
        <v>65</v>
      </c>
    </row>
    <row r="64" spans="1:5" ht="14.5" x14ac:dyDescent="0.25">
      <c r="A64" s="23" t="s">
        <v>247</v>
      </c>
      <c r="B64" s="14" t="s">
        <v>234</v>
      </c>
      <c r="C64" s="35" t="s">
        <v>343</v>
      </c>
      <c r="D64" s="23" t="s">
        <v>247</v>
      </c>
      <c r="E64" s="15" t="s">
        <v>65</v>
      </c>
    </row>
    <row r="65" spans="1:5" ht="14.5" x14ac:dyDescent="0.25">
      <c r="A65" s="23" t="s">
        <v>247</v>
      </c>
      <c r="B65" s="14" t="s">
        <v>235</v>
      </c>
      <c r="C65" s="35" t="s">
        <v>343</v>
      </c>
      <c r="D65" s="23" t="s">
        <v>247</v>
      </c>
      <c r="E65" s="15" t="s">
        <v>65</v>
      </c>
    </row>
    <row r="66" spans="1:5" ht="14.5" x14ac:dyDescent="0.25">
      <c r="A66" s="23" t="s">
        <v>247</v>
      </c>
      <c r="B66" s="14" t="s">
        <v>209</v>
      </c>
      <c r="C66" s="35" t="s">
        <v>343</v>
      </c>
      <c r="D66" s="23" t="s">
        <v>247</v>
      </c>
      <c r="E66" s="15" t="s">
        <v>65</v>
      </c>
    </row>
    <row r="67" spans="1:5" ht="14.5" x14ac:dyDescent="0.25">
      <c r="A67" s="23" t="s">
        <v>247</v>
      </c>
      <c r="B67" s="14" t="s">
        <v>236</v>
      </c>
      <c r="C67" s="35" t="s">
        <v>343</v>
      </c>
      <c r="D67" s="23" t="s">
        <v>247</v>
      </c>
      <c r="E67" s="15" t="s">
        <v>65</v>
      </c>
    </row>
    <row r="68" spans="1:5" ht="14.5" x14ac:dyDescent="0.25">
      <c r="A68" s="23" t="s">
        <v>247</v>
      </c>
      <c r="B68" s="14" t="s">
        <v>267</v>
      </c>
      <c r="C68" s="35" t="s">
        <v>343</v>
      </c>
      <c r="D68" s="23" t="s">
        <v>247</v>
      </c>
      <c r="E68" s="15" t="s">
        <v>65</v>
      </c>
    </row>
    <row r="69" spans="1:5" ht="14.5" x14ac:dyDescent="0.25">
      <c r="A69" s="23" t="s">
        <v>247</v>
      </c>
      <c r="B69" s="35" t="s">
        <v>257</v>
      </c>
      <c r="C69" s="35" t="s">
        <v>343</v>
      </c>
      <c r="D69" s="23" t="s">
        <v>247</v>
      </c>
      <c r="E69" s="15" t="s">
        <v>65</v>
      </c>
    </row>
    <row r="70" spans="1:5" ht="14.5" x14ac:dyDescent="0.25">
      <c r="A70" s="23" t="s">
        <v>247</v>
      </c>
      <c r="B70" s="14" t="s">
        <v>210</v>
      </c>
      <c r="C70" s="35" t="s">
        <v>343</v>
      </c>
      <c r="D70" s="23" t="s">
        <v>247</v>
      </c>
      <c r="E70" s="15" t="s">
        <v>65</v>
      </c>
    </row>
    <row r="71" spans="1:5" ht="14.5" x14ac:dyDescent="0.25">
      <c r="A71" s="23" t="s">
        <v>247</v>
      </c>
      <c r="B71" s="14" t="s">
        <v>211</v>
      </c>
      <c r="C71" s="35" t="s">
        <v>343</v>
      </c>
      <c r="D71" s="23" t="s">
        <v>247</v>
      </c>
      <c r="E71" s="15" t="s">
        <v>65</v>
      </c>
    </row>
    <row r="72" spans="1:5" ht="14.5" x14ac:dyDescent="0.25">
      <c r="A72" s="23" t="s">
        <v>247</v>
      </c>
      <c r="B72" s="14" t="s">
        <v>237</v>
      </c>
      <c r="C72" s="35" t="s">
        <v>343</v>
      </c>
      <c r="D72" s="23" t="s">
        <v>247</v>
      </c>
      <c r="E72" s="15" t="s">
        <v>65</v>
      </c>
    </row>
    <row r="73" spans="1:5" ht="14.5" x14ac:dyDescent="0.25">
      <c r="A73" s="23" t="s">
        <v>247</v>
      </c>
      <c r="B73" s="35" t="s">
        <v>273</v>
      </c>
      <c r="C73" s="35" t="s">
        <v>343</v>
      </c>
      <c r="D73" s="23" t="s">
        <v>247</v>
      </c>
      <c r="E73" s="15" t="s">
        <v>65</v>
      </c>
    </row>
    <row r="74" spans="1:5" ht="14.5" x14ac:dyDescent="0.25">
      <c r="A74" s="23" t="s">
        <v>247</v>
      </c>
      <c r="B74" s="14" t="s">
        <v>272</v>
      </c>
      <c r="C74" s="35" t="s">
        <v>343</v>
      </c>
      <c r="D74" s="23" t="s">
        <v>247</v>
      </c>
      <c r="E74" s="15" t="s">
        <v>65</v>
      </c>
    </row>
    <row r="75" spans="1:5" ht="14.5" x14ac:dyDescent="0.25">
      <c r="A75" s="23" t="s">
        <v>247</v>
      </c>
      <c r="B75" s="14" t="s">
        <v>276</v>
      </c>
      <c r="C75" s="35" t="s">
        <v>343</v>
      </c>
      <c r="D75" s="23" t="s">
        <v>247</v>
      </c>
      <c r="E75" s="15" t="s">
        <v>65</v>
      </c>
    </row>
    <row r="76" spans="1:5" ht="14.5" x14ac:dyDescent="0.25">
      <c r="A76" s="23" t="s">
        <v>247</v>
      </c>
      <c r="B76" s="14" t="s">
        <v>349</v>
      </c>
      <c r="C76" s="35" t="s">
        <v>343</v>
      </c>
      <c r="D76" s="23" t="s">
        <v>247</v>
      </c>
      <c r="E76" s="15" t="s">
        <v>65</v>
      </c>
    </row>
    <row r="77" spans="1:5" ht="14.5" x14ac:dyDescent="0.25">
      <c r="A77" s="23" t="s">
        <v>247</v>
      </c>
      <c r="B77" s="14" t="s">
        <v>263</v>
      </c>
      <c r="C77" s="35" t="s">
        <v>343</v>
      </c>
      <c r="D77" s="23" t="s">
        <v>247</v>
      </c>
      <c r="E77" s="15" t="s">
        <v>65</v>
      </c>
    </row>
  </sheetData>
  <phoneticPr fontId="9" type="noConversion"/>
  <dataValidations count="2">
    <dataValidation type="list" allowBlank="1" showInputMessage="1" showErrorMessage="1" sqref="H12:H17" xr:uid="{00000000-0002-0000-0800-000000000000}">
      <formula1>$A$1:$E$1</formula1>
    </dataValidation>
    <dataValidation type="list" allowBlank="1" showInputMessage="1" showErrorMessage="1" sqref="I12" xr:uid="{00000000-0002-0000-0800-000001000000}">
      <formula1>INDIRECT(I2)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Charts><![CDATA[{}]]></ECharts>
</file>

<file path=customXml/item2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Props1.xml><?xml version="1.0" encoding="utf-8"?>
<ds:datastoreItem xmlns:ds="http://schemas.openxmlformats.org/officeDocument/2006/customXml" ds:itemID="{A50CFA11-E6F9-45CD-9593-1C8CD6A0FEBB}">
  <ds:schemaRefs/>
</ds:datastoreItem>
</file>

<file path=customXml/itemProps2.xml><?xml version="1.0" encoding="utf-8"?>
<ds:datastoreItem xmlns:ds="http://schemas.openxmlformats.org/officeDocument/2006/customXml" ds:itemID="{E3EB7FB5-7063-4E0C-A09D-E26BA70BB8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14</vt:i4>
      </vt:variant>
    </vt:vector>
  </HeadingPairs>
  <TitlesOfParts>
    <vt:vector size="23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第5周工作计划!sdate</vt:lpstr>
      <vt:lpstr>第6周工作计划!sdate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wzz</cp:lastModifiedBy>
  <dcterms:created xsi:type="dcterms:W3CDTF">2006-09-16T00:00:00Z</dcterms:created>
  <dcterms:modified xsi:type="dcterms:W3CDTF">2023-02-01T08:55:41Z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