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产品中心月报\2302\"/>
    </mc:Choice>
  </mc:AlternateContent>
  <xr:revisionPtr revIDLastSave="0" documentId="13_ncr:1_{452EA479-88FE-497E-835C-85D004B6BD5C}" xr6:coauthVersionLast="47" xr6:coauthVersionMax="47" xr10:uidLastSave="{00000000-0000-0000-0000-000000000000}"/>
  <bookViews>
    <workbookView xWindow="-110" yWindow="-110" windowWidth="21820" windowHeight="13900" xr2:uid="{7130209A-43EB-48CF-B944-F3B7618ACA6F}"/>
  </bookViews>
  <sheets>
    <sheet name="项目投入统计(人员维度)" sheetId="2" r:id="rId1"/>
    <sheet name="Sheet4" sheetId="5" r:id="rId2"/>
    <sheet name="Sheet5" sheetId="6" r:id="rId3"/>
    <sheet name="Sheet3" sheetId="4" r:id="rId4"/>
    <sheet name="维度表" sheetId="3" r:id="rId5"/>
  </sheet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9" i="6" l="1"/>
  <c r="E109" i="6" s="1"/>
  <c r="D106" i="6"/>
  <c r="E106" i="6" s="1"/>
  <c r="D104" i="6"/>
  <c r="E104" i="6" s="1"/>
  <c r="D103" i="6"/>
  <c r="E103" i="6" s="1"/>
  <c r="D108" i="6"/>
  <c r="E108" i="6" s="1"/>
  <c r="D107" i="6"/>
  <c r="E107" i="6" s="1"/>
  <c r="D110" i="6"/>
  <c r="E110" i="6" s="1"/>
  <c r="D105" i="6"/>
  <c r="E105" i="6" s="1"/>
  <c r="C109" i="6"/>
  <c r="C106" i="6"/>
  <c r="C104" i="6"/>
  <c r="C103" i="6"/>
  <c r="C108" i="6"/>
  <c r="C107" i="6"/>
  <c r="C110" i="6"/>
  <c r="C105" i="6"/>
  <c r="D99" i="6"/>
  <c r="E99" i="6" s="1"/>
  <c r="D97" i="6"/>
  <c r="E97" i="6" s="1"/>
  <c r="D95" i="6"/>
  <c r="E95" i="6" s="1"/>
  <c r="D93" i="6"/>
  <c r="E93" i="6" s="1"/>
  <c r="D100" i="6"/>
  <c r="E100" i="6" s="1"/>
  <c r="D94" i="6"/>
  <c r="E94" i="6" s="1"/>
  <c r="D96" i="6"/>
  <c r="E96" i="6" s="1"/>
  <c r="D98" i="6"/>
  <c r="E98" i="6" s="1"/>
  <c r="C99" i="6"/>
  <c r="C97" i="6"/>
  <c r="C95" i="6"/>
  <c r="C93" i="6"/>
  <c r="C100" i="6"/>
  <c r="C94" i="6"/>
  <c r="C96" i="6"/>
  <c r="C98" i="6"/>
  <c r="C71" i="6"/>
  <c r="C79" i="6"/>
  <c r="C66" i="6"/>
  <c r="C67" i="6"/>
  <c r="C59" i="6"/>
  <c r="C56" i="6"/>
  <c r="C81" i="6"/>
  <c r="C52" i="6"/>
  <c r="C62" i="6"/>
  <c r="C80" i="6"/>
  <c r="C70" i="6"/>
  <c r="C85" i="6"/>
  <c r="C84" i="6"/>
  <c r="C78" i="6"/>
  <c r="C54" i="6"/>
  <c r="C76" i="6"/>
  <c r="C69" i="6"/>
  <c r="C51" i="6"/>
  <c r="C60" i="6"/>
  <c r="C75" i="6"/>
  <c r="C61" i="6"/>
  <c r="C68" i="6"/>
  <c r="C86" i="6"/>
  <c r="C53" i="6"/>
  <c r="C58" i="6"/>
  <c r="C77" i="6"/>
  <c r="C73" i="6"/>
  <c r="C64" i="6"/>
  <c r="C65" i="6"/>
  <c r="C63" i="6"/>
  <c r="C74" i="6"/>
  <c r="C57" i="6"/>
  <c r="C55" i="6"/>
  <c r="C82" i="6"/>
  <c r="C72" i="6"/>
  <c r="C83" i="6"/>
  <c r="C50" i="6"/>
  <c r="C27" i="6"/>
  <c r="C23" i="6"/>
  <c r="C22" i="6"/>
  <c r="C32" i="6"/>
  <c r="C35" i="6"/>
  <c r="C20" i="6"/>
  <c r="C14" i="6"/>
  <c r="C15" i="6"/>
  <c r="C36" i="6"/>
  <c r="C42" i="6"/>
  <c r="C44" i="6"/>
  <c r="C46" i="6"/>
  <c r="C33" i="6"/>
  <c r="C18" i="6"/>
  <c r="C43" i="6"/>
  <c r="C30" i="6"/>
  <c r="C13" i="6"/>
  <c r="C16" i="6"/>
  <c r="C21" i="6"/>
  <c r="C40" i="6"/>
  <c r="C31" i="6"/>
  <c r="C45" i="6"/>
  <c r="C12" i="6"/>
  <c r="C24" i="6"/>
  <c r="C29" i="6"/>
  <c r="C41" i="6"/>
  <c r="C39" i="6"/>
  <c r="C19" i="6"/>
  <c r="C28" i="6"/>
  <c r="C37" i="6"/>
  <c r="C17" i="6"/>
  <c r="C25" i="6"/>
  <c r="C47" i="6"/>
  <c r="C11" i="6"/>
  <c r="C34" i="6"/>
  <c r="C26" i="6"/>
  <c r="C38" i="6"/>
  <c r="D3" i="6"/>
  <c r="D4" i="6"/>
  <c r="D5" i="6"/>
  <c r="D1" i="6"/>
  <c r="D2" i="6"/>
  <c r="K224" i="4"/>
  <c r="J224" i="4"/>
  <c r="K223" i="4"/>
  <c r="J223" i="4"/>
  <c r="K222" i="4"/>
  <c r="J222" i="4"/>
  <c r="K221" i="4"/>
  <c r="J221" i="4"/>
  <c r="K220" i="4"/>
  <c r="J220" i="4"/>
  <c r="K219" i="4"/>
  <c r="J219" i="4"/>
  <c r="K218" i="4"/>
  <c r="J218" i="4"/>
  <c r="K217" i="4"/>
  <c r="J217" i="4"/>
  <c r="K216" i="4"/>
  <c r="J216" i="4"/>
  <c r="K215" i="4"/>
  <c r="J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K205" i="4"/>
  <c r="J205" i="4"/>
  <c r="K204" i="4"/>
  <c r="J204" i="4"/>
  <c r="K203" i="4"/>
  <c r="J203" i="4"/>
  <c r="K202" i="4"/>
  <c r="J202" i="4"/>
  <c r="K201" i="4"/>
  <c r="J201" i="4"/>
  <c r="K200" i="4"/>
  <c r="J200" i="4"/>
  <c r="K199" i="4"/>
  <c r="J199" i="4"/>
  <c r="K198" i="4"/>
  <c r="J198" i="4"/>
  <c r="K197" i="4"/>
  <c r="J197" i="4"/>
  <c r="K196" i="4"/>
  <c r="J196" i="4"/>
  <c r="K195" i="4"/>
  <c r="J195" i="4"/>
  <c r="K194" i="4"/>
  <c r="J194" i="4"/>
  <c r="K193" i="4"/>
  <c r="J193" i="4"/>
  <c r="K192" i="4"/>
  <c r="J192" i="4"/>
  <c r="K191" i="4"/>
  <c r="J191" i="4"/>
  <c r="K190" i="4"/>
  <c r="J190" i="4"/>
  <c r="K189" i="4"/>
  <c r="J189" i="4"/>
  <c r="K188" i="4"/>
  <c r="J188" i="4"/>
  <c r="K187" i="4"/>
  <c r="J187" i="4"/>
  <c r="K186" i="4"/>
  <c r="J186" i="4"/>
  <c r="K185" i="4"/>
  <c r="J185" i="4"/>
  <c r="K184" i="4"/>
  <c r="J184" i="4"/>
  <c r="K183" i="4"/>
  <c r="J183" i="4"/>
  <c r="K182" i="4"/>
  <c r="J182" i="4"/>
  <c r="K181" i="4"/>
  <c r="J181" i="4"/>
  <c r="K180" i="4"/>
  <c r="J180" i="4"/>
  <c r="K179" i="4"/>
  <c r="J179" i="4"/>
  <c r="K178" i="4"/>
  <c r="J178" i="4"/>
  <c r="K177" i="4"/>
  <c r="J177" i="4"/>
  <c r="K176" i="4"/>
  <c r="J176" i="4"/>
  <c r="K175" i="4"/>
  <c r="J175" i="4"/>
  <c r="K174" i="4"/>
  <c r="J174" i="4"/>
  <c r="K173" i="4"/>
  <c r="J173" i="4"/>
  <c r="K172" i="4"/>
  <c r="J172" i="4"/>
  <c r="K171" i="4"/>
  <c r="J171" i="4"/>
  <c r="K170" i="4"/>
  <c r="J170" i="4"/>
  <c r="K169" i="4"/>
  <c r="J169" i="4"/>
  <c r="K168" i="4"/>
  <c r="J168" i="4"/>
  <c r="K167" i="4"/>
  <c r="J167" i="4"/>
  <c r="K166" i="4"/>
  <c r="J166" i="4"/>
  <c r="K165" i="4"/>
  <c r="J165" i="4"/>
  <c r="K164" i="4"/>
  <c r="J164" i="4"/>
  <c r="K163" i="4"/>
  <c r="J163" i="4"/>
  <c r="K162" i="4"/>
  <c r="J162" i="4"/>
  <c r="K161" i="4"/>
  <c r="J161" i="4"/>
  <c r="K160" i="4"/>
  <c r="J160" i="4"/>
  <c r="K159" i="4"/>
  <c r="J159" i="4"/>
  <c r="K158" i="4"/>
  <c r="J158" i="4"/>
  <c r="K157" i="4"/>
  <c r="J157" i="4"/>
  <c r="K156" i="4"/>
  <c r="J156" i="4"/>
  <c r="K155" i="4"/>
  <c r="J155" i="4"/>
  <c r="K154" i="4"/>
  <c r="J154" i="4"/>
  <c r="K153" i="4"/>
  <c r="J153" i="4"/>
  <c r="K152" i="4"/>
  <c r="J152" i="4"/>
  <c r="K151" i="4"/>
  <c r="J151" i="4"/>
  <c r="K150" i="4"/>
  <c r="J150" i="4"/>
  <c r="K149" i="4"/>
  <c r="J149" i="4"/>
  <c r="K148" i="4"/>
  <c r="J148" i="4"/>
  <c r="K147" i="4"/>
  <c r="J147" i="4"/>
  <c r="K146" i="4"/>
  <c r="J146" i="4"/>
  <c r="K145" i="4"/>
  <c r="J145" i="4"/>
  <c r="K144" i="4"/>
  <c r="J144" i="4"/>
  <c r="K143" i="4"/>
  <c r="J143" i="4"/>
  <c r="K142" i="4"/>
  <c r="J142" i="4"/>
  <c r="K141" i="4"/>
  <c r="J141" i="4"/>
  <c r="K140" i="4"/>
  <c r="J140" i="4"/>
  <c r="K139" i="4"/>
  <c r="J139" i="4"/>
  <c r="K138" i="4"/>
  <c r="J138" i="4"/>
  <c r="K137" i="4"/>
  <c r="J137" i="4"/>
  <c r="K136" i="4"/>
  <c r="J136" i="4"/>
  <c r="K135" i="4"/>
  <c r="J135" i="4"/>
  <c r="K134" i="4"/>
  <c r="J134" i="4"/>
  <c r="K133" i="4"/>
  <c r="J133" i="4"/>
  <c r="K132" i="4"/>
  <c r="J132" i="4"/>
  <c r="K131" i="4"/>
  <c r="J131" i="4"/>
  <c r="K130" i="4"/>
  <c r="J130" i="4"/>
  <c r="K129" i="4"/>
  <c r="J129" i="4"/>
  <c r="K128" i="4"/>
  <c r="J128" i="4"/>
  <c r="K127" i="4"/>
  <c r="J127" i="4"/>
  <c r="K126" i="4"/>
  <c r="J126" i="4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118" i="4"/>
  <c r="J118" i="4"/>
  <c r="K117" i="4"/>
  <c r="J117" i="4"/>
  <c r="K116" i="4"/>
  <c r="J116" i="4"/>
  <c r="K115" i="4"/>
  <c r="J115" i="4"/>
  <c r="K114" i="4"/>
  <c r="J114" i="4"/>
  <c r="K113" i="4"/>
  <c r="J113" i="4"/>
  <c r="K112" i="4"/>
  <c r="J112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K39" i="4"/>
  <c r="J39" i="4"/>
  <c r="K38" i="4"/>
  <c r="J38" i="4"/>
  <c r="K37" i="4"/>
  <c r="J37" i="4"/>
  <c r="K36" i="4"/>
  <c r="J36" i="4"/>
  <c r="K35" i="4"/>
  <c r="J35" i="4"/>
  <c r="K34" i="4"/>
  <c r="J34" i="4"/>
  <c r="K33" i="4"/>
  <c r="J33" i="4"/>
  <c r="K32" i="4"/>
  <c r="J32" i="4"/>
  <c r="K31" i="4"/>
  <c r="J31" i="4"/>
  <c r="K30" i="4"/>
  <c r="J30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K3" i="4"/>
  <c r="J3" i="4"/>
  <c r="K2" i="4"/>
  <c r="J2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<sst xmlns="http://schemas.openxmlformats.org/spreadsheetml/2006/main" count="1548" uniqueCount="220">
  <si>
    <t>运维</t>
    <phoneticPr fontId="2" type="noConversion"/>
  </si>
  <si>
    <t>电商</t>
    <phoneticPr fontId="2" type="noConversion"/>
  </si>
  <si>
    <t>建设</t>
    <phoneticPr fontId="2" type="noConversion"/>
  </si>
  <si>
    <t>SRM升级项目</t>
    <phoneticPr fontId="2" type="noConversion"/>
  </si>
  <si>
    <t>辅材备件共享平台优化项目</t>
    <phoneticPr fontId="2" type="noConversion"/>
  </si>
  <si>
    <t>人民币报表</t>
    <phoneticPr fontId="2" type="noConversion"/>
  </si>
  <si>
    <t>供应商关系管理系统（SRM）</t>
    <phoneticPr fontId="2" type="noConversion"/>
  </si>
  <si>
    <t>公务车辆管理系统</t>
    <phoneticPr fontId="2" type="noConversion"/>
  </si>
  <si>
    <t>辅材备件共享系统（SISC）</t>
    <phoneticPr fontId="2" type="noConversion"/>
  </si>
  <si>
    <t>通用</t>
    <phoneticPr fontId="2" type="noConversion"/>
  </si>
  <si>
    <t>临时会议（非项目建设、运维）</t>
    <phoneticPr fontId="2" type="noConversion"/>
  </si>
  <si>
    <t>请假</t>
    <phoneticPr fontId="2" type="noConversion"/>
  </si>
  <si>
    <t>污染物排放在线监控平台（EPM）</t>
    <phoneticPr fontId="2" type="noConversion"/>
  </si>
  <si>
    <t>智税平台项目实施</t>
    <phoneticPr fontId="2" type="noConversion"/>
  </si>
  <si>
    <t>上报资料表</t>
    <phoneticPr fontId="2" type="noConversion"/>
  </si>
  <si>
    <t>基地报表线上化系统</t>
    <phoneticPr fontId="2" type="noConversion"/>
  </si>
  <si>
    <t>其他工作(不属于以上工作，请选此项）</t>
    <phoneticPr fontId="2" type="noConversion"/>
  </si>
  <si>
    <t>数字化报表自助分析</t>
    <phoneticPr fontId="2" type="noConversion"/>
  </si>
  <si>
    <t>生产月报管理系统</t>
    <phoneticPr fontId="2" type="noConversion"/>
  </si>
  <si>
    <t>研发项目管理</t>
    <phoneticPr fontId="2" type="noConversion"/>
  </si>
  <si>
    <t>SRM与守正对接项目</t>
    <phoneticPr fontId="2" type="noConversion"/>
  </si>
  <si>
    <t>党建</t>
    <phoneticPr fontId="2" type="noConversion"/>
  </si>
  <si>
    <t>吕光源</t>
    <phoneticPr fontId="2" type="noConversion"/>
  </si>
  <si>
    <t>基地报表线上化推广三期项目</t>
    <phoneticPr fontId="2" type="noConversion"/>
  </si>
  <si>
    <t>怡宝主数据治理项目</t>
    <phoneticPr fontId="2" type="noConversion"/>
  </si>
  <si>
    <t>数字化大屏二期</t>
    <phoneticPr fontId="2" type="noConversion"/>
  </si>
  <si>
    <t>营销</t>
    <phoneticPr fontId="2" type="noConversion"/>
  </si>
  <si>
    <t>营销支持</t>
    <phoneticPr fontId="2" type="noConversion"/>
  </si>
  <si>
    <t>商业智能平台（BI）</t>
    <phoneticPr fontId="2" type="noConversion"/>
  </si>
  <si>
    <t>控股数字化大屏</t>
    <phoneticPr fontId="2" type="noConversion"/>
  </si>
  <si>
    <t>新业态基础信息化系统推广项目</t>
    <phoneticPr fontId="2" type="noConversion"/>
  </si>
  <si>
    <t>装配式生产管理系统推广及系统集成项目</t>
    <phoneticPr fontId="2" type="noConversion"/>
  </si>
  <si>
    <t>主数据系统（MDM）</t>
    <phoneticPr fontId="2" type="noConversion"/>
  </si>
  <si>
    <t>主数据运维</t>
    <phoneticPr fontId="2" type="noConversion"/>
  </si>
  <si>
    <t>一卡通系统推广</t>
    <phoneticPr fontId="2" type="noConversion"/>
  </si>
  <si>
    <t>ERP系统</t>
    <phoneticPr fontId="2" type="noConversion"/>
  </si>
  <si>
    <t>一卡通发运</t>
    <phoneticPr fontId="2" type="noConversion"/>
  </si>
  <si>
    <t>一卡通系统迭代优化</t>
    <phoneticPr fontId="2" type="noConversion"/>
  </si>
  <si>
    <t>销售移动APP</t>
    <phoneticPr fontId="2" type="noConversion"/>
  </si>
  <si>
    <t>华润电力粉煤灰挂牌销售管理系统项目</t>
    <phoneticPr fontId="2" type="noConversion"/>
  </si>
  <si>
    <t>汽运调度管理系统升级项目</t>
    <phoneticPr fontId="2" type="noConversion"/>
  </si>
  <si>
    <t>休假</t>
    <phoneticPr fontId="2" type="noConversion"/>
  </si>
  <si>
    <t>临时会议</t>
    <phoneticPr fontId="2" type="noConversion"/>
  </si>
  <si>
    <t>其他</t>
    <phoneticPr fontId="2" type="noConversion"/>
  </si>
  <si>
    <t>共享运营指标及大屏展示</t>
    <phoneticPr fontId="2" type="noConversion"/>
  </si>
  <si>
    <t>销项发票管理系统</t>
    <phoneticPr fontId="2" type="noConversion"/>
  </si>
  <si>
    <t>智数材料编制</t>
    <phoneticPr fontId="2" type="noConversion"/>
  </si>
  <si>
    <t>财务系统优化：管理合并系统架构调整、应用升级及上云项目</t>
    <phoneticPr fontId="2" type="noConversion"/>
  </si>
  <si>
    <t>华润集团临时工作</t>
    <phoneticPr fontId="2" type="noConversion"/>
  </si>
  <si>
    <t>微软软件采购（EA）</t>
    <phoneticPr fontId="2" type="noConversion"/>
  </si>
  <si>
    <t>AD活动目录</t>
    <phoneticPr fontId="2" type="noConversion"/>
  </si>
  <si>
    <t>IT基础设施管理平台</t>
    <phoneticPr fontId="2" type="noConversion"/>
  </si>
  <si>
    <t>主机系统</t>
    <phoneticPr fontId="2" type="noConversion"/>
  </si>
  <si>
    <t>桌面设施</t>
    <phoneticPr fontId="2" type="noConversion"/>
  </si>
  <si>
    <t>网络</t>
    <phoneticPr fontId="2" type="noConversion"/>
  </si>
  <si>
    <t>邮箱</t>
    <phoneticPr fontId="2" type="noConversion"/>
  </si>
  <si>
    <t>亚信防病毒平台</t>
    <phoneticPr fontId="2" type="noConversion"/>
  </si>
  <si>
    <t>符芳恺</t>
    <phoneticPr fontId="2" type="noConversion"/>
  </si>
  <si>
    <t>资金系统</t>
    <phoneticPr fontId="2" type="noConversion"/>
  </si>
  <si>
    <t>财务系统优化：RPA机器人三期及流程挖掘项目</t>
    <phoneticPr fontId="2" type="noConversion"/>
  </si>
  <si>
    <t>管理合并系统</t>
    <phoneticPr fontId="2" type="noConversion"/>
  </si>
  <si>
    <t>进项发票管理</t>
    <phoneticPr fontId="2" type="noConversion"/>
  </si>
  <si>
    <t>会计电子档案</t>
    <phoneticPr fontId="2" type="noConversion"/>
  </si>
  <si>
    <t>电子签章</t>
    <phoneticPr fontId="2" type="noConversion"/>
  </si>
  <si>
    <t>全面预算管理系统</t>
    <phoneticPr fontId="2" type="noConversion"/>
  </si>
  <si>
    <t>翁圳滨</t>
    <phoneticPr fontId="2" type="noConversion"/>
  </si>
  <si>
    <t>PMO运维</t>
    <phoneticPr fontId="2" type="noConversion"/>
  </si>
  <si>
    <t>报账系统</t>
    <phoneticPr fontId="2" type="noConversion"/>
  </si>
  <si>
    <t>itsm</t>
    <phoneticPr fontId="2" type="noConversion"/>
  </si>
  <si>
    <t>人事流程优化项目2期</t>
    <phoneticPr fontId="2" type="noConversion"/>
  </si>
  <si>
    <t>人力资源数据分析（BI）项目</t>
    <phoneticPr fontId="2" type="noConversion"/>
  </si>
  <si>
    <t>组织架构管理优化</t>
    <phoneticPr fontId="2" type="noConversion"/>
  </si>
  <si>
    <t>LDAP系统对接工作</t>
    <phoneticPr fontId="2" type="noConversion"/>
  </si>
  <si>
    <t>人力资源系统日常运维</t>
    <phoneticPr fontId="2" type="noConversion"/>
  </si>
  <si>
    <t>考勤系统日常运维</t>
    <phoneticPr fontId="2" type="noConversion"/>
  </si>
  <si>
    <t>华润化学材料智慧物流项目</t>
    <phoneticPr fontId="2" type="noConversion"/>
  </si>
  <si>
    <t>OA系统</t>
    <phoneticPr fontId="2" type="noConversion"/>
  </si>
  <si>
    <t>华润水泥投资管理系统</t>
    <phoneticPr fontId="2" type="noConversion"/>
  </si>
  <si>
    <t>档案管理系统</t>
    <phoneticPr fontId="2" type="noConversion"/>
  </si>
  <si>
    <t>知识库管理系统（K-cool）</t>
    <phoneticPr fontId="2" type="noConversion"/>
  </si>
  <si>
    <t>水泥官网</t>
    <phoneticPr fontId="2" type="noConversion"/>
  </si>
  <si>
    <t>润工作3.0</t>
    <phoneticPr fontId="2" type="noConversion"/>
  </si>
  <si>
    <t>综合内网</t>
    <phoneticPr fontId="2" type="noConversion"/>
  </si>
  <si>
    <t>许伟兴</t>
    <phoneticPr fontId="2" type="noConversion"/>
  </si>
  <si>
    <t>汽运GPS</t>
    <phoneticPr fontId="2" type="noConversion"/>
  </si>
  <si>
    <t>PMO（工作周报、管理月报）</t>
    <phoneticPr fontId="2" type="noConversion"/>
  </si>
  <si>
    <t>邱文杰</t>
    <phoneticPr fontId="2" type="noConversion"/>
  </si>
  <si>
    <t>建设</t>
  </si>
  <si>
    <t>华润电力粉煤灰挂牌销售管理系统项目</t>
  </si>
  <si>
    <t>汽运调度管理系统升级项目</t>
  </si>
  <si>
    <t>通用</t>
  </si>
  <si>
    <t>其他工作(不属于以上工作，请选此项）</t>
  </si>
  <si>
    <t>智数材料编制</t>
  </si>
  <si>
    <t>韦庆生</t>
  </si>
  <si>
    <t>运维</t>
  </si>
  <si>
    <t>ERP系统</t>
  </si>
  <si>
    <t>新业态基础信息化系统推广项目</t>
  </si>
  <si>
    <t>辅材备件共享系统（SISC）</t>
  </si>
  <si>
    <t>临时会议（非项目建设、运维）</t>
  </si>
  <si>
    <t>请假</t>
  </si>
  <si>
    <t>数据库运维服务</t>
  </si>
  <si>
    <t>华润电力污泥运输管理平台</t>
  </si>
  <si>
    <t>控股数字化大屏</t>
  </si>
  <si>
    <t>装配式生产管理系统推广及系统集成项目</t>
  </si>
  <si>
    <t>黎庆奋</t>
  </si>
  <si>
    <t>CRM客户关系管理系统一期项目</t>
  </si>
  <si>
    <t>石材ERP一期建设项目（石材工厂ERP和石材销售一体化）</t>
  </si>
  <si>
    <t>电商</t>
  </si>
  <si>
    <t>江忠</t>
  </si>
  <si>
    <t>一卡通发运</t>
  </si>
  <si>
    <t>桌面云系统</t>
  </si>
  <si>
    <t>陈亮</t>
  </si>
  <si>
    <t>桌面设施</t>
  </si>
  <si>
    <t>总部桌面云建设</t>
  </si>
  <si>
    <t>年休假</t>
  </si>
  <si>
    <t>调休</t>
  </si>
  <si>
    <t>何远</t>
    <phoneticPr fontId="2" type="noConversion"/>
  </si>
  <si>
    <t>冯求四</t>
    <phoneticPr fontId="2" type="noConversion"/>
  </si>
  <si>
    <t>刘攀</t>
    <phoneticPr fontId="2" type="noConversion"/>
  </si>
  <si>
    <t>卢绍松</t>
    <phoneticPr fontId="2" type="noConversion"/>
  </si>
  <si>
    <t>史少龙</t>
    <phoneticPr fontId="2" type="noConversion"/>
  </si>
  <si>
    <t>周刚</t>
    <phoneticPr fontId="2" type="noConversion"/>
  </si>
  <si>
    <t>帅泉泉</t>
    <phoneticPr fontId="2" type="noConversion"/>
  </si>
  <si>
    <t>廖武燊</t>
    <phoneticPr fontId="2" type="noConversion"/>
  </si>
  <si>
    <t>廖美联</t>
    <phoneticPr fontId="2" type="noConversion"/>
  </si>
  <si>
    <t>张劢</t>
    <phoneticPr fontId="2" type="noConversion"/>
  </si>
  <si>
    <t>徐勇</t>
    <phoneticPr fontId="2" type="noConversion"/>
  </si>
  <si>
    <t>揭俊娟</t>
    <phoneticPr fontId="2" type="noConversion"/>
  </si>
  <si>
    <t>朱苏明</t>
    <phoneticPr fontId="2" type="noConversion"/>
  </si>
  <si>
    <t>李鹏</t>
    <phoneticPr fontId="2" type="noConversion"/>
  </si>
  <si>
    <t>滕兆悟</t>
    <phoneticPr fontId="2" type="noConversion"/>
  </si>
  <si>
    <t>王超</t>
    <phoneticPr fontId="2" type="noConversion"/>
  </si>
  <si>
    <t>罗远</t>
    <phoneticPr fontId="2" type="noConversion"/>
  </si>
  <si>
    <t>耿凡舒</t>
    <phoneticPr fontId="2" type="noConversion"/>
  </si>
  <si>
    <t>胡志忠</t>
    <phoneticPr fontId="2" type="noConversion"/>
  </si>
  <si>
    <t>董乐航</t>
    <phoneticPr fontId="2" type="noConversion"/>
  </si>
  <si>
    <t>赵翠旺</t>
    <phoneticPr fontId="2" type="noConversion"/>
  </si>
  <si>
    <t>邓承熹</t>
    <phoneticPr fontId="2" type="noConversion"/>
  </si>
  <si>
    <t>陈其达</t>
    <phoneticPr fontId="2" type="noConversion"/>
  </si>
  <si>
    <t>黄嘉杰</t>
    <phoneticPr fontId="2" type="noConversion"/>
  </si>
  <si>
    <t>每日技术组工作复盘与检查</t>
  </si>
  <si>
    <t>承运商调度模块原型设计</t>
  </si>
  <si>
    <t>2.5.0版本开发任务安排</t>
  </si>
  <si>
    <t>项目管理：模块开发进度跟进</t>
  </si>
  <si>
    <t>黄国杰</t>
    <phoneticPr fontId="2" type="noConversion"/>
  </si>
  <si>
    <t>需求跟踪：营销模式数字化转型项目_项目问题跟踪</t>
  </si>
  <si>
    <t>谭文辉</t>
  </si>
  <si>
    <t>信息安全相关运维</t>
  </si>
  <si>
    <t>总部会议系统升级及维保</t>
  </si>
  <si>
    <t>邱文杰</t>
  </si>
  <si>
    <t>人员</t>
    <phoneticPr fontId="2" type="noConversion"/>
  </si>
  <si>
    <t>分类</t>
    <phoneticPr fontId="2" type="noConversion"/>
  </si>
  <si>
    <t>项目</t>
    <phoneticPr fontId="2" type="noConversion"/>
  </si>
  <si>
    <t>W1</t>
    <phoneticPr fontId="2" type="noConversion"/>
  </si>
  <si>
    <t>W2</t>
    <phoneticPr fontId="2" type="noConversion"/>
  </si>
  <si>
    <t>W3</t>
    <phoneticPr fontId="2" type="noConversion"/>
  </si>
  <si>
    <t>W4</t>
    <phoneticPr fontId="2" type="noConversion"/>
  </si>
  <si>
    <t>W5</t>
    <phoneticPr fontId="2" type="noConversion"/>
  </si>
  <si>
    <t>W6</t>
    <phoneticPr fontId="2" type="noConversion"/>
  </si>
  <si>
    <t>SUM （人天）</t>
    <phoneticPr fontId="2" type="noConversion"/>
  </si>
  <si>
    <t>何新辉</t>
  </si>
  <si>
    <t>休假</t>
  </si>
  <si>
    <t>主机系统</t>
  </si>
  <si>
    <t>报账系统</t>
  </si>
  <si>
    <t>报账系统-收款工作台</t>
  </si>
  <si>
    <t>电票平台</t>
  </si>
  <si>
    <t>组别</t>
  </si>
  <si>
    <t>朱苏明</t>
  </si>
  <si>
    <t>公司治理</t>
  </si>
  <si>
    <t>符芳恺</t>
  </si>
  <si>
    <t>陆小兰</t>
  </si>
  <si>
    <t>董乐航</t>
  </si>
  <si>
    <t>耿凡舒</t>
  </si>
  <si>
    <t>徐勇</t>
  </si>
  <si>
    <t>物资供应</t>
    <phoneticPr fontId="2" type="noConversion"/>
  </si>
  <si>
    <t>刘攀</t>
  </si>
  <si>
    <t>何远</t>
  </si>
  <si>
    <t>卢绍松</t>
  </si>
  <si>
    <t>廖美联</t>
  </si>
  <si>
    <t>销售物流</t>
  </si>
  <si>
    <t>陈其达</t>
  </si>
  <si>
    <t>廖武燊</t>
  </si>
  <si>
    <t>张劢</t>
  </si>
  <si>
    <t>吕光源</t>
  </si>
  <si>
    <t>数据应用</t>
  </si>
  <si>
    <t>翁圳滨</t>
  </si>
  <si>
    <t>冯求四</t>
  </si>
  <si>
    <t>帅泉泉</t>
  </si>
  <si>
    <t>许伟兴</t>
  </si>
  <si>
    <t>新业务</t>
    <phoneticPr fontId="2" type="noConversion"/>
  </si>
  <si>
    <t>黄国杰</t>
  </si>
  <si>
    <t>通用技术</t>
  </si>
  <si>
    <t>黄嘉杰</t>
  </si>
  <si>
    <t>王超</t>
  </si>
  <si>
    <t>基础设施及桌面</t>
  </si>
  <si>
    <t>邓承熹</t>
  </si>
  <si>
    <t>罗远</t>
  </si>
  <si>
    <t>揭俊娟</t>
  </si>
  <si>
    <t>周刚</t>
  </si>
  <si>
    <t>史少龙</t>
  </si>
  <si>
    <t>赵翠旺</t>
  </si>
  <si>
    <t>李鹏</t>
  </si>
  <si>
    <t>新业务</t>
  </si>
  <si>
    <t>基础设施</t>
  </si>
  <si>
    <t>陆小兰</t>
    <phoneticPr fontId="2" type="noConversion"/>
  </si>
  <si>
    <t>滕兆悟</t>
  </si>
  <si>
    <t>分类</t>
  </si>
  <si>
    <t>物资供应</t>
  </si>
  <si>
    <t>胡志忠</t>
  </si>
  <si>
    <t>行标签</t>
  </si>
  <si>
    <t>总计</t>
  </si>
  <si>
    <t>求和项:SUM （人天）</t>
  </si>
  <si>
    <t>建设总人天</t>
    <phoneticPr fontId="2" type="noConversion"/>
  </si>
  <si>
    <t>请假总人天</t>
    <phoneticPr fontId="2" type="noConversion"/>
  </si>
  <si>
    <t>通用总人天</t>
    <phoneticPr fontId="2" type="noConversion"/>
  </si>
  <si>
    <t>营销总人天</t>
    <phoneticPr fontId="2" type="noConversion"/>
  </si>
  <si>
    <t>运维总人天</t>
    <phoneticPr fontId="2" type="noConversion"/>
  </si>
  <si>
    <t>(多项)</t>
  </si>
  <si>
    <t>基础设施</t>
    <phoneticPr fontId="2" type="noConversion"/>
  </si>
  <si>
    <t>组别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</si>
</sst>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3" xfId="0" applyNumberFormat="1" applyBorder="1">
      <alignment vertical="center"/>
    </xf>
    <xf numFmtId="0" fontId="4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/>
    </xf>
    <xf numFmtId="0" fontId="1" fillId="0" borderId="0" xfId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6" fontId="3" fillId="2" borderId="5" xfId="0" applyNumberFormat="1" applyFont="1" applyFill="1" applyBorder="1">
      <alignment vertical="center"/>
    </xf>
    <xf numFmtId="10" fontId="0" fillId="0" borderId="0" xfId="0" applyNumberFormat="1">
      <alignment vertical="center"/>
    </xf>
    <xf numFmtId="0" fontId="5" fillId="0" borderId="6" xfId="0" applyFont="1" applyBorder="1" applyAlignment="1">
      <alignment horizontal="center" vertical="center"/>
    </xf>
  </cellXfs>
  <cellStyles count="2">
    <cellStyle name="常规" xfId="0" builtinId="0"/>
    <cellStyle name="常规 2" xfId="1" xr:uid="{00264BC0-99CC-4DE3-9BF1-A511387DC651}"/>
  </cellStyles>
  <dxfs count="14">
    <dxf>
      <alignment horizontal="center" vertical="center" textRotation="0" wrapText="0" indent="0" justifyLastLine="0" shrinkToFit="0" readingOrder="0"/>
    </dxf>
    <dxf>
      <numFmt numFmtId="176" formatCode="0.00_ 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</dxf>
    <dxf>
      <numFmt numFmtId="176" formatCode="0.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zz" refreshedDate="44960.394104282408" createdVersion="8" refreshedVersion="8" minRefreshableVersion="3" recordCount="223" xr:uid="{4A6C24CC-7065-4AA8-9033-99505E775B98}">
  <cacheSource type="worksheet">
    <worksheetSource name="表2"/>
  </cacheSource>
  <cacheFields count="11">
    <cacheField name="人员" numFmtId="0">
      <sharedItems count="37">
        <s v="何新辉"/>
        <s v="何远"/>
        <s v="冯求四"/>
        <s v="刘攀"/>
        <s v="卢绍松"/>
        <s v="史少龙"/>
        <s v="吕光源"/>
        <s v="周刚"/>
        <s v="帅泉泉"/>
        <s v="廖武燊"/>
        <s v="廖美联"/>
        <s v="张劢"/>
        <s v="徐勇"/>
        <s v="揭俊娟"/>
        <s v="朱苏明"/>
        <s v="李鹏"/>
        <s v="滕兆悟"/>
        <s v="符芳恺"/>
        <s v="翁圳滨"/>
        <s v="耿凡舒"/>
        <s v="胡志忠"/>
        <s v="董乐航"/>
        <s v="许伟兴"/>
        <s v="韦庆生"/>
        <s v="黄嘉杰"/>
        <s v="黄国杰"/>
        <s v="江忠"/>
        <s v="陈亮"/>
        <s v="谭文辉"/>
        <s v="王超"/>
        <s v="罗远"/>
        <s v="赵翠旺"/>
        <s v="邓承熹"/>
        <s v="陆小兰"/>
        <s v="陈其达"/>
        <s v="黎庆奋"/>
        <s v="邱文杰"/>
      </sharedItems>
    </cacheField>
    <cacheField name="分类" numFmtId="0">
      <sharedItems count="5">
        <s v="运维"/>
        <s v="请假"/>
        <s v="建设"/>
        <s v="通用"/>
        <s v="营销"/>
      </sharedItems>
    </cacheField>
    <cacheField name="项目" numFmtId="0">
      <sharedItems containsBlank="1"/>
    </cacheField>
    <cacheField name="W1" numFmtId="0">
      <sharedItems containsString="0" containsBlank="1" containsNumber="1" minValue="0.5" maxValue="69"/>
    </cacheField>
    <cacheField name="W2" numFmtId="0">
      <sharedItems containsString="0" containsBlank="1" containsNumber="1" minValue="0.5" maxValue="51"/>
    </cacheField>
    <cacheField name="W3" numFmtId="0">
      <sharedItems containsString="0" containsBlank="1" containsNumber="1" minValue="0.5" maxValue="52"/>
    </cacheField>
    <cacheField name="W4" numFmtId="0">
      <sharedItems containsString="0" containsBlank="1" containsNumber="1" minValue="1" maxValue="49"/>
    </cacheField>
    <cacheField name="W5" numFmtId="0">
      <sharedItems containsString="0" containsBlank="1" containsNumber="1" minValue="0.5" maxValue="16"/>
    </cacheField>
    <cacheField name="W6" numFmtId="0">
      <sharedItems containsString="0" containsBlank="1" containsNumber="1" minValue="0.5" maxValue="14"/>
    </cacheField>
    <cacheField name="SUM （人天）" numFmtId="176">
      <sharedItems containsSemiMixedTypes="0" containsString="0" containsNumber="1" minValue="7.1428571428571425E-2" maxValue="18.642857142857142"/>
    </cacheField>
    <cacheField name="组别" numFmtId="0">
      <sharedItems count="8">
        <s v="电商"/>
        <s v="物资供应"/>
        <s v="数据应用"/>
        <s v="销售物流"/>
        <s v="公司治理"/>
        <s v="通用技术"/>
        <s v="新业务"/>
        <s v="基础设施及桌面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">
  <r>
    <x v="0"/>
    <x v="0"/>
    <s v="电商"/>
    <n v="27"/>
    <n v="45"/>
    <m/>
    <m/>
    <n v="7"/>
    <m/>
    <n v="11.285714285714286"/>
    <x v="0"/>
  </r>
  <r>
    <x v="0"/>
    <x v="1"/>
    <s v="请假"/>
    <n v="7"/>
    <m/>
    <n v="35"/>
    <m/>
    <n v="7"/>
    <m/>
    <n v="7"/>
    <x v="0"/>
  </r>
  <r>
    <x v="1"/>
    <x v="2"/>
    <s v="SRM升级项目"/>
    <n v="11"/>
    <n v="10.5"/>
    <n v="4"/>
    <m/>
    <n v="4"/>
    <m/>
    <n v="4.2142857142857144"/>
    <x v="1"/>
  </r>
  <r>
    <x v="1"/>
    <x v="2"/>
    <s v="辅材备件共享平台优化项目"/>
    <n v="5"/>
    <n v="5"/>
    <m/>
    <m/>
    <m/>
    <m/>
    <n v="1.4285714285714286"/>
    <x v="1"/>
  </r>
  <r>
    <x v="1"/>
    <x v="0"/>
    <s v="人民币报表"/>
    <n v="2"/>
    <m/>
    <m/>
    <m/>
    <n v="2"/>
    <m/>
    <n v="0.5714285714285714"/>
    <x v="1"/>
  </r>
  <r>
    <x v="1"/>
    <x v="0"/>
    <s v="供应商关系管理系统（SRM）"/>
    <n v="4"/>
    <n v="9"/>
    <n v="19"/>
    <m/>
    <n v="2"/>
    <m/>
    <n v="4.8571428571428568"/>
    <x v="1"/>
  </r>
  <r>
    <x v="1"/>
    <x v="0"/>
    <s v="公务车辆管理系统"/>
    <n v="3"/>
    <m/>
    <m/>
    <m/>
    <m/>
    <m/>
    <n v="0.42857142857142855"/>
    <x v="1"/>
  </r>
  <r>
    <x v="1"/>
    <x v="0"/>
    <s v="辅材备件共享系统（SISC）"/>
    <n v="1.5"/>
    <n v="4"/>
    <n v="5"/>
    <m/>
    <n v="4"/>
    <m/>
    <n v="2.0714285714285716"/>
    <x v="1"/>
  </r>
  <r>
    <x v="1"/>
    <x v="3"/>
    <s v="临时会议（非项目建设、运维）"/>
    <n v="2.5"/>
    <n v="1"/>
    <m/>
    <m/>
    <m/>
    <m/>
    <n v="0.5"/>
    <x v="1"/>
  </r>
  <r>
    <x v="1"/>
    <x v="1"/>
    <s v="请假"/>
    <m/>
    <n v="7"/>
    <n v="7"/>
    <n v="14"/>
    <m/>
    <m/>
    <n v="4"/>
    <x v="1"/>
  </r>
  <r>
    <x v="1"/>
    <x v="0"/>
    <s v="污染物排放在线监控平台（EPM）"/>
    <m/>
    <m/>
    <m/>
    <m/>
    <n v="2"/>
    <m/>
    <n v="0.2857142857142857"/>
    <x v="1"/>
  </r>
  <r>
    <x v="2"/>
    <x v="2"/>
    <s v="智税平台项目实施"/>
    <n v="7"/>
    <m/>
    <m/>
    <m/>
    <m/>
    <m/>
    <n v="1"/>
    <x v="2"/>
  </r>
  <r>
    <x v="2"/>
    <x v="0"/>
    <s v="上报资料表"/>
    <n v="9"/>
    <m/>
    <m/>
    <m/>
    <m/>
    <m/>
    <n v="1.2857142857142858"/>
    <x v="2"/>
  </r>
  <r>
    <x v="2"/>
    <x v="0"/>
    <s v="人民币报表"/>
    <n v="20"/>
    <n v="2"/>
    <m/>
    <m/>
    <n v="3"/>
    <m/>
    <n v="3.5714285714285716"/>
    <x v="2"/>
  </r>
  <r>
    <x v="2"/>
    <x v="0"/>
    <s v="基地报表线上化系统"/>
    <n v="3"/>
    <n v="25"/>
    <m/>
    <m/>
    <n v="10"/>
    <m/>
    <n v="5.4285714285714288"/>
    <x v="2"/>
  </r>
  <r>
    <x v="2"/>
    <x v="3"/>
    <s v="其他工作(不属于以上工作，请选此项）"/>
    <n v="2"/>
    <n v="1"/>
    <m/>
    <m/>
    <n v="1"/>
    <m/>
    <n v="0.5714285714285714"/>
    <x v="2"/>
  </r>
  <r>
    <x v="2"/>
    <x v="2"/>
    <s v="数字化报表自助分析"/>
    <m/>
    <n v="9"/>
    <m/>
    <m/>
    <m/>
    <m/>
    <n v="1.2857142857142858"/>
    <x v="2"/>
  </r>
  <r>
    <x v="2"/>
    <x v="0"/>
    <s v="生产月报管理系统"/>
    <m/>
    <n v="1"/>
    <m/>
    <m/>
    <n v="2"/>
    <m/>
    <n v="0.42857142857142855"/>
    <x v="2"/>
  </r>
  <r>
    <x v="2"/>
    <x v="1"/>
    <s v="请假"/>
    <m/>
    <m/>
    <n v="35"/>
    <n v="14"/>
    <m/>
    <m/>
    <n v="7"/>
    <x v="2"/>
  </r>
  <r>
    <x v="3"/>
    <x v="2"/>
    <s v="研发项目管理"/>
    <n v="13"/>
    <n v="9"/>
    <n v="3"/>
    <m/>
    <m/>
    <m/>
    <n v="3.5714285714285716"/>
    <x v="1"/>
  </r>
  <r>
    <x v="3"/>
    <x v="0"/>
    <s v="辅材备件共享系统（SISC）"/>
    <n v="13"/>
    <n v="24"/>
    <n v="29"/>
    <m/>
    <m/>
    <m/>
    <n v="9.4285714285714288"/>
    <x v="1"/>
  </r>
  <r>
    <x v="3"/>
    <x v="3"/>
    <s v="临时会议（非项目建设、运维）"/>
    <n v="3"/>
    <n v="2"/>
    <m/>
    <m/>
    <m/>
    <m/>
    <n v="0.7142857142857143"/>
    <x v="1"/>
  </r>
  <r>
    <x v="3"/>
    <x v="2"/>
    <s v="辅材备件共享平台优化项目"/>
    <m/>
    <n v="1"/>
    <m/>
    <m/>
    <m/>
    <m/>
    <n v="0.14285714285714285"/>
    <x v="1"/>
  </r>
  <r>
    <x v="3"/>
    <x v="3"/>
    <s v="请假"/>
    <m/>
    <m/>
    <m/>
    <n v="4"/>
    <n v="14"/>
    <n v="14"/>
    <n v="4.5714285714285712"/>
    <x v="1"/>
  </r>
  <r>
    <x v="4"/>
    <x v="2"/>
    <s v="SRM与守正对接项目"/>
    <n v="4"/>
    <n v="6"/>
    <n v="6"/>
    <m/>
    <n v="2"/>
    <m/>
    <n v="2.5714285714285716"/>
    <x v="1"/>
  </r>
  <r>
    <x v="4"/>
    <x v="2"/>
    <s v="SRM升级项目"/>
    <n v="8"/>
    <n v="17"/>
    <n v="6"/>
    <m/>
    <n v="6"/>
    <m/>
    <n v="5.2857142857142856"/>
    <x v="1"/>
  </r>
  <r>
    <x v="4"/>
    <x v="0"/>
    <s v="供应商关系管理系统（SRM）"/>
    <n v="22"/>
    <n v="19"/>
    <n v="20"/>
    <m/>
    <n v="8"/>
    <m/>
    <n v="9.8571428571428577"/>
    <x v="1"/>
  </r>
  <r>
    <x v="4"/>
    <x v="3"/>
    <s v="请假"/>
    <m/>
    <m/>
    <m/>
    <n v="14"/>
    <m/>
    <m/>
    <n v="2"/>
    <x v="1"/>
  </r>
  <r>
    <x v="5"/>
    <x v="0"/>
    <s v="电商"/>
    <n v="30.5"/>
    <n v="35.5"/>
    <m/>
    <n v="8"/>
    <n v="16"/>
    <m/>
    <n v="12.857142857142858"/>
    <x v="0"/>
  </r>
  <r>
    <x v="5"/>
    <x v="3"/>
    <s v="临时会议（非项目建设、运维）"/>
    <m/>
    <n v="2"/>
    <m/>
    <m/>
    <m/>
    <m/>
    <n v="0.2857142857142857"/>
    <x v="0"/>
  </r>
  <r>
    <x v="5"/>
    <x v="3"/>
    <s v="党建"/>
    <m/>
    <n v="4.5"/>
    <m/>
    <m/>
    <m/>
    <m/>
    <n v="0.6428571428571429"/>
    <x v="0"/>
  </r>
  <r>
    <x v="5"/>
    <x v="1"/>
    <s v="请假"/>
    <m/>
    <m/>
    <n v="35"/>
    <n v="7"/>
    <m/>
    <m/>
    <n v="6"/>
    <x v="0"/>
  </r>
  <r>
    <x v="6"/>
    <x v="2"/>
    <s v="基地报表线上化系统"/>
    <n v="7"/>
    <m/>
    <m/>
    <m/>
    <m/>
    <m/>
    <n v="1"/>
    <x v="2"/>
  </r>
  <r>
    <x v="6"/>
    <x v="2"/>
    <s v="基地报表线上化推广三期项目"/>
    <m/>
    <n v="12"/>
    <n v="6"/>
    <n v="5"/>
    <m/>
    <m/>
    <n v="3.2857142857142856"/>
    <x v="2"/>
  </r>
  <r>
    <x v="6"/>
    <x v="2"/>
    <s v="怡宝主数据治理项目"/>
    <m/>
    <n v="4"/>
    <n v="4"/>
    <m/>
    <m/>
    <m/>
    <n v="1.1428571428571428"/>
    <x v="2"/>
  </r>
  <r>
    <x v="6"/>
    <x v="2"/>
    <s v="数字化大屏二期"/>
    <m/>
    <n v="5"/>
    <n v="52"/>
    <m/>
    <m/>
    <m/>
    <n v="8.1428571428571423"/>
    <x v="2"/>
  </r>
  <r>
    <x v="6"/>
    <x v="2"/>
    <s v="数字化报表自助分析"/>
    <m/>
    <n v="16"/>
    <m/>
    <m/>
    <m/>
    <m/>
    <n v="2.2857142857142856"/>
    <x v="2"/>
  </r>
  <r>
    <x v="6"/>
    <x v="4"/>
    <s v="营销支持"/>
    <m/>
    <n v="2"/>
    <n v="9"/>
    <n v="49"/>
    <m/>
    <m/>
    <n v="8.5714285714285712"/>
    <x v="2"/>
  </r>
  <r>
    <x v="6"/>
    <x v="0"/>
    <s v="商业智能平台（BI）"/>
    <m/>
    <n v="2"/>
    <m/>
    <m/>
    <m/>
    <m/>
    <n v="0.2857142857142857"/>
    <x v="2"/>
  </r>
  <r>
    <x v="7"/>
    <x v="0"/>
    <s v="电商"/>
    <n v="31"/>
    <n v="43.5"/>
    <n v="25"/>
    <n v="10"/>
    <n v="15"/>
    <m/>
    <n v="17.785714285714285"/>
    <x v="0"/>
  </r>
  <r>
    <x v="7"/>
    <x v="3"/>
    <s v="临时会议（非项目建设、运维）"/>
    <n v="2.5"/>
    <n v="1.5"/>
    <m/>
    <m/>
    <m/>
    <m/>
    <n v="0.5714285714285714"/>
    <x v="0"/>
  </r>
  <r>
    <x v="7"/>
    <x v="3"/>
    <s v="党建"/>
    <n v="2"/>
    <m/>
    <m/>
    <m/>
    <m/>
    <m/>
    <n v="0.2857142857142857"/>
    <x v="0"/>
  </r>
  <r>
    <x v="7"/>
    <x v="0"/>
    <s v="控股数字化大屏"/>
    <m/>
    <m/>
    <n v="15"/>
    <m/>
    <m/>
    <m/>
    <n v="2.1428571428571428"/>
    <x v="0"/>
  </r>
  <r>
    <x v="8"/>
    <x v="2"/>
    <s v="怡宝主数据治理项目"/>
    <n v="10"/>
    <n v="10"/>
    <m/>
    <n v="2"/>
    <n v="3"/>
    <m/>
    <n v="3.5714285714285716"/>
    <x v="2"/>
  </r>
  <r>
    <x v="8"/>
    <x v="2"/>
    <s v="新业态基础信息化系统推广项目"/>
    <n v="3"/>
    <n v="4.5"/>
    <n v="2"/>
    <n v="1"/>
    <n v="1"/>
    <m/>
    <n v="1.6428571428571428"/>
    <x v="2"/>
  </r>
  <r>
    <x v="8"/>
    <x v="2"/>
    <s v="装配式生产管理系统推广及系统集成项目"/>
    <n v="3"/>
    <n v="1"/>
    <m/>
    <m/>
    <m/>
    <m/>
    <n v="0.5714285714285714"/>
    <x v="2"/>
  </r>
  <r>
    <x v="8"/>
    <x v="0"/>
    <s v="主数据系统（MDM）"/>
    <n v="5"/>
    <n v="9"/>
    <n v="7"/>
    <n v="4"/>
    <n v="4"/>
    <m/>
    <n v="4.1428571428571432"/>
    <x v="2"/>
  </r>
  <r>
    <x v="8"/>
    <x v="0"/>
    <s v="主数据运维"/>
    <n v="11"/>
    <n v="16"/>
    <n v="15"/>
    <n v="8"/>
    <n v="8"/>
    <m/>
    <n v="8.2857142857142865"/>
    <x v="2"/>
  </r>
  <r>
    <x v="8"/>
    <x v="0"/>
    <s v="基地报表线上化系统"/>
    <n v="1"/>
    <m/>
    <m/>
    <n v="1"/>
    <m/>
    <m/>
    <n v="0.2857142857142857"/>
    <x v="2"/>
  </r>
  <r>
    <x v="8"/>
    <x v="3"/>
    <s v="临时会议（非项目建设、运维）"/>
    <n v="3"/>
    <n v="8"/>
    <m/>
    <m/>
    <m/>
    <m/>
    <n v="1.5714285714285714"/>
    <x v="2"/>
  </r>
  <r>
    <x v="8"/>
    <x v="3"/>
    <s v="其他工作(不属于以上工作，请选此项）"/>
    <m/>
    <n v="1"/>
    <m/>
    <m/>
    <m/>
    <m/>
    <n v="0.14285714285714285"/>
    <x v="2"/>
  </r>
  <r>
    <x v="9"/>
    <x v="2"/>
    <s v="一卡通系统推广"/>
    <n v="13"/>
    <n v="21"/>
    <m/>
    <n v="5"/>
    <n v="3"/>
    <m/>
    <n v="6"/>
    <x v="3"/>
  </r>
  <r>
    <x v="9"/>
    <x v="1"/>
    <s v="请假"/>
    <n v="7"/>
    <m/>
    <n v="35"/>
    <n v="4"/>
    <m/>
    <m/>
    <n v="6.5714285714285712"/>
    <x v="3"/>
  </r>
  <r>
    <x v="9"/>
    <x v="0"/>
    <s v="ERP系统"/>
    <n v="2"/>
    <m/>
    <m/>
    <m/>
    <m/>
    <m/>
    <n v="0.2857142857142857"/>
    <x v="3"/>
  </r>
  <r>
    <x v="9"/>
    <x v="0"/>
    <s v="一卡通发运"/>
    <n v="4"/>
    <n v="10"/>
    <m/>
    <n v="5"/>
    <n v="8"/>
    <m/>
    <n v="3.8571428571428572"/>
    <x v="3"/>
  </r>
  <r>
    <x v="9"/>
    <x v="3"/>
    <s v="临时会议（非项目建设、运维）"/>
    <n v="2"/>
    <n v="1"/>
    <m/>
    <m/>
    <n v="1"/>
    <m/>
    <n v="0.5714285714285714"/>
    <x v="3"/>
  </r>
  <r>
    <x v="9"/>
    <x v="4"/>
    <s v="营销支持"/>
    <m/>
    <n v="4"/>
    <m/>
    <m/>
    <m/>
    <m/>
    <n v="0.5714285714285714"/>
    <x v="3"/>
  </r>
  <r>
    <x v="9"/>
    <x v="0"/>
    <s v="一卡通系统迭代优化"/>
    <m/>
    <m/>
    <m/>
    <m/>
    <n v="2"/>
    <m/>
    <n v="0.2857142857142857"/>
    <x v="3"/>
  </r>
  <r>
    <x v="10"/>
    <x v="0"/>
    <s v="ERP系统"/>
    <n v="10"/>
    <n v="11.5"/>
    <n v="9.5"/>
    <n v="9"/>
    <m/>
    <n v="2"/>
    <n v="6"/>
    <x v="1"/>
  </r>
  <r>
    <x v="10"/>
    <x v="2"/>
    <s v="新业态基础信息化系统推广项目"/>
    <m/>
    <n v="7"/>
    <n v="1.5"/>
    <m/>
    <m/>
    <n v="2"/>
    <n v="1.5"/>
    <x v="1"/>
  </r>
  <r>
    <x v="10"/>
    <x v="0"/>
    <s v="销售移动APP"/>
    <m/>
    <n v="14.5"/>
    <n v="15.5"/>
    <n v="19"/>
    <m/>
    <n v="10"/>
    <n v="8.4285714285714288"/>
    <x v="1"/>
  </r>
  <r>
    <x v="10"/>
    <x v="3"/>
    <s v="临时会议（非项目建设、运维）"/>
    <m/>
    <n v="2"/>
    <n v="1.5"/>
    <m/>
    <m/>
    <m/>
    <n v="0.5"/>
    <x v="1"/>
  </r>
  <r>
    <x v="10"/>
    <x v="1"/>
    <s v="请假"/>
    <m/>
    <m/>
    <n v="7"/>
    <n v="7"/>
    <n v="14"/>
    <m/>
    <n v="4"/>
    <x v="1"/>
  </r>
  <r>
    <x v="11"/>
    <x v="2"/>
    <s v="一卡通系统迭代优化"/>
    <n v="2"/>
    <n v="1"/>
    <m/>
    <m/>
    <m/>
    <m/>
    <n v="0.42857142857142855"/>
    <x v="3"/>
  </r>
  <r>
    <x v="11"/>
    <x v="2"/>
    <s v="华润电力粉煤灰挂牌销售管理系统项目"/>
    <n v="60"/>
    <n v="51"/>
    <n v="3"/>
    <m/>
    <n v="1"/>
    <m/>
    <n v="16.428571428571427"/>
    <x v="3"/>
  </r>
  <r>
    <x v="11"/>
    <x v="2"/>
    <s v="汽运调度管理系统升级项目"/>
    <n v="1"/>
    <m/>
    <m/>
    <m/>
    <n v="4"/>
    <m/>
    <n v="0.7142857142857143"/>
    <x v="3"/>
  </r>
  <r>
    <x v="11"/>
    <x v="0"/>
    <s v="销售移动APP"/>
    <n v="1"/>
    <n v="2"/>
    <m/>
    <m/>
    <m/>
    <m/>
    <n v="0.42857142857142855"/>
    <x v="3"/>
  </r>
  <r>
    <x v="11"/>
    <x v="3"/>
    <s v="临时会议（非项目建设、运维）"/>
    <n v="2"/>
    <m/>
    <m/>
    <m/>
    <m/>
    <m/>
    <n v="0.2857142857142857"/>
    <x v="3"/>
  </r>
  <r>
    <x v="11"/>
    <x v="3"/>
    <s v="党建"/>
    <n v="2"/>
    <m/>
    <n v="3"/>
    <m/>
    <m/>
    <m/>
    <n v="0.7142857142857143"/>
    <x v="3"/>
  </r>
  <r>
    <x v="11"/>
    <x v="1"/>
    <s v="请假"/>
    <m/>
    <m/>
    <n v="28"/>
    <n v="49"/>
    <m/>
    <m/>
    <n v="11"/>
    <x v="3"/>
  </r>
  <r>
    <x v="11"/>
    <x v="0"/>
    <s v="一卡通发运"/>
    <m/>
    <m/>
    <n v="2"/>
    <m/>
    <n v="9"/>
    <m/>
    <n v="1.5714285714285714"/>
    <x v="3"/>
  </r>
  <r>
    <x v="12"/>
    <x v="2"/>
    <s v="SRM升级项目"/>
    <n v="20"/>
    <n v="31"/>
    <m/>
    <n v="4"/>
    <n v="14"/>
    <m/>
    <n v="9.8571428571428577"/>
    <x v="1"/>
  </r>
  <r>
    <x v="12"/>
    <x v="0"/>
    <s v="供应商关系管理系统（SRM）"/>
    <n v="6"/>
    <n v="4"/>
    <m/>
    <n v="2"/>
    <m/>
    <m/>
    <n v="1.7142857142857142"/>
    <x v="1"/>
  </r>
  <r>
    <x v="12"/>
    <x v="3"/>
    <s v="其他工作(不属于以上工作，请选此项）"/>
    <n v="4"/>
    <n v="3.5"/>
    <m/>
    <m/>
    <m/>
    <m/>
    <n v="1.0714285714285714"/>
    <x v="1"/>
  </r>
  <r>
    <x v="12"/>
    <x v="1"/>
    <s v="休假"/>
    <m/>
    <m/>
    <n v="35"/>
    <m/>
    <m/>
    <m/>
    <n v="5"/>
    <x v="1"/>
  </r>
  <r>
    <x v="12"/>
    <x v="2"/>
    <s v="新业态基础信息化系统推广项目"/>
    <m/>
    <m/>
    <m/>
    <n v="8"/>
    <m/>
    <m/>
    <n v="1.1428571428571428"/>
    <x v="1"/>
  </r>
  <r>
    <x v="13"/>
    <x v="0"/>
    <s v="电商"/>
    <n v="33"/>
    <n v="44"/>
    <n v="28"/>
    <n v="10"/>
    <n v="15.5"/>
    <m/>
    <n v="18.642857142857142"/>
    <x v="0"/>
  </r>
  <r>
    <x v="13"/>
    <x v="3"/>
    <s v="临时会议"/>
    <n v="2"/>
    <n v="1.5"/>
    <m/>
    <m/>
    <m/>
    <m/>
    <n v="0.5"/>
    <x v="0"/>
  </r>
  <r>
    <x v="13"/>
    <x v="1"/>
    <s v="电商"/>
    <m/>
    <m/>
    <n v="7"/>
    <m/>
    <m/>
    <m/>
    <n v="1"/>
    <x v="0"/>
  </r>
  <r>
    <x v="13"/>
    <x v="3"/>
    <s v="其他"/>
    <m/>
    <m/>
    <m/>
    <n v="4"/>
    <m/>
    <m/>
    <n v="0.5714285714285714"/>
    <x v="0"/>
  </r>
  <r>
    <x v="14"/>
    <x v="2"/>
    <s v="共享运营指标及大屏展示"/>
    <n v="1"/>
    <m/>
    <m/>
    <m/>
    <m/>
    <m/>
    <n v="0.14285714285714285"/>
    <x v="4"/>
  </r>
  <r>
    <x v="14"/>
    <x v="2"/>
    <s v="数字化报表自助分析"/>
    <n v="8"/>
    <n v="20"/>
    <m/>
    <m/>
    <n v="9"/>
    <m/>
    <n v="5.2857142857142856"/>
    <x v="4"/>
  </r>
  <r>
    <x v="14"/>
    <x v="2"/>
    <s v="新业态基础信息化系统推广项目"/>
    <n v="10"/>
    <m/>
    <m/>
    <n v="2"/>
    <m/>
    <m/>
    <n v="1.7142857142857142"/>
    <x v="4"/>
  </r>
  <r>
    <x v="14"/>
    <x v="2"/>
    <s v="智税平台项目实施"/>
    <n v="4"/>
    <n v="8"/>
    <m/>
    <m/>
    <n v="1"/>
    <m/>
    <n v="1.8571428571428572"/>
    <x v="4"/>
  </r>
  <r>
    <x v="14"/>
    <x v="2"/>
    <s v="装配式生产管理系统推广及系统集成项目"/>
    <n v="2"/>
    <m/>
    <m/>
    <n v="1"/>
    <n v="1"/>
    <m/>
    <n v="0.5714285714285714"/>
    <x v="4"/>
  </r>
  <r>
    <x v="14"/>
    <x v="0"/>
    <s v="销项发票管理系统"/>
    <n v="3"/>
    <n v="1"/>
    <m/>
    <n v="2"/>
    <n v="2"/>
    <m/>
    <n v="1.1428571428571428"/>
    <x v="4"/>
  </r>
  <r>
    <x v="14"/>
    <x v="3"/>
    <s v="临时会议（非项目建设、运维）"/>
    <n v="6"/>
    <n v="3"/>
    <m/>
    <n v="2"/>
    <n v="1"/>
    <m/>
    <n v="1.7142857142857142"/>
    <x v="4"/>
  </r>
  <r>
    <x v="14"/>
    <x v="3"/>
    <s v="党建"/>
    <n v="2"/>
    <m/>
    <m/>
    <m/>
    <m/>
    <m/>
    <n v="0.2857142857142857"/>
    <x v="4"/>
  </r>
  <r>
    <x v="14"/>
    <x v="3"/>
    <s v="智数材料编制"/>
    <n v="5"/>
    <n v="10"/>
    <m/>
    <m/>
    <m/>
    <m/>
    <n v="2.1428571428571428"/>
    <x v="4"/>
  </r>
  <r>
    <x v="14"/>
    <x v="2"/>
    <s v="财务系统优化：管理合并系统架构调整、应用升级及上云项目"/>
    <m/>
    <n v="1"/>
    <m/>
    <m/>
    <m/>
    <m/>
    <n v="0.14285714285714285"/>
    <x v="4"/>
  </r>
  <r>
    <x v="14"/>
    <x v="1"/>
    <s v="请假"/>
    <m/>
    <m/>
    <n v="35"/>
    <m/>
    <m/>
    <m/>
    <n v="5"/>
    <x v="4"/>
  </r>
  <r>
    <x v="15"/>
    <x v="0"/>
    <s v="电商"/>
    <n v="18.5"/>
    <n v="26"/>
    <m/>
    <m/>
    <n v="8"/>
    <m/>
    <n v="7.5"/>
    <x v="0"/>
  </r>
  <r>
    <x v="15"/>
    <x v="3"/>
    <s v="临时会议（非项目建设、运维）"/>
    <n v="2"/>
    <n v="8"/>
    <m/>
    <n v="1"/>
    <m/>
    <m/>
    <n v="1.5714285714285714"/>
    <x v="0"/>
  </r>
  <r>
    <x v="15"/>
    <x v="3"/>
    <s v="华润集团临时工作"/>
    <n v="13.5"/>
    <m/>
    <m/>
    <m/>
    <m/>
    <m/>
    <n v="1.9285714285714286"/>
    <x v="0"/>
  </r>
  <r>
    <x v="15"/>
    <x v="0"/>
    <s v="控股数字化大屏"/>
    <m/>
    <n v="31"/>
    <n v="34"/>
    <n v="6"/>
    <n v="6"/>
    <m/>
    <n v="11"/>
    <x v="0"/>
  </r>
  <r>
    <x v="15"/>
    <x v="3"/>
    <s v="其他工作(不属于以上工作，请选此项）"/>
    <m/>
    <n v="1"/>
    <m/>
    <m/>
    <m/>
    <m/>
    <n v="0.14285714285714285"/>
    <x v="0"/>
  </r>
  <r>
    <x v="15"/>
    <x v="1"/>
    <s v="请假"/>
    <m/>
    <m/>
    <n v="7"/>
    <n v="7"/>
    <m/>
    <m/>
    <n v="2"/>
    <x v="0"/>
  </r>
  <r>
    <x v="16"/>
    <x v="0"/>
    <s v="ERP系统"/>
    <n v="8"/>
    <n v="35"/>
    <n v="8"/>
    <n v="5"/>
    <m/>
    <n v="2"/>
    <n v="8.2857142857142865"/>
    <x v="5"/>
  </r>
  <r>
    <x v="16"/>
    <x v="2"/>
    <s v="装配式生产管理系统推广及系统集成项目"/>
    <m/>
    <n v="3"/>
    <n v="30"/>
    <n v="9"/>
    <m/>
    <m/>
    <n v="6"/>
    <x v="5"/>
  </r>
  <r>
    <x v="16"/>
    <x v="3"/>
    <s v="临时会议（非项目建设、运维）"/>
    <m/>
    <n v="1"/>
    <n v="1"/>
    <n v="1"/>
    <m/>
    <n v="5"/>
    <n v="1.1428571428571428"/>
    <x v="5"/>
  </r>
  <r>
    <x v="16"/>
    <x v="1"/>
    <s v="请假"/>
    <m/>
    <m/>
    <m/>
    <n v="21"/>
    <n v="14"/>
    <n v="7"/>
    <n v="6"/>
    <x v="5"/>
  </r>
  <r>
    <x v="17"/>
    <x v="0"/>
    <s v="ERP系统"/>
    <n v="10"/>
    <n v="24"/>
    <n v="12.5"/>
    <n v="3"/>
    <n v="5"/>
    <n v="2.5"/>
    <n v="8.1428571428571423"/>
    <x v="4"/>
  </r>
  <r>
    <x v="17"/>
    <x v="0"/>
    <s v="资金系统"/>
    <n v="1"/>
    <m/>
    <n v="0.5"/>
    <m/>
    <m/>
    <n v="0.5"/>
    <n v="0.2857142857142857"/>
    <x v="4"/>
  </r>
  <r>
    <x v="17"/>
    <x v="2"/>
    <s v="新业态基础信息化系统推广项目"/>
    <m/>
    <n v="1"/>
    <n v="4"/>
    <m/>
    <n v="3"/>
    <n v="4"/>
    <n v="1.7142857142857142"/>
    <x v="4"/>
  </r>
  <r>
    <x v="17"/>
    <x v="2"/>
    <s v="财务系统优化：RPA机器人三期及流程挖掘项目"/>
    <m/>
    <n v="1"/>
    <m/>
    <m/>
    <m/>
    <m/>
    <n v="0.14285714285714285"/>
    <x v="4"/>
  </r>
  <r>
    <x v="17"/>
    <x v="0"/>
    <s v="管理合并系统"/>
    <m/>
    <n v="2.5"/>
    <m/>
    <m/>
    <m/>
    <n v="2"/>
    <n v="0.6428571428571429"/>
    <x v="4"/>
  </r>
  <r>
    <x v="17"/>
    <x v="0"/>
    <s v="进项发票管理"/>
    <m/>
    <n v="3"/>
    <n v="1.5"/>
    <m/>
    <m/>
    <n v="1.5"/>
    <n v="0.8571428571428571"/>
    <x v="4"/>
  </r>
  <r>
    <x v="17"/>
    <x v="3"/>
    <s v="临时会议（非项目建设、运维）"/>
    <m/>
    <n v="2"/>
    <n v="4.5"/>
    <m/>
    <m/>
    <m/>
    <n v="0.9285714285714286"/>
    <x v="4"/>
  </r>
  <r>
    <x v="17"/>
    <x v="3"/>
    <s v="其他工作(不属于以上工作，请选此项）"/>
    <m/>
    <n v="7"/>
    <n v="3"/>
    <m/>
    <n v="1"/>
    <n v="1.5"/>
    <n v="1.7857142857142858"/>
    <x v="4"/>
  </r>
  <r>
    <x v="17"/>
    <x v="1"/>
    <s v="请假"/>
    <m/>
    <m/>
    <n v="7"/>
    <n v="32"/>
    <m/>
    <m/>
    <n v="5.5714285714285712"/>
    <x v="4"/>
  </r>
  <r>
    <x v="17"/>
    <x v="0"/>
    <s v="会计电子档案"/>
    <m/>
    <m/>
    <n v="2.5"/>
    <m/>
    <n v="0.5"/>
    <n v="1"/>
    <n v="0.5714285714285714"/>
    <x v="4"/>
  </r>
  <r>
    <x v="17"/>
    <x v="0"/>
    <s v="电子签章"/>
    <m/>
    <m/>
    <n v="0.5"/>
    <m/>
    <m/>
    <m/>
    <n v="7.1428571428571425E-2"/>
    <x v="4"/>
  </r>
  <r>
    <x v="17"/>
    <x v="0"/>
    <s v="全面预算管理系统"/>
    <m/>
    <m/>
    <m/>
    <m/>
    <n v="0.5"/>
    <n v="1"/>
    <n v="0.21428571428571427"/>
    <x v="4"/>
  </r>
  <r>
    <x v="18"/>
    <x v="0"/>
    <s v="PMO运维"/>
    <n v="31"/>
    <n v="17.5"/>
    <n v="1"/>
    <n v="6"/>
    <m/>
    <m/>
    <n v="7.9285714285714288"/>
    <x v="2"/>
  </r>
  <r>
    <x v="18"/>
    <x v="0"/>
    <s v="报账系统"/>
    <n v="6"/>
    <n v="16.5"/>
    <n v="24.5"/>
    <n v="8"/>
    <m/>
    <m/>
    <n v="7.8571428571428568"/>
    <x v="2"/>
  </r>
  <r>
    <x v="18"/>
    <x v="0"/>
    <s v="itsm"/>
    <m/>
    <n v="1"/>
    <m/>
    <m/>
    <m/>
    <m/>
    <n v="0.14285714285714285"/>
    <x v="2"/>
  </r>
  <r>
    <x v="18"/>
    <x v="0"/>
    <s v="基地报表线上化系统"/>
    <m/>
    <n v="6"/>
    <n v="6.5"/>
    <m/>
    <m/>
    <m/>
    <n v="1.7857142857142858"/>
    <x v="2"/>
  </r>
  <r>
    <x v="18"/>
    <x v="3"/>
    <s v="PMO运维"/>
    <m/>
    <n v="5"/>
    <m/>
    <m/>
    <m/>
    <m/>
    <n v="0.7142857142857143"/>
    <x v="2"/>
  </r>
  <r>
    <x v="18"/>
    <x v="1"/>
    <s v="请假"/>
    <m/>
    <m/>
    <n v="4"/>
    <m/>
    <n v="14"/>
    <m/>
    <n v="2.5714285714285716"/>
    <x v="2"/>
  </r>
  <r>
    <x v="19"/>
    <x v="2"/>
    <s v="人事流程优化项目2期"/>
    <n v="4.5"/>
    <n v="5"/>
    <n v="4"/>
    <m/>
    <m/>
    <m/>
    <n v="1.9285714285714286"/>
    <x v="4"/>
  </r>
  <r>
    <x v="19"/>
    <x v="2"/>
    <s v="人力资源数据分析（BI）项目"/>
    <n v="1"/>
    <n v="1"/>
    <n v="1"/>
    <m/>
    <m/>
    <m/>
    <n v="0.42857142857142855"/>
    <x v="4"/>
  </r>
  <r>
    <x v="19"/>
    <x v="2"/>
    <s v="组织架构管理优化"/>
    <n v="3"/>
    <n v="4"/>
    <n v="3"/>
    <m/>
    <m/>
    <m/>
    <n v="1.4285714285714286"/>
    <x v="4"/>
  </r>
  <r>
    <x v="19"/>
    <x v="0"/>
    <s v="LDAP系统对接工作"/>
    <n v="2.5"/>
    <n v="4"/>
    <n v="4"/>
    <m/>
    <m/>
    <m/>
    <n v="1.5"/>
    <x v="4"/>
  </r>
  <r>
    <x v="19"/>
    <x v="0"/>
    <s v="人力资源系统日常运维"/>
    <n v="10"/>
    <n v="15"/>
    <n v="12"/>
    <n v="10"/>
    <m/>
    <m/>
    <n v="6.7142857142857144"/>
    <x v="4"/>
  </r>
  <r>
    <x v="19"/>
    <x v="0"/>
    <s v="考勤系统日常运维"/>
    <n v="14"/>
    <n v="17"/>
    <n v="15"/>
    <n v="6"/>
    <m/>
    <m/>
    <n v="7.4285714285714288"/>
    <x v="4"/>
  </r>
  <r>
    <x v="19"/>
    <x v="3"/>
    <s v="临时会议（非项目建设、运维）"/>
    <n v="2"/>
    <m/>
    <m/>
    <m/>
    <m/>
    <m/>
    <n v="0.2857142857142857"/>
    <x v="4"/>
  </r>
  <r>
    <x v="20"/>
    <x v="0"/>
    <s v="ERP系统"/>
    <n v="8"/>
    <n v="4"/>
    <n v="1.5"/>
    <m/>
    <m/>
    <n v="8"/>
    <n v="3.0714285714285716"/>
    <x v="5"/>
  </r>
  <r>
    <x v="20"/>
    <x v="2"/>
    <s v="华润化学材料智慧物流项目"/>
    <m/>
    <n v="1"/>
    <m/>
    <m/>
    <m/>
    <m/>
    <n v="0.14285714285714285"/>
    <x v="5"/>
  </r>
  <r>
    <x v="20"/>
    <x v="2"/>
    <s v="装配式生产管理系统推广及系统集成项目"/>
    <m/>
    <n v="29"/>
    <n v="38"/>
    <n v="22.5"/>
    <n v="14"/>
    <n v="7"/>
    <n v="15.785714285714286"/>
    <x v="5"/>
  </r>
  <r>
    <x v="20"/>
    <x v="1"/>
    <s v="请假"/>
    <m/>
    <m/>
    <m/>
    <n v="14"/>
    <m/>
    <m/>
    <n v="2"/>
    <x v="5"/>
  </r>
  <r>
    <x v="21"/>
    <x v="0"/>
    <s v="OA系统"/>
    <n v="15"/>
    <n v="27"/>
    <n v="25"/>
    <m/>
    <n v="15"/>
    <m/>
    <n v="11.714285714285714"/>
    <x v="4"/>
  </r>
  <r>
    <x v="21"/>
    <x v="0"/>
    <s v="公务车辆管理系统"/>
    <n v="0.5"/>
    <m/>
    <m/>
    <m/>
    <m/>
    <m/>
    <n v="7.1428571428571425E-2"/>
    <x v="4"/>
  </r>
  <r>
    <x v="21"/>
    <x v="0"/>
    <s v="华润水泥投资管理系统"/>
    <n v="4"/>
    <n v="1"/>
    <m/>
    <m/>
    <m/>
    <m/>
    <n v="0.7142857142857143"/>
    <x v="4"/>
  </r>
  <r>
    <x v="21"/>
    <x v="0"/>
    <s v="档案管理系统"/>
    <n v="7"/>
    <n v="3"/>
    <n v="2"/>
    <m/>
    <m/>
    <m/>
    <n v="1.7142857142857142"/>
    <x v="4"/>
  </r>
  <r>
    <x v="21"/>
    <x v="0"/>
    <s v="知识库管理系统（K-cool）"/>
    <n v="1"/>
    <m/>
    <m/>
    <m/>
    <m/>
    <m/>
    <n v="0.14285714285714285"/>
    <x v="4"/>
  </r>
  <r>
    <x v="21"/>
    <x v="3"/>
    <s v="临时会议（非项目建设、运维）"/>
    <n v="2.5"/>
    <n v="1.5"/>
    <m/>
    <m/>
    <m/>
    <m/>
    <n v="0.5714285714285714"/>
    <x v="4"/>
  </r>
  <r>
    <x v="21"/>
    <x v="3"/>
    <s v="党建"/>
    <n v="2"/>
    <m/>
    <m/>
    <m/>
    <m/>
    <m/>
    <n v="0.2857142857142857"/>
    <x v="4"/>
  </r>
  <r>
    <x v="21"/>
    <x v="3"/>
    <s v="其他工作(不属于以上工作，请选此项）"/>
    <n v="1"/>
    <n v="1"/>
    <n v="1.5"/>
    <m/>
    <m/>
    <m/>
    <n v="0.5"/>
    <x v="4"/>
  </r>
  <r>
    <x v="21"/>
    <x v="3"/>
    <s v="智数材料编制"/>
    <n v="1"/>
    <m/>
    <m/>
    <m/>
    <m/>
    <m/>
    <n v="0.14285714285714285"/>
    <x v="4"/>
  </r>
  <r>
    <x v="21"/>
    <x v="0"/>
    <s v="水泥官网"/>
    <m/>
    <n v="1"/>
    <m/>
    <m/>
    <m/>
    <m/>
    <n v="0.14285714285714285"/>
    <x v="4"/>
  </r>
  <r>
    <x v="21"/>
    <x v="0"/>
    <s v="润工作3.0"/>
    <m/>
    <n v="2.5"/>
    <m/>
    <m/>
    <m/>
    <m/>
    <n v="0.35714285714285715"/>
    <x v="4"/>
  </r>
  <r>
    <x v="21"/>
    <x v="0"/>
    <s v="综合内网"/>
    <m/>
    <n v="2"/>
    <n v="1"/>
    <m/>
    <m/>
    <m/>
    <n v="0.42857142857142855"/>
    <x v="4"/>
  </r>
  <r>
    <x v="21"/>
    <x v="1"/>
    <s v="请假"/>
    <m/>
    <m/>
    <n v="7"/>
    <n v="14"/>
    <m/>
    <m/>
    <n v="3"/>
    <x v="4"/>
  </r>
  <r>
    <x v="22"/>
    <x v="2"/>
    <s v="新业态基础信息化系统推广项目"/>
    <n v="3"/>
    <n v="3.5"/>
    <n v="7.5"/>
    <n v="5"/>
    <m/>
    <n v="3"/>
    <n v="3.1428571428571428"/>
    <x v="6"/>
  </r>
  <r>
    <x v="22"/>
    <x v="0"/>
    <s v="ERP系统"/>
    <n v="5"/>
    <n v="11.5"/>
    <n v="17"/>
    <n v="2"/>
    <m/>
    <n v="10.5"/>
    <n v="6.5714285714285712"/>
    <x v="6"/>
  </r>
  <r>
    <x v="22"/>
    <x v="2"/>
    <s v="华润化学材料智慧物流项目"/>
    <m/>
    <n v="2"/>
    <m/>
    <m/>
    <m/>
    <m/>
    <n v="0.2857142857142857"/>
    <x v="6"/>
  </r>
  <r>
    <x v="22"/>
    <x v="2"/>
    <s v="汽运调度管理系统升级项目"/>
    <m/>
    <n v="3.5"/>
    <n v="5"/>
    <m/>
    <m/>
    <n v="1"/>
    <n v="1.3571428571428572"/>
    <x v="6"/>
  </r>
  <r>
    <x v="22"/>
    <x v="3"/>
    <s v="临时会议（非项目建设、运维）"/>
    <m/>
    <n v="4.5"/>
    <n v="1.5"/>
    <m/>
    <m/>
    <m/>
    <n v="0.8571428571428571"/>
    <x v="6"/>
  </r>
  <r>
    <x v="22"/>
    <x v="3"/>
    <s v="党建"/>
    <m/>
    <n v="2"/>
    <m/>
    <m/>
    <m/>
    <m/>
    <n v="0.2857142857142857"/>
    <x v="6"/>
  </r>
  <r>
    <x v="22"/>
    <x v="3"/>
    <s v="智数材料编制"/>
    <m/>
    <n v="3"/>
    <n v="3"/>
    <m/>
    <m/>
    <m/>
    <n v="0.8571428571428571"/>
    <x v="6"/>
  </r>
  <r>
    <x v="22"/>
    <x v="0"/>
    <s v="汽运GPS"/>
    <m/>
    <m/>
    <n v="3"/>
    <m/>
    <m/>
    <m/>
    <n v="0.42857142857142855"/>
    <x v="6"/>
  </r>
  <r>
    <x v="22"/>
    <x v="1"/>
    <s v="智数材料编制"/>
    <m/>
    <m/>
    <m/>
    <n v="28"/>
    <n v="14"/>
    <m/>
    <n v="6"/>
    <x v="6"/>
  </r>
  <r>
    <x v="22"/>
    <x v="3"/>
    <s v="PMO（工作周报、管理月报）"/>
    <m/>
    <m/>
    <m/>
    <m/>
    <m/>
    <n v="0.5"/>
    <n v="7.1428571428571425E-2"/>
    <x v="6"/>
  </r>
  <r>
    <x v="23"/>
    <x v="0"/>
    <s v="ERP系统"/>
    <n v="10"/>
    <n v="22"/>
    <n v="27.5"/>
    <n v="8"/>
    <m/>
    <n v="5"/>
    <n v="10.357142857142858"/>
    <x v="6"/>
  </r>
  <r>
    <x v="23"/>
    <x v="2"/>
    <s v="新业态基础信息化系统推广项目"/>
    <m/>
    <n v="4"/>
    <n v="8.5"/>
    <n v="5"/>
    <m/>
    <n v="1.5"/>
    <n v="2.7142857142857144"/>
    <x v="6"/>
  </r>
  <r>
    <x v="23"/>
    <x v="0"/>
    <s v="辅材备件共享系统（SISC）"/>
    <m/>
    <n v="2"/>
    <n v="2.5"/>
    <n v="1"/>
    <m/>
    <n v="0.5"/>
    <n v="0.8571428571428571"/>
    <x v="6"/>
  </r>
  <r>
    <x v="23"/>
    <x v="3"/>
    <s v="临时会议（非项目建设、运维）"/>
    <m/>
    <m/>
    <n v="1.5"/>
    <m/>
    <m/>
    <m/>
    <n v="0.21428571428571427"/>
    <x v="6"/>
  </r>
  <r>
    <x v="23"/>
    <x v="1"/>
    <s v="请假"/>
    <m/>
    <m/>
    <m/>
    <n v="21"/>
    <n v="14"/>
    <n v="7"/>
    <n v="6"/>
    <x v="6"/>
  </r>
  <r>
    <x v="24"/>
    <x v="0"/>
    <s v="ERP系统"/>
    <n v="7"/>
    <n v="22"/>
    <n v="17"/>
    <n v="4"/>
    <n v="8"/>
    <n v="5"/>
    <n v="9"/>
    <x v="5"/>
  </r>
  <r>
    <x v="24"/>
    <x v="0"/>
    <s v="数据库运维服务"/>
    <m/>
    <n v="14"/>
    <n v="4"/>
    <n v="5"/>
    <n v="6"/>
    <n v="3"/>
    <n v="4.5714285714285712"/>
    <x v="5"/>
  </r>
  <r>
    <x v="24"/>
    <x v="0"/>
    <s v="华润电力污泥运输管理平台"/>
    <m/>
    <m/>
    <n v="2"/>
    <m/>
    <m/>
    <m/>
    <n v="0.2857142857142857"/>
    <x v="5"/>
  </r>
  <r>
    <x v="24"/>
    <x v="0"/>
    <s v="控股数字化大屏"/>
    <m/>
    <m/>
    <n v="35"/>
    <n v="19"/>
    <m/>
    <n v="6"/>
    <n v="8.5714285714285712"/>
    <x v="5"/>
  </r>
  <r>
    <x v="24"/>
    <x v="1"/>
    <s v="请假"/>
    <m/>
    <m/>
    <m/>
    <n v="14"/>
    <m/>
    <m/>
    <n v="2"/>
    <x v="5"/>
  </r>
  <r>
    <x v="25"/>
    <x v="2"/>
    <s v="装配式生产管理系统推广及系统集成项目"/>
    <n v="15"/>
    <n v="15"/>
    <n v="21"/>
    <m/>
    <n v="8"/>
    <n v="9"/>
    <n v="9.7142857142857135"/>
    <x v="6"/>
  </r>
  <r>
    <x v="25"/>
    <x v="0"/>
    <s v="ERP系统"/>
    <n v="17"/>
    <n v="8"/>
    <n v="10"/>
    <m/>
    <n v="6"/>
    <n v="4"/>
    <n v="6.4285714285714288"/>
    <x v="6"/>
  </r>
  <r>
    <x v="25"/>
    <x v="3"/>
    <s v="其他工作(不属于以上工作，请选此项）"/>
    <n v="5"/>
    <n v="5"/>
    <n v="4"/>
    <m/>
    <m/>
    <n v="1"/>
    <n v="2.1428571428571428"/>
    <x v="6"/>
  </r>
  <r>
    <x v="25"/>
    <x v="1"/>
    <s v="请假"/>
    <m/>
    <m/>
    <m/>
    <n v="35"/>
    <m/>
    <m/>
    <n v="5"/>
    <x v="6"/>
  </r>
  <r>
    <x v="26"/>
    <x v="2"/>
    <s v="一卡通发运"/>
    <n v="29"/>
    <n v="48"/>
    <n v="16"/>
    <n v="8"/>
    <m/>
    <m/>
    <n v="14.428571428571429"/>
    <x v="7"/>
  </r>
  <r>
    <x v="26"/>
    <x v="0"/>
    <s v="桌面云系统"/>
    <n v="18"/>
    <n v="8"/>
    <n v="8"/>
    <n v="8"/>
    <m/>
    <m/>
    <n v="6"/>
    <x v="7"/>
  </r>
  <r>
    <x v="26"/>
    <x v="1"/>
    <s v="临时会议（非项目建设、运维）"/>
    <m/>
    <m/>
    <n v="16"/>
    <n v="16"/>
    <m/>
    <m/>
    <n v="4.5714285714285712"/>
    <x v="7"/>
  </r>
  <r>
    <x v="27"/>
    <x v="0"/>
    <s v="桌面设施"/>
    <n v="32.5"/>
    <n v="36.5"/>
    <n v="42.5"/>
    <m/>
    <m/>
    <m/>
    <n v="15.928571428571429"/>
    <x v="7"/>
  </r>
  <r>
    <x v="27"/>
    <x v="2"/>
    <s v="总部桌面云建设"/>
    <m/>
    <n v="5"/>
    <m/>
    <m/>
    <m/>
    <m/>
    <n v="0.7142857142857143"/>
    <x v="7"/>
  </r>
  <r>
    <x v="27"/>
    <x v="1"/>
    <s v="年休假"/>
    <m/>
    <m/>
    <m/>
    <n v="32"/>
    <m/>
    <m/>
    <n v="4.5714285714285712"/>
    <x v="7"/>
  </r>
  <r>
    <x v="28"/>
    <x v="0"/>
    <s v="每日技术组工作复盘与检查"/>
    <m/>
    <n v="4"/>
    <n v="5"/>
    <m/>
    <n v="2"/>
    <m/>
    <n v="1.5714285714285714"/>
    <x v="0"/>
  </r>
  <r>
    <x v="28"/>
    <x v="0"/>
    <s v="承运商调度模块原型设计"/>
    <m/>
    <n v="19"/>
    <n v="24"/>
    <m/>
    <n v="11"/>
    <m/>
    <n v="7.7142857142857144"/>
    <x v="0"/>
  </r>
  <r>
    <x v="28"/>
    <x v="0"/>
    <s v="2.5.0版本开发任务安排"/>
    <m/>
    <n v="6"/>
    <n v="6.5"/>
    <m/>
    <n v="1"/>
    <m/>
    <n v="1.9285714285714286"/>
    <x v="0"/>
  </r>
  <r>
    <x v="28"/>
    <x v="0"/>
    <s v="需求跟踪：营销模式数字化转型项目_项目问题跟踪"/>
    <m/>
    <n v="12"/>
    <n v="15"/>
    <m/>
    <n v="6"/>
    <m/>
    <n v="4.7142857142857144"/>
    <x v="0"/>
  </r>
  <r>
    <x v="28"/>
    <x v="0"/>
    <s v="项目管理：模块开发进度跟进"/>
    <m/>
    <n v="4.5"/>
    <n v="5.5"/>
    <m/>
    <n v="2"/>
    <m/>
    <n v="1.7142857142857142"/>
    <x v="0"/>
  </r>
  <r>
    <x v="28"/>
    <x v="1"/>
    <m/>
    <m/>
    <m/>
    <m/>
    <n v="35"/>
    <m/>
    <m/>
    <n v="5"/>
    <x v="0"/>
  </r>
  <r>
    <x v="29"/>
    <x v="2"/>
    <s v="微软软件采购（EA）"/>
    <n v="1.5"/>
    <n v="1"/>
    <m/>
    <m/>
    <m/>
    <m/>
    <n v="0.35714285714285715"/>
    <x v="7"/>
  </r>
  <r>
    <x v="29"/>
    <x v="1"/>
    <s v="智数材料编制"/>
    <n v="3"/>
    <n v="1"/>
    <n v="1.5"/>
    <m/>
    <m/>
    <m/>
    <n v="0.7857142857142857"/>
    <x v="7"/>
  </r>
  <r>
    <x v="29"/>
    <x v="0"/>
    <s v="AD活动目录"/>
    <n v="4"/>
    <n v="1.5"/>
    <n v="0.5"/>
    <m/>
    <n v="2"/>
    <m/>
    <n v="1.1428571428571428"/>
    <x v="7"/>
  </r>
  <r>
    <x v="29"/>
    <x v="0"/>
    <s v="IT基础设施管理平台"/>
    <n v="1"/>
    <m/>
    <n v="3"/>
    <m/>
    <n v="2"/>
    <m/>
    <n v="0.8571428571428571"/>
    <x v="7"/>
  </r>
  <r>
    <x v="29"/>
    <x v="0"/>
    <s v="临时会议（非项目建设、运维）"/>
    <n v="4"/>
    <n v="16"/>
    <m/>
    <m/>
    <m/>
    <m/>
    <n v="2.8571428571428572"/>
    <x v="7"/>
  </r>
  <r>
    <x v="29"/>
    <x v="0"/>
    <s v="主机系统"/>
    <n v="2.5"/>
    <n v="0.5"/>
    <m/>
    <m/>
    <n v="1.5"/>
    <m/>
    <n v="0.6428571428571429"/>
    <x v="7"/>
  </r>
  <r>
    <x v="29"/>
    <x v="0"/>
    <s v="其他工作(不属于以上工作，请选此项）"/>
    <n v="1.5"/>
    <n v="1"/>
    <n v="3"/>
    <m/>
    <m/>
    <m/>
    <n v="0.7857142857142857"/>
    <x v="7"/>
  </r>
  <r>
    <x v="29"/>
    <x v="0"/>
    <s v="桌面设施"/>
    <n v="2"/>
    <n v="1.5"/>
    <m/>
    <m/>
    <n v="1.5"/>
    <m/>
    <n v="0.7142857142857143"/>
    <x v="7"/>
  </r>
  <r>
    <x v="29"/>
    <x v="0"/>
    <s v="网络"/>
    <n v="5.5"/>
    <n v="11.5"/>
    <n v="7"/>
    <m/>
    <n v="4"/>
    <m/>
    <n v="4"/>
    <x v="7"/>
  </r>
  <r>
    <x v="29"/>
    <x v="0"/>
    <s v="邮箱"/>
    <n v="5.5"/>
    <n v="7"/>
    <n v="6"/>
    <m/>
    <n v="4"/>
    <m/>
    <n v="3.2142857142857144"/>
    <x v="7"/>
  </r>
  <r>
    <x v="29"/>
    <x v="0"/>
    <s v="亚信防病毒平台"/>
    <m/>
    <n v="0.5"/>
    <m/>
    <m/>
    <m/>
    <m/>
    <n v="7.1428571428571425E-2"/>
    <x v="7"/>
  </r>
  <r>
    <x v="29"/>
    <x v="1"/>
    <s v="请假"/>
    <m/>
    <m/>
    <n v="14"/>
    <n v="14"/>
    <m/>
    <m/>
    <n v="4"/>
    <x v="7"/>
  </r>
  <r>
    <x v="30"/>
    <x v="0"/>
    <s v="桌面设施"/>
    <n v="33"/>
    <n v="44.3"/>
    <m/>
    <n v="15"/>
    <n v="15.8"/>
    <m/>
    <n v="15.442857142857141"/>
    <x v="7"/>
  </r>
  <r>
    <x v="30"/>
    <x v="1"/>
    <s v="请假"/>
    <m/>
    <m/>
    <n v="35"/>
    <m/>
    <m/>
    <m/>
    <n v="5"/>
    <x v="7"/>
  </r>
  <r>
    <x v="31"/>
    <x v="0"/>
    <s v="华润电力污泥运输管理平台"/>
    <n v="21.5"/>
    <n v="40.5"/>
    <m/>
    <m/>
    <m/>
    <m/>
    <n v="8.8571428571428577"/>
    <x v="0"/>
  </r>
  <r>
    <x v="31"/>
    <x v="0"/>
    <s v="电商"/>
    <n v="28"/>
    <m/>
    <m/>
    <n v="11"/>
    <n v="16"/>
    <m/>
    <n v="7.8571428571428568"/>
    <x v="0"/>
  </r>
  <r>
    <x v="31"/>
    <x v="1"/>
    <s v="休假"/>
    <m/>
    <n v="7"/>
    <m/>
    <m/>
    <m/>
    <m/>
    <n v="1"/>
    <x v="0"/>
  </r>
  <r>
    <x v="32"/>
    <x v="0"/>
    <s v="主机系统"/>
    <n v="27"/>
    <n v="29"/>
    <n v="35"/>
    <m/>
    <m/>
    <m/>
    <n v="13"/>
    <x v="7"/>
  </r>
  <r>
    <x v="32"/>
    <x v="0"/>
    <s v="信息安全相关运维"/>
    <n v="6"/>
    <n v="9.5"/>
    <m/>
    <m/>
    <m/>
    <m/>
    <n v="2.2142857142857144"/>
    <x v="7"/>
  </r>
  <r>
    <x v="32"/>
    <x v="1"/>
    <s v="请假"/>
    <m/>
    <n v="4"/>
    <m/>
    <n v="14"/>
    <n v="14"/>
    <m/>
    <n v="4.5714285714285712"/>
    <x v="7"/>
  </r>
  <r>
    <x v="33"/>
    <x v="0"/>
    <s v="ERP系统"/>
    <n v="2"/>
    <m/>
    <n v="5"/>
    <m/>
    <m/>
    <n v="4"/>
    <n v="1.5714285714285714"/>
    <x v="4"/>
  </r>
  <r>
    <x v="33"/>
    <x v="0"/>
    <s v="报账系统"/>
    <n v="2"/>
    <n v="29"/>
    <n v="19.5"/>
    <m/>
    <m/>
    <n v="10"/>
    <n v="8.6428571428571423"/>
    <x v="4"/>
  </r>
  <r>
    <x v="33"/>
    <x v="0"/>
    <s v="报账系统-收款工作台"/>
    <n v="4"/>
    <n v="1.5"/>
    <n v="6"/>
    <m/>
    <m/>
    <n v="2"/>
    <n v="1.9285714285714286"/>
    <x v="4"/>
  </r>
  <r>
    <x v="33"/>
    <x v="0"/>
    <s v="电票平台"/>
    <n v="2"/>
    <m/>
    <n v="8"/>
    <m/>
    <m/>
    <m/>
    <n v="1.4285714285714286"/>
    <x v="4"/>
  </r>
  <r>
    <x v="33"/>
    <x v="3"/>
    <s v="智数材料编制"/>
    <m/>
    <n v="7.5"/>
    <n v="1.5"/>
    <m/>
    <m/>
    <m/>
    <n v="1.2857142857142858"/>
    <x v="4"/>
  </r>
  <r>
    <x v="33"/>
    <x v="1"/>
    <s v="请假"/>
    <m/>
    <m/>
    <m/>
    <n v="35"/>
    <n v="14"/>
    <m/>
    <n v="7"/>
    <x v="4"/>
  </r>
  <r>
    <x v="34"/>
    <x v="2"/>
    <s v="华润电力粉煤灰挂牌销售管理系统项目"/>
    <n v="69"/>
    <n v="50.5"/>
    <n v="6"/>
    <n v="1"/>
    <m/>
    <m/>
    <n v="18.071428571428573"/>
    <x v="3"/>
  </r>
  <r>
    <x v="34"/>
    <x v="2"/>
    <s v="汽运调度管理系统升级项目"/>
    <m/>
    <m/>
    <m/>
    <n v="6"/>
    <m/>
    <m/>
    <n v="0.8571428571428571"/>
    <x v="3"/>
  </r>
  <r>
    <x v="34"/>
    <x v="3"/>
    <s v="其他工作(不属于以上工作，请选此项）"/>
    <m/>
    <m/>
    <m/>
    <n v="1.5"/>
    <m/>
    <m/>
    <n v="0.21428571428571427"/>
    <x v="3"/>
  </r>
  <r>
    <x v="34"/>
    <x v="3"/>
    <s v="智数材料编制"/>
    <m/>
    <m/>
    <m/>
    <n v="7"/>
    <m/>
    <m/>
    <n v="1"/>
    <x v="3"/>
  </r>
  <r>
    <x v="35"/>
    <x v="2"/>
    <s v="CRM客户关系管理系统一期项目"/>
    <n v="4"/>
    <n v="10"/>
    <n v="2"/>
    <m/>
    <n v="1"/>
    <m/>
    <n v="2.4285714285714284"/>
    <x v="3"/>
  </r>
  <r>
    <x v="35"/>
    <x v="2"/>
    <s v="新业态基础信息化系统推广项目"/>
    <n v="5"/>
    <n v="3"/>
    <n v="4"/>
    <m/>
    <m/>
    <m/>
    <n v="1.7142857142857142"/>
    <x v="3"/>
  </r>
  <r>
    <x v="35"/>
    <x v="2"/>
    <s v="石材ERP一期建设项目（石材工厂ERP和石材销售一体化）"/>
    <n v="14"/>
    <n v="19"/>
    <n v="8"/>
    <m/>
    <n v="2"/>
    <m/>
    <n v="6.1428571428571432"/>
    <x v="3"/>
  </r>
  <r>
    <x v="35"/>
    <x v="0"/>
    <s v="电商"/>
    <n v="1"/>
    <n v="2"/>
    <m/>
    <m/>
    <n v="4"/>
    <m/>
    <n v="1"/>
    <x v="3"/>
  </r>
  <r>
    <x v="35"/>
    <x v="3"/>
    <s v="临时会议（非项目建设、运维）"/>
    <n v="4"/>
    <n v="2"/>
    <m/>
    <m/>
    <m/>
    <m/>
    <n v="0.8571428571428571"/>
    <x v="3"/>
  </r>
  <r>
    <x v="35"/>
    <x v="3"/>
    <s v="其他工作(不属于以上工作，请选此项）"/>
    <n v="4"/>
    <n v="4"/>
    <m/>
    <m/>
    <m/>
    <m/>
    <n v="1.1428571428571428"/>
    <x v="3"/>
  </r>
  <r>
    <x v="35"/>
    <x v="1"/>
    <s v="请假"/>
    <m/>
    <m/>
    <n v="18"/>
    <n v="14"/>
    <n v="7"/>
    <m/>
    <n v="5.5714285714285712"/>
    <x v="3"/>
  </r>
  <r>
    <x v="35"/>
    <x v="0"/>
    <s v="ERP系统"/>
    <m/>
    <m/>
    <n v="3"/>
    <m/>
    <m/>
    <m/>
    <n v="0.42857142857142855"/>
    <x v="3"/>
  </r>
  <r>
    <x v="36"/>
    <x v="2"/>
    <s v="总部会议系统升级及维保"/>
    <n v="2"/>
    <n v="4"/>
    <n v="1"/>
    <m/>
    <m/>
    <m/>
    <n v="1"/>
    <x v="7"/>
  </r>
  <r>
    <x v="36"/>
    <x v="0"/>
    <s v="信息安全相关运维"/>
    <n v="20"/>
    <n v="21"/>
    <n v="2"/>
    <m/>
    <m/>
    <m/>
    <n v="6.1428571428571432"/>
    <x v="7"/>
  </r>
  <r>
    <x v="36"/>
    <x v="0"/>
    <s v="桌面设施"/>
    <n v="2"/>
    <n v="10"/>
    <n v="18"/>
    <m/>
    <m/>
    <m/>
    <n v="4.2857142857142856"/>
    <x v="7"/>
  </r>
  <r>
    <x v="36"/>
    <x v="3"/>
    <s v="临时会议（非项目建设、运维）"/>
    <n v="3"/>
    <m/>
    <m/>
    <m/>
    <m/>
    <m/>
    <n v="0.42857142857142855"/>
    <x v="7"/>
  </r>
  <r>
    <x v="36"/>
    <x v="3"/>
    <s v="智数材料编制"/>
    <n v="1"/>
    <m/>
    <m/>
    <m/>
    <m/>
    <m/>
    <n v="0.14285714285714285"/>
    <x v="7"/>
  </r>
  <r>
    <x v="36"/>
    <x v="1"/>
    <s v="调休"/>
    <m/>
    <m/>
    <n v="14"/>
    <n v="14"/>
    <n v="14"/>
    <m/>
    <n v="6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45FEF-2222-40C8-A78E-62061985B01F}" name="数据透视表1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12" firstHeaderRow="1" firstDataRow="1" firstDataCol="1" rowPageCount="1" colPageCount="1"/>
  <pivotFields count="11">
    <pivotField showAll="0">
      <items count="38">
        <item x="27"/>
        <item x="34"/>
        <item x="32"/>
        <item x="21"/>
        <item x="2"/>
        <item x="17"/>
        <item x="19"/>
        <item x="0"/>
        <item x="1"/>
        <item x="20"/>
        <item x="25"/>
        <item x="24"/>
        <item x="26"/>
        <item x="13"/>
        <item x="35"/>
        <item x="15"/>
        <item x="10"/>
        <item x="9"/>
        <item x="3"/>
        <item x="4"/>
        <item x="33"/>
        <item x="30"/>
        <item x="6"/>
        <item x="36"/>
        <item x="5"/>
        <item x="8"/>
        <item x="28"/>
        <item x="16"/>
        <item x="29"/>
        <item x="23"/>
        <item x="18"/>
        <item x="12"/>
        <item x="22"/>
        <item x="11"/>
        <item x="31"/>
        <item x="7"/>
        <item x="14"/>
        <item t="default"/>
      </items>
    </pivotField>
    <pivotField axis="axisPage" multipleItemSelectionAllowed="1" showAll="0">
      <items count="6">
        <item x="2"/>
        <item h="1" x="1"/>
        <item h="1"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176" showAll="0"/>
    <pivotField axis="axisRow" showAll="0">
      <items count="9">
        <item x="0"/>
        <item x="4"/>
        <item x="7"/>
        <item x="2"/>
        <item x="5"/>
        <item x="1"/>
        <item x="3"/>
        <item x="6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" hier="-1"/>
  </pageFields>
  <dataFields count="1">
    <dataField name="求和项:SUM （人天）" fld="9" baseField="0" baseItem="0" numFmtId="176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EE7924-A168-4F45-B952-B97659D68F9F}" name="表2" displayName="表2" ref="A1:K224" totalsRowShown="0" headerRowDxfId="12" tableBorderDxfId="11">
  <autoFilter ref="A1:K224" xr:uid="{CBEE7924-A168-4F45-B952-B97659D68F9F}"/>
  <tableColumns count="11">
    <tableColumn id="1" xr3:uid="{99DEBD08-708A-4E6E-BAAB-666CBA60A209}" name="人员" dataDxfId="10"/>
    <tableColumn id="2" xr3:uid="{5183990E-917F-46D8-A88D-472B1ED2EDF7}" name="分类" dataDxfId="9"/>
    <tableColumn id="3" xr3:uid="{8C420DE4-CD94-44E5-B520-67FCFF32A015}" name="项目" dataDxfId="8"/>
    <tableColumn id="4" xr3:uid="{E277ED2B-EFB7-4FC3-9984-4A192A1DC78C}" name="W1" dataDxfId="7"/>
    <tableColumn id="5" xr3:uid="{B39BCAC0-ED52-4DAC-B320-5E4C98DF8241}" name="W2" dataDxfId="6"/>
    <tableColumn id="6" xr3:uid="{677DADF9-2054-499D-A22C-FAADCF4474FA}" name="W3" dataDxfId="5"/>
    <tableColumn id="7" xr3:uid="{78AAA440-B7E3-47C9-8877-FA35A30AB1AD}" name="W4" dataDxfId="4"/>
    <tableColumn id="8" xr3:uid="{77D017E3-1ED5-4E1D-BBE2-50932FCBAF00}" name="W5" dataDxfId="3"/>
    <tableColumn id="9" xr3:uid="{419E777A-9C58-488C-8766-43048775D076}" name="W6" dataDxfId="2"/>
    <tableColumn id="10" xr3:uid="{6FD7EA46-196F-4372-A3C0-ECC20C57D0F4}" name="SUM （人天）" dataDxfId="1">
      <calculatedColumnFormula>SUM(D2:I2)/7</calculatedColumnFormula>
    </tableColumn>
    <tableColumn id="11" xr3:uid="{A549A047-F40F-4521-A6D8-355E21173DF9}" name="组别" dataDxfId="0">
      <calculatedColumnFormula>VLOOKUP(A2,维度表!$A$1:$B$37,2,FALSE)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7B97-587A-4CFB-85D5-3EC37C8BE0E7}">
  <dimension ref="A1:K224"/>
  <sheetViews>
    <sheetView tabSelected="1" topLeftCell="A69" workbookViewId="0">
      <selection activeCell="F94" sqref="F94"/>
    </sheetView>
  </sheetViews>
  <sheetFormatPr defaultRowHeight="14" x14ac:dyDescent="0.3"/>
  <cols>
    <col min="10" max="10" width="13.1640625" bestFit="1" customWidth="1"/>
  </cols>
  <sheetData>
    <row r="1" spans="1:11" x14ac:dyDescent="0.3">
      <c r="A1" s="7" t="s">
        <v>150</v>
      </c>
      <c r="B1" s="8" t="s">
        <v>151</v>
      </c>
      <c r="C1" s="8" t="s">
        <v>152</v>
      </c>
      <c r="D1" s="8" t="s">
        <v>153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158</v>
      </c>
      <c r="J1" s="9" t="s">
        <v>159</v>
      </c>
      <c r="K1" s="20" t="s">
        <v>219</v>
      </c>
    </row>
    <row r="2" spans="1:11" x14ac:dyDescent="0.3">
      <c r="A2" s="3" t="s">
        <v>160</v>
      </c>
      <c r="B2" s="4" t="s">
        <v>94</v>
      </c>
      <c r="C2" s="4" t="s">
        <v>107</v>
      </c>
      <c r="D2" s="4">
        <v>27</v>
      </c>
      <c r="E2" s="4">
        <v>45</v>
      </c>
      <c r="F2" s="4"/>
      <c r="G2" s="4"/>
      <c r="H2" s="4">
        <v>7</v>
      </c>
      <c r="I2" s="4"/>
      <c r="J2" s="5">
        <f t="shared" ref="J2:J69" si="0">SUM(D2:I2)/7</f>
        <v>11.285714285714286</v>
      </c>
      <c r="K2" s="11" t="str">
        <f>VLOOKUP(A2,维度表!$A$1:$B$37,2,FALSE)</f>
        <v>电商</v>
      </c>
    </row>
    <row r="3" spans="1:11" x14ac:dyDescent="0.3">
      <c r="A3" s="3" t="s">
        <v>160</v>
      </c>
      <c r="B3" s="4" t="s">
        <v>99</v>
      </c>
      <c r="C3" s="4" t="s">
        <v>99</v>
      </c>
      <c r="D3" s="4">
        <v>7</v>
      </c>
      <c r="E3" s="4"/>
      <c r="F3" s="4">
        <v>35</v>
      </c>
      <c r="G3" s="4"/>
      <c r="H3" s="4">
        <v>7</v>
      </c>
      <c r="I3" s="4"/>
      <c r="J3" s="5">
        <f t="shared" si="0"/>
        <v>7</v>
      </c>
      <c r="K3" s="11" t="str">
        <f>VLOOKUP(A3,维度表!$A$1:$B$37,2,FALSE)</f>
        <v>电商</v>
      </c>
    </row>
    <row r="4" spans="1:11" x14ac:dyDescent="0.3">
      <c r="A4" s="3" t="s">
        <v>116</v>
      </c>
      <c r="B4" s="4" t="s">
        <v>2</v>
      </c>
      <c r="C4" s="4" t="s">
        <v>3</v>
      </c>
      <c r="D4" s="4">
        <v>11</v>
      </c>
      <c r="E4" s="4">
        <v>10.5</v>
      </c>
      <c r="F4" s="4">
        <v>4</v>
      </c>
      <c r="G4" s="4"/>
      <c r="H4" s="4">
        <v>4</v>
      </c>
      <c r="I4" s="4"/>
      <c r="J4" s="5">
        <f t="shared" si="0"/>
        <v>4.2142857142857144</v>
      </c>
      <c r="K4" s="11" t="str">
        <f>VLOOKUP(A4,维度表!$A$1:$B$37,2,FALSE)</f>
        <v>物资供应</v>
      </c>
    </row>
    <row r="5" spans="1:11" x14ac:dyDescent="0.3">
      <c r="A5" s="3" t="s">
        <v>116</v>
      </c>
      <c r="B5" s="4" t="s">
        <v>2</v>
      </c>
      <c r="C5" s="4" t="s">
        <v>4</v>
      </c>
      <c r="D5" s="4">
        <v>5</v>
      </c>
      <c r="E5" s="4">
        <v>5</v>
      </c>
      <c r="F5" s="4"/>
      <c r="G5" s="4"/>
      <c r="H5" s="4"/>
      <c r="I5" s="4"/>
      <c r="J5" s="5">
        <f t="shared" si="0"/>
        <v>1.4285714285714286</v>
      </c>
      <c r="K5" s="11" t="str">
        <f>VLOOKUP(A5,维度表!$A$1:$B$37,2,FALSE)</f>
        <v>物资供应</v>
      </c>
    </row>
    <row r="6" spans="1:11" x14ac:dyDescent="0.3">
      <c r="A6" s="3" t="s">
        <v>116</v>
      </c>
      <c r="B6" s="4" t="s">
        <v>0</v>
      </c>
      <c r="C6" s="4" t="s">
        <v>5</v>
      </c>
      <c r="D6" s="4">
        <v>2</v>
      </c>
      <c r="E6" s="4"/>
      <c r="F6" s="4"/>
      <c r="G6" s="4"/>
      <c r="H6" s="4">
        <v>2</v>
      </c>
      <c r="I6" s="4"/>
      <c r="J6" s="5">
        <f t="shared" si="0"/>
        <v>0.5714285714285714</v>
      </c>
      <c r="K6" s="11" t="str">
        <f>VLOOKUP(A6,维度表!$A$1:$B$37,2,FALSE)</f>
        <v>物资供应</v>
      </c>
    </row>
    <row r="7" spans="1:11" x14ac:dyDescent="0.3">
      <c r="A7" s="3" t="s">
        <v>116</v>
      </c>
      <c r="B7" s="4" t="s">
        <v>0</v>
      </c>
      <c r="C7" s="4" t="s">
        <v>6</v>
      </c>
      <c r="D7" s="4">
        <v>4</v>
      </c>
      <c r="E7" s="4">
        <v>9</v>
      </c>
      <c r="F7" s="4">
        <v>19</v>
      </c>
      <c r="G7" s="4"/>
      <c r="H7" s="4">
        <v>2</v>
      </c>
      <c r="I7" s="4"/>
      <c r="J7" s="5">
        <f t="shared" si="0"/>
        <v>4.8571428571428568</v>
      </c>
      <c r="K7" s="11" t="str">
        <f>VLOOKUP(A7,维度表!$A$1:$B$37,2,FALSE)</f>
        <v>物资供应</v>
      </c>
    </row>
    <row r="8" spans="1:11" x14ac:dyDescent="0.3">
      <c r="A8" s="3" t="s">
        <v>116</v>
      </c>
      <c r="B8" s="4" t="s">
        <v>0</v>
      </c>
      <c r="C8" s="4" t="s">
        <v>7</v>
      </c>
      <c r="D8" s="4">
        <v>3</v>
      </c>
      <c r="E8" s="4"/>
      <c r="F8" s="4"/>
      <c r="G8" s="4"/>
      <c r="H8" s="4"/>
      <c r="I8" s="4"/>
      <c r="J8" s="5">
        <f t="shared" si="0"/>
        <v>0.42857142857142855</v>
      </c>
      <c r="K8" s="11" t="str">
        <f>VLOOKUP(A8,维度表!$A$1:$B$37,2,FALSE)</f>
        <v>物资供应</v>
      </c>
    </row>
    <row r="9" spans="1:11" x14ac:dyDescent="0.3">
      <c r="A9" s="3" t="s">
        <v>116</v>
      </c>
      <c r="B9" s="4" t="s">
        <v>0</v>
      </c>
      <c r="C9" s="4" t="s">
        <v>8</v>
      </c>
      <c r="D9" s="4">
        <v>1.5</v>
      </c>
      <c r="E9" s="4">
        <v>4</v>
      </c>
      <c r="F9" s="4">
        <v>5</v>
      </c>
      <c r="G9" s="4"/>
      <c r="H9" s="4">
        <v>4</v>
      </c>
      <c r="I9" s="4"/>
      <c r="J9" s="5">
        <f t="shared" si="0"/>
        <v>2.0714285714285716</v>
      </c>
      <c r="K9" s="11" t="str">
        <f>VLOOKUP(A9,维度表!$A$1:$B$37,2,FALSE)</f>
        <v>物资供应</v>
      </c>
    </row>
    <row r="10" spans="1:11" x14ac:dyDescent="0.3">
      <c r="A10" s="3" t="s">
        <v>116</v>
      </c>
      <c r="B10" s="4" t="s">
        <v>9</v>
      </c>
      <c r="C10" s="4" t="s">
        <v>10</v>
      </c>
      <c r="D10" s="4">
        <v>2.5</v>
      </c>
      <c r="E10" s="4">
        <v>1</v>
      </c>
      <c r="F10" s="4"/>
      <c r="G10" s="4"/>
      <c r="H10" s="4"/>
      <c r="I10" s="4"/>
      <c r="J10" s="5">
        <f t="shared" si="0"/>
        <v>0.5</v>
      </c>
      <c r="K10" s="11" t="str">
        <f>VLOOKUP(A10,维度表!$A$1:$B$37,2,FALSE)</f>
        <v>物资供应</v>
      </c>
    </row>
    <row r="11" spans="1:11" x14ac:dyDescent="0.3">
      <c r="A11" s="3" t="s">
        <v>116</v>
      </c>
      <c r="B11" s="4" t="s">
        <v>11</v>
      </c>
      <c r="C11" s="4" t="s">
        <v>11</v>
      </c>
      <c r="D11" s="4"/>
      <c r="E11" s="4">
        <v>7</v>
      </c>
      <c r="F11" s="4">
        <v>7</v>
      </c>
      <c r="G11" s="4">
        <v>14</v>
      </c>
      <c r="H11" s="4"/>
      <c r="I11" s="4"/>
      <c r="J11" s="5">
        <f t="shared" si="0"/>
        <v>4</v>
      </c>
      <c r="K11" s="11" t="str">
        <f>VLOOKUP(A11,维度表!$A$1:$B$37,2,FALSE)</f>
        <v>物资供应</v>
      </c>
    </row>
    <row r="12" spans="1:11" x14ac:dyDescent="0.3">
      <c r="A12" s="3" t="s">
        <v>116</v>
      </c>
      <c r="B12" s="4" t="s">
        <v>0</v>
      </c>
      <c r="C12" s="4" t="s">
        <v>12</v>
      </c>
      <c r="D12" s="4"/>
      <c r="E12" s="4"/>
      <c r="F12" s="4"/>
      <c r="G12" s="4"/>
      <c r="H12" s="4">
        <v>2</v>
      </c>
      <c r="I12" s="4"/>
      <c r="J12" s="5">
        <f t="shared" si="0"/>
        <v>0.2857142857142857</v>
      </c>
      <c r="K12" s="11" t="str">
        <f>VLOOKUP(A12,维度表!$A$1:$B$37,2,FALSE)</f>
        <v>物资供应</v>
      </c>
    </row>
    <row r="13" spans="1:11" x14ac:dyDescent="0.3">
      <c r="A13" s="3" t="s">
        <v>117</v>
      </c>
      <c r="B13" s="4" t="s">
        <v>2</v>
      </c>
      <c r="C13" s="4" t="s">
        <v>13</v>
      </c>
      <c r="D13" s="4">
        <v>7</v>
      </c>
      <c r="E13" s="4"/>
      <c r="F13" s="4"/>
      <c r="G13" s="4"/>
      <c r="H13" s="4"/>
      <c r="I13" s="4"/>
      <c r="J13" s="5">
        <f t="shared" si="0"/>
        <v>1</v>
      </c>
      <c r="K13" s="11" t="str">
        <f>VLOOKUP(A13,维度表!$A$1:$B$37,2,FALSE)</f>
        <v>数据应用</v>
      </c>
    </row>
    <row r="14" spans="1:11" x14ac:dyDescent="0.3">
      <c r="A14" s="3" t="s">
        <v>117</v>
      </c>
      <c r="B14" s="4" t="s">
        <v>0</v>
      </c>
      <c r="C14" s="4" t="s">
        <v>14</v>
      </c>
      <c r="D14" s="4">
        <v>9</v>
      </c>
      <c r="E14" s="4"/>
      <c r="F14" s="4"/>
      <c r="G14" s="4"/>
      <c r="H14" s="4"/>
      <c r="I14" s="4"/>
      <c r="J14" s="5">
        <f t="shared" si="0"/>
        <v>1.2857142857142858</v>
      </c>
      <c r="K14" s="11" t="str">
        <f>VLOOKUP(A14,维度表!$A$1:$B$37,2,FALSE)</f>
        <v>数据应用</v>
      </c>
    </row>
    <row r="15" spans="1:11" x14ac:dyDescent="0.3">
      <c r="A15" s="3" t="s">
        <v>117</v>
      </c>
      <c r="B15" s="4" t="s">
        <v>0</v>
      </c>
      <c r="C15" s="4" t="s">
        <v>5</v>
      </c>
      <c r="D15" s="4">
        <v>20</v>
      </c>
      <c r="E15" s="4">
        <v>2</v>
      </c>
      <c r="F15" s="4"/>
      <c r="G15" s="4"/>
      <c r="H15" s="4">
        <v>3</v>
      </c>
      <c r="I15" s="4"/>
      <c r="J15" s="5">
        <f t="shared" si="0"/>
        <v>3.5714285714285716</v>
      </c>
      <c r="K15" s="11" t="str">
        <f>VLOOKUP(A15,维度表!$A$1:$B$37,2,FALSE)</f>
        <v>数据应用</v>
      </c>
    </row>
    <row r="16" spans="1:11" x14ac:dyDescent="0.3">
      <c r="A16" s="3" t="s">
        <v>117</v>
      </c>
      <c r="B16" s="4" t="s">
        <v>0</v>
      </c>
      <c r="C16" s="4" t="s">
        <v>15</v>
      </c>
      <c r="D16" s="4">
        <v>3</v>
      </c>
      <c r="E16" s="4">
        <v>25</v>
      </c>
      <c r="F16" s="4"/>
      <c r="G16" s="4"/>
      <c r="H16" s="4">
        <v>10</v>
      </c>
      <c r="I16" s="4"/>
      <c r="J16" s="5">
        <f t="shared" si="0"/>
        <v>5.4285714285714288</v>
      </c>
      <c r="K16" s="11" t="str">
        <f>VLOOKUP(A16,维度表!$A$1:$B$37,2,FALSE)</f>
        <v>数据应用</v>
      </c>
    </row>
    <row r="17" spans="1:11" x14ac:dyDescent="0.3">
      <c r="A17" s="3" t="s">
        <v>117</v>
      </c>
      <c r="B17" s="4" t="s">
        <v>9</v>
      </c>
      <c r="C17" s="4" t="s">
        <v>16</v>
      </c>
      <c r="D17" s="4">
        <v>2</v>
      </c>
      <c r="E17" s="4">
        <v>1</v>
      </c>
      <c r="F17" s="4"/>
      <c r="G17" s="4"/>
      <c r="H17" s="4">
        <v>1</v>
      </c>
      <c r="I17" s="4"/>
      <c r="J17" s="5">
        <f t="shared" si="0"/>
        <v>0.5714285714285714</v>
      </c>
      <c r="K17" s="11" t="str">
        <f>VLOOKUP(A17,维度表!$A$1:$B$37,2,FALSE)</f>
        <v>数据应用</v>
      </c>
    </row>
    <row r="18" spans="1:11" x14ac:dyDescent="0.3">
      <c r="A18" s="3" t="s">
        <v>117</v>
      </c>
      <c r="B18" s="4" t="s">
        <v>2</v>
      </c>
      <c r="C18" s="4" t="s">
        <v>17</v>
      </c>
      <c r="D18" s="4"/>
      <c r="E18" s="4">
        <v>9</v>
      </c>
      <c r="F18" s="4"/>
      <c r="G18" s="4"/>
      <c r="H18" s="4"/>
      <c r="I18" s="4"/>
      <c r="J18" s="5">
        <f t="shared" si="0"/>
        <v>1.2857142857142858</v>
      </c>
      <c r="K18" s="11" t="str">
        <f>VLOOKUP(A18,维度表!$A$1:$B$37,2,FALSE)</f>
        <v>数据应用</v>
      </c>
    </row>
    <row r="19" spans="1:11" x14ac:dyDescent="0.3">
      <c r="A19" s="3" t="s">
        <v>117</v>
      </c>
      <c r="B19" s="4" t="s">
        <v>0</v>
      </c>
      <c r="C19" s="4" t="s">
        <v>18</v>
      </c>
      <c r="D19" s="4"/>
      <c r="E19" s="4">
        <v>1</v>
      </c>
      <c r="F19" s="4"/>
      <c r="G19" s="4"/>
      <c r="H19" s="4">
        <v>2</v>
      </c>
      <c r="I19" s="4"/>
      <c r="J19" s="5">
        <f t="shared" si="0"/>
        <v>0.42857142857142855</v>
      </c>
      <c r="K19" s="11" t="str">
        <f>VLOOKUP(A19,维度表!$A$1:$B$37,2,FALSE)</f>
        <v>数据应用</v>
      </c>
    </row>
    <row r="20" spans="1:11" x14ac:dyDescent="0.3">
      <c r="A20" s="3" t="s">
        <v>117</v>
      </c>
      <c r="B20" s="4" t="s">
        <v>11</v>
      </c>
      <c r="C20" s="4" t="s">
        <v>11</v>
      </c>
      <c r="D20" s="4"/>
      <c r="E20" s="4"/>
      <c r="F20" s="4">
        <v>35</v>
      </c>
      <c r="G20" s="4">
        <v>14</v>
      </c>
      <c r="H20" s="4"/>
      <c r="I20" s="4"/>
      <c r="J20" s="5">
        <f t="shared" si="0"/>
        <v>7</v>
      </c>
      <c r="K20" s="11" t="str">
        <f>VLOOKUP(A20,维度表!$A$1:$B$37,2,FALSE)</f>
        <v>数据应用</v>
      </c>
    </row>
    <row r="21" spans="1:11" x14ac:dyDescent="0.3">
      <c r="A21" s="3" t="s">
        <v>118</v>
      </c>
      <c r="B21" s="4" t="s">
        <v>2</v>
      </c>
      <c r="C21" s="4" t="s">
        <v>19</v>
      </c>
      <c r="D21" s="4">
        <v>13</v>
      </c>
      <c r="E21" s="4">
        <v>9</v>
      </c>
      <c r="F21" s="4">
        <v>3</v>
      </c>
      <c r="G21" s="4"/>
      <c r="H21" s="4"/>
      <c r="I21" s="4"/>
      <c r="J21" s="5">
        <f t="shared" si="0"/>
        <v>3.5714285714285716</v>
      </c>
      <c r="K21" s="11" t="str">
        <f>VLOOKUP(A21,维度表!$A$1:$B$37,2,FALSE)</f>
        <v>物资供应</v>
      </c>
    </row>
    <row r="22" spans="1:11" x14ac:dyDescent="0.3">
      <c r="A22" s="3" t="s">
        <v>118</v>
      </c>
      <c r="B22" s="4" t="s">
        <v>0</v>
      </c>
      <c r="C22" s="4" t="s">
        <v>8</v>
      </c>
      <c r="D22" s="4">
        <v>13</v>
      </c>
      <c r="E22" s="4">
        <v>24</v>
      </c>
      <c r="F22" s="4">
        <v>29</v>
      </c>
      <c r="G22" s="4"/>
      <c r="H22" s="4"/>
      <c r="I22" s="4"/>
      <c r="J22" s="5">
        <f t="shared" si="0"/>
        <v>9.4285714285714288</v>
      </c>
      <c r="K22" s="11" t="str">
        <f>VLOOKUP(A22,维度表!$A$1:$B$37,2,FALSE)</f>
        <v>物资供应</v>
      </c>
    </row>
    <row r="23" spans="1:11" x14ac:dyDescent="0.3">
      <c r="A23" s="3" t="s">
        <v>118</v>
      </c>
      <c r="B23" s="4" t="s">
        <v>9</v>
      </c>
      <c r="C23" s="4" t="s">
        <v>10</v>
      </c>
      <c r="D23" s="4">
        <v>3</v>
      </c>
      <c r="E23" s="4">
        <v>2</v>
      </c>
      <c r="F23" s="4"/>
      <c r="G23" s="4"/>
      <c r="H23" s="4"/>
      <c r="I23" s="4"/>
      <c r="J23" s="5">
        <f t="shared" si="0"/>
        <v>0.7142857142857143</v>
      </c>
      <c r="K23" s="11" t="str">
        <f>VLOOKUP(A23,维度表!$A$1:$B$37,2,FALSE)</f>
        <v>物资供应</v>
      </c>
    </row>
    <row r="24" spans="1:11" x14ac:dyDescent="0.3">
      <c r="A24" s="3" t="s">
        <v>118</v>
      </c>
      <c r="B24" s="4" t="s">
        <v>2</v>
      </c>
      <c r="C24" s="4" t="s">
        <v>4</v>
      </c>
      <c r="D24" s="4"/>
      <c r="E24" s="4">
        <v>1</v>
      </c>
      <c r="F24" s="4"/>
      <c r="G24" s="4"/>
      <c r="H24" s="4"/>
      <c r="I24" s="4"/>
      <c r="J24" s="5">
        <f t="shared" si="0"/>
        <v>0.14285714285714285</v>
      </c>
      <c r="K24" s="11" t="str">
        <f>VLOOKUP(A24,维度表!$A$1:$B$37,2,FALSE)</f>
        <v>物资供应</v>
      </c>
    </row>
    <row r="25" spans="1:11" x14ac:dyDescent="0.3">
      <c r="A25" s="3" t="s">
        <v>118</v>
      </c>
      <c r="B25" s="4" t="s">
        <v>9</v>
      </c>
      <c r="C25" s="4" t="s">
        <v>11</v>
      </c>
      <c r="D25" s="4"/>
      <c r="E25" s="4"/>
      <c r="F25" s="4"/>
      <c r="G25" s="4">
        <v>4</v>
      </c>
      <c r="H25" s="4">
        <v>14</v>
      </c>
      <c r="I25" s="4">
        <v>14</v>
      </c>
      <c r="J25" s="5">
        <f t="shared" si="0"/>
        <v>4.5714285714285712</v>
      </c>
      <c r="K25" s="11" t="str">
        <f>VLOOKUP(A25,维度表!$A$1:$B$37,2,FALSE)</f>
        <v>物资供应</v>
      </c>
    </row>
    <row r="26" spans="1:11" x14ac:dyDescent="0.3">
      <c r="A26" s="3" t="s">
        <v>119</v>
      </c>
      <c r="B26" s="4" t="s">
        <v>2</v>
      </c>
      <c r="C26" s="4" t="s">
        <v>20</v>
      </c>
      <c r="D26" s="4">
        <v>4</v>
      </c>
      <c r="E26" s="4">
        <v>6</v>
      </c>
      <c r="F26" s="4">
        <v>6</v>
      </c>
      <c r="G26" s="4"/>
      <c r="H26" s="4">
        <v>2</v>
      </c>
      <c r="I26" s="4"/>
      <c r="J26" s="5">
        <f t="shared" si="0"/>
        <v>2.5714285714285716</v>
      </c>
      <c r="K26" s="11" t="str">
        <f>VLOOKUP(A26,维度表!$A$1:$B$37,2,FALSE)</f>
        <v>物资供应</v>
      </c>
    </row>
    <row r="27" spans="1:11" x14ac:dyDescent="0.3">
      <c r="A27" s="3" t="s">
        <v>119</v>
      </c>
      <c r="B27" s="4" t="s">
        <v>2</v>
      </c>
      <c r="C27" s="4" t="s">
        <v>3</v>
      </c>
      <c r="D27" s="4">
        <v>8</v>
      </c>
      <c r="E27" s="4">
        <v>17</v>
      </c>
      <c r="F27" s="4">
        <v>6</v>
      </c>
      <c r="G27" s="4"/>
      <c r="H27" s="4">
        <v>6</v>
      </c>
      <c r="I27" s="4"/>
      <c r="J27" s="5">
        <f t="shared" si="0"/>
        <v>5.2857142857142856</v>
      </c>
      <c r="K27" s="11" t="str">
        <f>VLOOKUP(A27,维度表!$A$1:$B$37,2,FALSE)</f>
        <v>物资供应</v>
      </c>
    </row>
    <row r="28" spans="1:11" x14ac:dyDescent="0.3">
      <c r="A28" s="3" t="s">
        <v>119</v>
      </c>
      <c r="B28" s="4" t="s">
        <v>0</v>
      </c>
      <c r="C28" s="4" t="s">
        <v>6</v>
      </c>
      <c r="D28" s="4">
        <v>22</v>
      </c>
      <c r="E28" s="4">
        <v>19</v>
      </c>
      <c r="F28" s="4">
        <v>20</v>
      </c>
      <c r="G28" s="4"/>
      <c r="H28" s="4">
        <v>8</v>
      </c>
      <c r="I28" s="4"/>
      <c r="J28" s="5">
        <f t="shared" si="0"/>
        <v>9.8571428571428577</v>
      </c>
      <c r="K28" s="11" t="str">
        <f>VLOOKUP(A28,维度表!$A$1:$B$37,2,FALSE)</f>
        <v>物资供应</v>
      </c>
    </row>
    <row r="29" spans="1:11" x14ac:dyDescent="0.3">
      <c r="A29" s="3" t="s">
        <v>119</v>
      </c>
      <c r="B29" s="4" t="s">
        <v>9</v>
      </c>
      <c r="C29" s="4" t="s">
        <v>11</v>
      </c>
      <c r="D29" s="4"/>
      <c r="E29" s="4"/>
      <c r="F29" s="4"/>
      <c r="G29" s="4">
        <v>14</v>
      </c>
      <c r="H29" s="4"/>
      <c r="I29" s="4"/>
      <c r="J29" s="5">
        <f t="shared" si="0"/>
        <v>2</v>
      </c>
      <c r="K29" s="11" t="str">
        <f>VLOOKUP(A29,维度表!$A$1:$B$37,2,FALSE)</f>
        <v>物资供应</v>
      </c>
    </row>
    <row r="30" spans="1:11" x14ac:dyDescent="0.3">
      <c r="A30" s="3" t="s">
        <v>120</v>
      </c>
      <c r="B30" s="4" t="s">
        <v>0</v>
      </c>
      <c r="C30" s="4" t="s">
        <v>1</v>
      </c>
      <c r="D30" s="4">
        <v>30.5</v>
      </c>
      <c r="E30" s="4">
        <v>35.5</v>
      </c>
      <c r="F30" s="4"/>
      <c r="G30" s="4">
        <v>8</v>
      </c>
      <c r="H30" s="4">
        <v>16</v>
      </c>
      <c r="I30" s="4"/>
      <c r="J30" s="5">
        <f t="shared" si="0"/>
        <v>12.857142857142858</v>
      </c>
      <c r="K30" s="11" t="str">
        <f>VLOOKUP(A30,维度表!$A$1:$B$37,2,FALSE)</f>
        <v>电商</v>
      </c>
    </row>
    <row r="31" spans="1:11" x14ac:dyDescent="0.3">
      <c r="A31" s="3" t="s">
        <v>120</v>
      </c>
      <c r="B31" s="4" t="s">
        <v>9</v>
      </c>
      <c r="C31" s="4" t="s">
        <v>10</v>
      </c>
      <c r="D31" s="4"/>
      <c r="E31" s="4">
        <v>2</v>
      </c>
      <c r="F31" s="4"/>
      <c r="G31" s="4"/>
      <c r="H31" s="4"/>
      <c r="I31" s="4"/>
      <c r="J31" s="5">
        <f t="shared" si="0"/>
        <v>0.2857142857142857</v>
      </c>
      <c r="K31" s="11" t="str">
        <f>VLOOKUP(A31,维度表!$A$1:$B$37,2,FALSE)</f>
        <v>电商</v>
      </c>
    </row>
    <row r="32" spans="1:11" x14ac:dyDescent="0.3">
      <c r="A32" s="3" t="s">
        <v>120</v>
      </c>
      <c r="B32" s="4" t="s">
        <v>9</v>
      </c>
      <c r="C32" s="4" t="s">
        <v>21</v>
      </c>
      <c r="D32" s="4"/>
      <c r="E32" s="4">
        <v>4.5</v>
      </c>
      <c r="F32" s="4"/>
      <c r="G32" s="4"/>
      <c r="H32" s="4"/>
      <c r="I32" s="4"/>
      <c r="J32" s="5">
        <f t="shared" si="0"/>
        <v>0.6428571428571429</v>
      </c>
      <c r="K32" s="11" t="str">
        <f>VLOOKUP(A32,维度表!$A$1:$B$37,2,FALSE)</f>
        <v>电商</v>
      </c>
    </row>
    <row r="33" spans="1:11" x14ac:dyDescent="0.3">
      <c r="A33" s="3" t="s">
        <v>120</v>
      </c>
      <c r="B33" s="4" t="s">
        <v>11</v>
      </c>
      <c r="C33" s="4" t="s">
        <v>11</v>
      </c>
      <c r="D33" s="4"/>
      <c r="E33" s="4"/>
      <c r="F33" s="4">
        <v>35</v>
      </c>
      <c r="G33" s="4">
        <v>7</v>
      </c>
      <c r="H33" s="4"/>
      <c r="I33" s="4"/>
      <c r="J33" s="5">
        <f t="shared" si="0"/>
        <v>6</v>
      </c>
      <c r="K33" s="11" t="str">
        <f>VLOOKUP(A33,维度表!$A$1:$B$37,2,FALSE)</f>
        <v>电商</v>
      </c>
    </row>
    <row r="34" spans="1:11" x14ac:dyDescent="0.3">
      <c r="A34" s="3" t="s">
        <v>22</v>
      </c>
      <c r="B34" s="4" t="s">
        <v>2</v>
      </c>
      <c r="C34" s="4" t="s">
        <v>15</v>
      </c>
      <c r="D34" s="4">
        <v>7</v>
      </c>
      <c r="E34" s="4"/>
      <c r="F34" s="4"/>
      <c r="G34" s="4"/>
      <c r="H34" s="4"/>
      <c r="I34" s="4"/>
      <c r="J34" s="5">
        <f t="shared" si="0"/>
        <v>1</v>
      </c>
      <c r="K34" s="11" t="str">
        <f>VLOOKUP(A34,维度表!$A$1:$B$37,2,FALSE)</f>
        <v>数据应用</v>
      </c>
    </row>
    <row r="35" spans="1:11" x14ac:dyDescent="0.3">
      <c r="A35" s="3" t="s">
        <v>22</v>
      </c>
      <c r="B35" s="4" t="s">
        <v>2</v>
      </c>
      <c r="C35" s="4" t="s">
        <v>23</v>
      </c>
      <c r="D35" s="4"/>
      <c r="E35" s="4">
        <v>12</v>
      </c>
      <c r="F35" s="4">
        <v>6</v>
      </c>
      <c r="G35" s="4">
        <v>5</v>
      </c>
      <c r="H35" s="4"/>
      <c r="I35" s="4"/>
      <c r="J35" s="5">
        <f t="shared" si="0"/>
        <v>3.2857142857142856</v>
      </c>
      <c r="K35" s="11" t="str">
        <f>VLOOKUP(A35,维度表!$A$1:$B$37,2,FALSE)</f>
        <v>数据应用</v>
      </c>
    </row>
    <row r="36" spans="1:11" x14ac:dyDescent="0.3">
      <c r="A36" s="3" t="s">
        <v>22</v>
      </c>
      <c r="B36" s="4" t="s">
        <v>2</v>
      </c>
      <c r="C36" s="4" t="s">
        <v>24</v>
      </c>
      <c r="D36" s="4"/>
      <c r="E36" s="4">
        <v>4</v>
      </c>
      <c r="F36" s="4">
        <v>4</v>
      </c>
      <c r="G36" s="4"/>
      <c r="H36" s="4"/>
      <c r="I36" s="4"/>
      <c r="J36" s="5">
        <f t="shared" si="0"/>
        <v>1.1428571428571428</v>
      </c>
      <c r="K36" s="11" t="str">
        <f>VLOOKUP(A36,维度表!$A$1:$B$37,2,FALSE)</f>
        <v>数据应用</v>
      </c>
    </row>
    <row r="37" spans="1:11" x14ac:dyDescent="0.3">
      <c r="A37" s="3" t="s">
        <v>22</v>
      </c>
      <c r="B37" s="4" t="s">
        <v>2</v>
      </c>
      <c r="C37" s="4" t="s">
        <v>25</v>
      </c>
      <c r="D37" s="4"/>
      <c r="E37" s="4">
        <v>5</v>
      </c>
      <c r="F37" s="4">
        <v>52</v>
      </c>
      <c r="G37" s="4"/>
      <c r="H37" s="4"/>
      <c r="I37" s="4"/>
      <c r="J37" s="5">
        <f t="shared" si="0"/>
        <v>8.1428571428571423</v>
      </c>
      <c r="K37" s="11" t="str">
        <f>VLOOKUP(A37,维度表!$A$1:$B$37,2,FALSE)</f>
        <v>数据应用</v>
      </c>
    </row>
    <row r="38" spans="1:11" x14ac:dyDescent="0.3">
      <c r="A38" s="3" t="s">
        <v>22</v>
      </c>
      <c r="B38" s="4" t="s">
        <v>2</v>
      </c>
      <c r="C38" s="4" t="s">
        <v>17</v>
      </c>
      <c r="D38" s="4"/>
      <c r="E38" s="4">
        <v>16</v>
      </c>
      <c r="F38" s="4"/>
      <c r="G38" s="4"/>
      <c r="H38" s="4"/>
      <c r="I38" s="4"/>
      <c r="J38" s="5">
        <f t="shared" si="0"/>
        <v>2.2857142857142856</v>
      </c>
      <c r="K38" s="11" t="str">
        <f>VLOOKUP(A38,维度表!$A$1:$B$37,2,FALSE)</f>
        <v>数据应用</v>
      </c>
    </row>
    <row r="39" spans="1:11" x14ac:dyDescent="0.3">
      <c r="A39" s="3" t="s">
        <v>22</v>
      </c>
      <c r="B39" s="4" t="s">
        <v>26</v>
      </c>
      <c r="C39" s="4" t="s">
        <v>27</v>
      </c>
      <c r="D39" s="4"/>
      <c r="E39" s="4">
        <v>2</v>
      </c>
      <c r="F39" s="4">
        <v>9</v>
      </c>
      <c r="G39" s="4">
        <v>49</v>
      </c>
      <c r="H39" s="4"/>
      <c r="I39" s="4"/>
      <c r="J39" s="5">
        <f t="shared" si="0"/>
        <v>8.5714285714285712</v>
      </c>
      <c r="K39" s="11" t="str">
        <f>VLOOKUP(A39,维度表!$A$1:$B$37,2,FALSE)</f>
        <v>数据应用</v>
      </c>
    </row>
    <row r="40" spans="1:11" x14ac:dyDescent="0.3">
      <c r="A40" s="3" t="s">
        <v>22</v>
      </c>
      <c r="B40" s="4" t="s">
        <v>0</v>
      </c>
      <c r="C40" s="4" t="s">
        <v>28</v>
      </c>
      <c r="D40" s="4"/>
      <c r="E40" s="4">
        <v>2</v>
      </c>
      <c r="F40" s="4"/>
      <c r="G40" s="4"/>
      <c r="H40" s="4"/>
      <c r="I40" s="4"/>
      <c r="J40" s="5">
        <f t="shared" si="0"/>
        <v>0.2857142857142857</v>
      </c>
      <c r="K40" s="11" t="str">
        <f>VLOOKUP(A40,维度表!$A$1:$B$37,2,FALSE)</f>
        <v>数据应用</v>
      </c>
    </row>
    <row r="41" spans="1:11" x14ac:dyDescent="0.3">
      <c r="A41" s="3" t="s">
        <v>121</v>
      </c>
      <c r="B41" s="4" t="s">
        <v>0</v>
      </c>
      <c r="C41" s="4" t="s">
        <v>1</v>
      </c>
      <c r="D41" s="4">
        <v>31</v>
      </c>
      <c r="E41" s="4">
        <v>43.5</v>
      </c>
      <c r="F41" s="4">
        <v>25</v>
      </c>
      <c r="G41" s="4">
        <v>10</v>
      </c>
      <c r="H41" s="4">
        <v>15</v>
      </c>
      <c r="I41" s="4"/>
      <c r="J41" s="5">
        <f t="shared" si="0"/>
        <v>17.785714285714285</v>
      </c>
      <c r="K41" s="11" t="str">
        <f>VLOOKUP(A41,维度表!$A$1:$B$37,2,FALSE)</f>
        <v>电商</v>
      </c>
    </row>
    <row r="42" spans="1:11" x14ac:dyDescent="0.3">
      <c r="A42" s="3" t="s">
        <v>121</v>
      </c>
      <c r="B42" s="4" t="s">
        <v>9</v>
      </c>
      <c r="C42" s="4" t="s">
        <v>10</v>
      </c>
      <c r="D42" s="4">
        <v>2.5</v>
      </c>
      <c r="E42" s="4">
        <v>1.5</v>
      </c>
      <c r="F42" s="4"/>
      <c r="G42" s="4"/>
      <c r="H42" s="4"/>
      <c r="I42" s="4"/>
      <c r="J42" s="5">
        <f t="shared" si="0"/>
        <v>0.5714285714285714</v>
      </c>
      <c r="K42" s="11" t="str">
        <f>VLOOKUP(A42,维度表!$A$1:$B$37,2,FALSE)</f>
        <v>电商</v>
      </c>
    </row>
    <row r="43" spans="1:11" x14ac:dyDescent="0.3">
      <c r="A43" s="3" t="s">
        <v>121</v>
      </c>
      <c r="B43" s="4" t="s">
        <v>9</v>
      </c>
      <c r="C43" s="4" t="s">
        <v>21</v>
      </c>
      <c r="D43" s="4">
        <v>2</v>
      </c>
      <c r="E43" s="4"/>
      <c r="F43" s="4"/>
      <c r="G43" s="4"/>
      <c r="H43" s="4"/>
      <c r="I43" s="4"/>
      <c r="J43" s="5">
        <f t="shared" si="0"/>
        <v>0.2857142857142857</v>
      </c>
      <c r="K43" s="11" t="str">
        <f>VLOOKUP(A43,维度表!$A$1:$B$37,2,FALSE)</f>
        <v>电商</v>
      </c>
    </row>
    <row r="44" spans="1:11" x14ac:dyDescent="0.3">
      <c r="A44" s="3" t="s">
        <v>121</v>
      </c>
      <c r="B44" s="4" t="s">
        <v>0</v>
      </c>
      <c r="C44" s="4" t="s">
        <v>29</v>
      </c>
      <c r="D44" s="4"/>
      <c r="E44" s="4"/>
      <c r="F44" s="4">
        <v>15</v>
      </c>
      <c r="G44" s="4"/>
      <c r="H44" s="4"/>
      <c r="I44" s="4"/>
      <c r="J44" s="5">
        <f t="shared" si="0"/>
        <v>2.1428571428571428</v>
      </c>
      <c r="K44" s="11" t="str">
        <f>VLOOKUP(A44,维度表!$A$1:$B$37,2,FALSE)</f>
        <v>电商</v>
      </c>
    </row>
    <row r="45" spans="1:11" x14ac:dyDescent="0.3">
      <c r="A45" s="3" t="s">
        <v>122</v>
      </c>
      <c r="B45" s="4" t="s">
        <v>2</v>
      </c>
      <c r="C45" s="4" t="s">
        <v>24</v>
      </c>
      <c r="D45" s="4">
        <v>10</v>
      </c>
      <c r="E45" s="4">
        <v>10</v>
      </c>
      <c r="F45" s="4"/>
      <c r="G45" s="4">
        <v>2</v>
      </c>
      <c r="H45" s="4">
        <v>3</v>
      </c>
      <c r="I45" s="4"/>
      <c r="J45" s="5">
        <f t="shared" si="0"/>
        <v>3.5714285714285716</v>
      </c>
      <c r="K45" s="11" t="str">
        <f>VLOOKUP(A45,维度表!$A$1:$B$37,2,FALSE)</f>
        <v>数据应用</v>
      </c>
    </row>
    <row r="46" spans="1:11" x14ac:dyDescent="0.3">
      <c r="A46" s="3" t="s">
        <v>122</v>
      </c>
      <c r="B46" s="4" t="s">
        <v>2</v>
      </c>
      <c r="C46" s="4" t="s">
        <v>30</v>
      </c>
      <c r="D46" s="4">
        <v>3</v>
      </c>
      <c r="E46" s="4">
        <v>4.5</v>
      </c>
      <c r="F46" s="4">
        <v>2</v>
      </c>
      <c r="G46" s="4">
        <v>1</v>
      </c>
      <c r="H46" s="4">
        <v>1</v>
      </c>
      <c r="I46" s="4"/>
      <c r="J46" s="5">
        <f t="shared" si="0"/>
        <v>1.6428571428571428</v>
      </c>
      <c r="K46" s="11" t="str">
        <f>VLOOKUP(A46,维度表!$A$1:$B$37,2,FALSE)</f>
        <v>数据应用</v>
      </c>
    </row>
    <row r="47" spans="1:11" x14ac:dyDescent="0.3">
      <c r="A47" s="3" t="s">
        <v>122</v>
      </c>
      <c r="B47" s="4" t="s">
        <v>2</v>
      </c>
      <c r="C47" s="4" t="s">
        <v>31</v>
      </c>
      <c r="D47" s="4">
        <v>3</v>
      </c>
      <c r="E47" s="4">
        <v>1</v>
      </c>
      <c r="F47" s="4"/>
      <c r="G47" s="4"/>
      <c r="H47" s="4"/>
      <c r="I47" s="4"/>
      <c r="J47" s="5">
        <f t="shared" si="0"/>
        <v>0.5714285714285714</v>
      </c>
      <c r="K47" s="11" t="str">
        <f>VLOOKUP(A47,维度表!$A$1:$B$37,2,FALSE)</f>
        <v>数据应用</v>
      </c>
    </row>
    <row r="48" spans="1:11" x14ac:dyDescent="0.3">
      <c r="A48" s="3" t="s">
        <v>122</v>
      </c>
      <c r="B48" s="4" t="s">
        <v>0</v>
      </c>
      <c r="C48" s="4" t="s">
        <v>32</v>
      </c>
      <c r="D48" s="4">
        <v>5</v>
      </c>
      <c r="E48" s="4">
        <v>9</v>
      </c>
      <c r="F48" s="4">
        <v>7</v>
      </c>
      <c r="G48" s="4">
        <v>4</v>
      </c>
      <c r="H48" s="4">
        <v>4</v>
      </c>
      <c r="I48" s="4"/>
      <c r="J48" s="5">
        <f t="shared" si="0"/>
        <v>4.1428571428571432</v>
      </c>
      <c r="K48" s="11" t="str">
        <f>VLOOKUP(A48,维度表!$A$1:$B$37,2,FALSE)</f>
        <v>数据应用</v>
      </c>
    </row>
    <row r="49" spans="1:11" x14ac:dyDescent="0.3">
      <c r="A49" s="3" t="s">
        <v>122</v>
      </c>
      <c r="B49" s="4" t="s">
        <v>0</v>
      </c>
      <c r="C49" s="4" t="s">
        <v>33</v>
      </c>
      <c r="D49" s="4">
        <v>11</v>
      </c>
      <c r="E49" s="4">
        <v>16</v>
      </c>
      <c r="F49" s="4">
        <v>15</v>
      </c>
      <c r="G49" s="4">
        <v>8</v>
      </c>
      <c r="H49" s="4">
        <v>8</v>
      </c>
      <c r="I49" s="4"/>
      <c r="J49" s="5">
        <f t="shared" si="0"/>
        <v>8.2857142857142865</v>
      </c>
      <c r="K49" s="11" t="str">
        <f>VLOOKUP(A49,维度表!$A$1:$B$37,2,FALSE)</f>
        <v>数据应用</v>
      </c>
    </row>
    <row r="50" spans="1:11" x14ac:dyDescent="0.3">
      <c r="A50" s="3" t="s">
        <v>122</v>
      </c>
      <c r="B50" s="4" t="s">
        <v>0</v>
      </c>
      <c r="C50" s="4" t="s">
        <v>15</v>
      </c>
      <c r="D50" s="4">
        <v>1</v>
      </c>
      <c r="E50" s="4"/>
      <c r="F50" s="4"/>
      <c r="G50" s="4">
        <v>1</v>
      </c>
      <c r="H50" s="4"/>
      <c r="I50" s="4"/>
      <c r="J50" s="5">
        <f t="shared" si="0"/>
        <v>0.2857142857142857</v>
      </c>
      <c r="K50" s="11" t="str">
        <f>VLOOKUP(A50,维度表!$A$1:$B$37,2,FALSE)</f>
        <v>数据应用</v>
      </c>
    </row>
    <row r="51" spans="1:11" x14ac:dyDescent="0.3">
      <c r="A51" s="3" t="s">
        <v>122</v>
      </c>
      <c r="B51" s="4" t="s">
        <v>9</v>
      </c>
      <c r="C51" s="4" t="s">
        <v>10</v>
      </c>
      <c r="D51" s="4">
        <v>3</v>
      </c>
      <c r="E51" s="4">
        <v>8</v>
      </c>
      <c r="F51" s="4"/>
      <c r="G51" s="4"/>
      <c r="H51" s="4"/>
      <c r="I51" s="4"/>
      <c r="J51" s="5">
        <f t="shared" si="0"/>
        <v>1.5714285714285714</v>
      </c>
      <c r="K51" s="11" t="str">
        <f>VLOOKUP(A51,维度表!$A$1:$B$37,2,FALSE)</f>
        <v>数据应用</v>
      </c>
    </row>
    <row r="52" spans="1:11" x14ac:dyDescent="0.3">
      <c r="A52" s="3" t="s">
        <v>122</v>
      </c>
      <c r="B52" s="4" t="s">
        <v>9</v>
      </c>
      <c r="C52" s="4" t="s">
        <v>16</v>
      </c>
      <c r="D52" s="4"/>
      <c r="E52" s="4">
        <v>1</v>
      </c>
      <c r="F52" s="4"/>
      <c r="G52" s="4"/>
      <c r="H52" s="4"/>
      <c r="I52" s="4"/>
      <c r="J52" s="5">
        <f t="shared" si="0"/>
        <v>0.14285714285714285</v>
      </c>
      <c r="K52" s="11" t="str">
        <f>VLOOKUP(A52,维度表!$A$1:$B$37,2,FALSE)</f>
        <v>数据应用</v>
      </c>
    </row>
    <row r="53" spans="1:11" x14ac:dyDescent="0.3">
      <c r="A53" s="3" t="s">
        <v>123</v>
      </c>
      <c r="B53" s="4" t="s">
        <v>2</v>
      </c>
      <c r="C53" s="4" t="s">
        <v>34</v>
      </c>
      <c r="D53" s="4">
        <v>13</v>
      </c>
      <c r="E53" s="4">
        <v>21</v>
      </c>
      <c r="F53" s="4"/>
      <c r="G53" s="4">
        <v>5</v>
      </c>
      <c r="H53" s="4">
        <v>3</v>
      </c>
      <c r="I53" s="4"/>
      <c r="J53" s="5">
        <f t="shared" si="0"/>
        <v>6</v>
      </c>
      <c r="K53" s="11" t="str">
        <f>VLOOKUP(A53,维度表!$A$1:$B$37,2,FALSE)</f>
        <v>销售物流</v>
      </c>
    </row>
    <row r="54" spans="1:11" x14ac:dyDescent="0.3">
      <c r="A54" s="3" t="s">
        <v>123</v>
      </c>
      <c r="B54" s="4" t="s">
        <v>11</v>
      </c>
      <c r="C54" s="4" t="s">
        <v>11</v>
      </c>
      <c r="D54" s="4">
        <v>7</v>
      </c>
      <c r="E54" s="4"/>
      <c r="F54" s="4">
        <v>35</v>
      </c>
      <c r="G54" s="4">
        <v>4</v>
      </c>
      <c r="H54" s="4"/>
      <c r="I54" s="4"/>
      <c r="J54" s="5">
        <f t="shared" si="0"/>
        <v>6.5714285714285712</v>
      </c>
      <c r="K54" s="11" t="str">
        <f>VLOOKUP(A54,维度表!$A$1:$B$37,2,FALSE)</f>
        <v>销售物流</v>
      </c>
    </row>
    <row r="55" spans="1:11" x14ac:dyDescent="0.3">
      <c r="A55" s="3" t="s">
        <v>123</v>
      </c>
      <c r="B55" s="4" t="s">
        <v>0</v>
      </c>
      <c r="C55" s="4" t="s">
        <v>35</v>
      </c>
      <c r="D55" s="4">
        <v>2</v>
      </c>
      <c r="E55" s="4"/>
      <c r="F55" s="4"/>
      <c r="G55" s="4"/>
      <c r="H55" s="4"/>
      <c r="I55" s="4"/>
      <c r="J55" s="5">
        <f t="shared" si="0"/>
        <v>0.2857142857142857</v>
      </c>
      <c r="K55" s="11" t="str">
        <f>VLOOKUP(A55,维度表!$A$1:$B$37,2,FALSE)</f>
        <v>销售物流</v>
      </c>
    </row>
    <row r="56" spans="1:11" x14ac:dyDescent="0.3">
      <c r="A56" s="3" t="s">
        <v>123</v>
      </c>
      <c r="B56" s="4" t="s">
        <v>0</v>
      </c>
      <c r="C56" s="4" t="s">
        <v>36</v>
      </c>
      <c r="D56" s="4">
        <v>4</v>
      </c>
      <c r="E56" s="4">
        <v>10</v>
      </c>
      <c r="F56" s="4"/>
      <c r="G56" s="4">
        <v>5</v>
      </c>
      <c r="H56" s="4">
        <v>8</v>
      </c>
      <c r="I56" s="4"/>
      <c r="J56" s="5">
        <f t="shared" si="0"/>
        <v>3.8571428571428572</v>
      </c>
      <c r="K56" s="11" t="str">
        <f>VLOOKUP(A56,维度表!$A$1:$B$37,2,FALSE)</f>
        <v>销售物流</v>
      </c>
    </row>
    <row r="57" spans="1:11" x14ac:dyDescent="0.3">
      <c r="A57" s="3" t="s">
        <v>123</v>
      </c>
      <c r="B57" s="4" t="s">
        <v>9</v>
      </c>
      <c r="C57" s="4" t="s">
        <v>10</v>
      </c>
      <c r="D57" s="4">
        <v>2</v>
      </c>
      <c r="E57" s="4">
        <v>1</v>
      </c>
      <c r="F57" s="4"/>
      <c r="G57" s="4"/>
      <c r="H57" s="4">
        <v>1</v>
      </c>
      <c r="I57" s="4"/>
      <c r="J57" s="5">
        <f t="shared" si="0"/>
        <v>0.5714285714285714</v>
      </c>
      <c r="K57" s="11" t="str">
        <f>VLOOKUP(A57,维度表!$A$1:$B$37,2,FALSE)</f>
        <v>销售物流</v>
      </c>
    </row>
    <row r="58" spans="1:11" x14ac:dyDescent="0.3">
      <c r="A58" s="3" t="s">
        <v>123</v>
      </c>
      <c r="B58" s="4" t="s">
        <v>26</v>
      </c>
      <c r="C58" s="4" t="s">
        <v>27</v>
      </c>
      <c r="D58" s="4"/>
      <c r="E58" s="4">
        <v>4</v>
      </c>
      <c r="F58" s="4"/>
      <c r="G58" s="4"/>
      <c r="H58" s="4"/>
      <c r="I58" s="4"/>
      <c r="J58" s="5">
        <f t="shared" si="0"/>
        <v>0.5714285714285714</v>
      </c>
      <c r="K58" s="11" t="str">
        <f>VLOOKUP(A58,维度表!$A$1:$B$37,2,FALSE)</f>
        <v>销售物流</v>
      </c>
    </row>
    <row r="59" spans="1:11" x14ac:dyDescent="0.3">
      <c r="A59" s="3" t="s">
        <v>123</v>
      </c>
      <c r="B59" s="4" t="s">
        <v>0</v>
      </c>
      <c r="C59" s="4" t="s">
        <v>37</v>
      </c>
      <c r="D59" s="4"/>
      <c r="E59" s="4"/>
      <c r="F59" s="4"/>
      <c r="G59" s="4"/>
      <c r="H59" s="4">
        <v>2</v>
      </c>
      <c r="I59" s="4"/>
      <c r="J59" s="5">
        <f t="shared" si="0"/>
        <v>0.2857142857142857</v>
      </c>
      <c r="K59" s="11" t="str">
        <f>VLOOKUP(A59,维度表!$A$1:$B$37,2,FALSE)</f>
        <v>销售物流</v>
      </c>
    </row>
    <row r="60" spans="1:11" x14ac:dyDescent="0.3">
      <c r="A60" s="3" t="s">
        <v>124</v>
      </c>
      <c r="B60" s="4" t="s">
        <v>0</v>
      </c>
      <c r="C60" s="4" t="s">
        <v>35</v>
      </c>
      <c r="D60" s="4">
        <v>10</v>
      </c>
      <c r="E60" s="4">
        <v>11.5</v>
      </c>
      <c r="F60" s="4">
        <v>9.5</v>
      </c>
      <c r="G60" s="4">
        <v>9</v>
      </c>
      <c r="H60" s="4"/>
      <c r="I60" s="4">
        <v>2</v>
      </c>
      <c r="J60" s="5">
        <f t="shared" si="0"/>
        <v>6</v>
      </c>
      <c r="K60" s="11" t="str">
        <f>VLOOKUP(A60,维度表!$A$1:$B$37,2,FALSE)</f>
        <v>物资供应</v>
      </c>
    </row>
    <row r="61" spans="1:11" x14ac:dyDescent="0.3">
      <c r="A61" s="3" t="s">
        <v>124</v>
      </c>
      <c r="B61" s="4" t="s">
        <v>2</v>
      </c>
      <c r="C61" s="4" t="s">
        <v>30</v>
      </c>
      <c r="D61" s="4"/>
      <c r="E61" s="4">
        <v>7</v>
      </c>
      <c r="F61" s="4">
        <v>1.5</v>
      </c>
      <c r="G61" s="4"/>
      <c r="H61" s="4"/>
      <c r="I61" s="4">
        <v>2</v>
      </c>
      <c r="J61" s="5">
        <f t="shared" si="0"/>
        <v>1.5</v>
      </c>
      <c r="K61" s="11" t="str">
        <f>VLOOKUP(A61,维度表!$A$1:$B$37,2,FALSE)</f>
        <v>物资供应</v>
      </c>
    </row>
    <row r="62" spans="1:11" x14ac:dyDescent="0.3">
      <c r="A62" s="3" t="s">
        <v>124</v>
      </c>
      <c r="B62" s="4" t="s">
        <v>0</v>
      </c>
      <c r="C62" s="4" t="s">
        <v>38</v>
      </c>
      <c r="D62" s="4"/>
      <c r="E62" s="4">
        <v>14.5</v>
      </c>
      <c r="F62" s="4">
        <v>15.5</v>
      </c>
      <c r="G62" s="4">
        <v>19</v>
      </c>
      <c r="H62" s="4"/>
      <c r="I62" s="4">
        <v>10</v>
      </c>
      <c r="J62" s="5">
        <f t="shared" si="0"/>
        <v>8.4285714285714288</v>
      </c>
      <c r="K62" s="11" t="str">
        <f>VLOOKUP(A62,维度表!$A$1:$B$37,2,FALSE)</f>
        <v>物资供应</v>
      </c>
    </row>
    <row r="63" spans="1:11" x14ac:dyDescent="0.3">
      <c r="A63" s="3" t="s">
        <v>124</v>
      </c>
      <c r="B63" s="4" t="s">
        <v>9</v>
      </c>
      <c r="C63" s="4" t="s">
        <v>10</v>
      </c>
      <c r="D63" s="4"/>
      <c r="E63" s="4">
        <v>2</v>
      </c>
      <c r="F63" s="4">
        <v>1.5</v>
      </c>
      <c r="G63" s="4"/>
      <c r="H63" s="4"/>
      <c r="I63" s="4"/>
      <c r="J63" s="5">
        <f t="shared" si="0"/>
        <v>0.5</v>
      </c>
      <c r="K63" s="11" t="str">
        <f>VLOOKUP(A63,维度表!$A$1:$B$37,2,FALSE)</f>
        <v>物资供应</v>
      </c>
    </row>
    <row r="64" spans="1:11" x14ac:dyDescent="0.3">
      <c r="A64" s="3" t="s">
        <v>124</v>
      </c>
      <c r="B64" s="4" t="s">
        <v>11</v>
      </c>
      <c r="C64" s="4" t="s">
        <v>11</v>
      </c>
      <c r="D64" s="4"/>
      <c r="E64" s="4"/>
      <c r="F64" s="4">
        <v>7</v>
      </c>
      <c r="G64" s="4">
        <v>7</v>
      </c>
      <c r="H64" s="4">
        <v>14</v>
      </c>
      <c r="I64" s="4"/>
      <c r="J64" s="5">
        <f t="shared" si="0"/>
        <v>4</v>
      </c>
      <c r="K64" s="11" t="str">
        <f>VLOOKUP(A64,维度表!$A$1:$B$37,2,FALSE)</f>
        <v>物资供应</v>
      </c>
    </row>
    <row r="65" spans="1:11" x14ac:dyDescent="0.3">
      <c r="A65" s="3" t="s">
        <v>125</v>
      </c>
      <c r="B65" s="4" t="s">
        <v>2</v>
      </c>
      <c r="C65" s="4" t="s">
        <v>37</v>
      </c>
      <c r="D65" s="4">
        <v>2</v>
      </c>
      <c r="E65" s="4">
        <v>1</v>
      </c>
      <c r="F65" s="4"/>
      <c r="G65" s="4"/>
      <c r="H65" s="4"/>
      <c r="I65" s="4"/>
      <c r="J65" s="5">
        <f t="shared" si="0"/>
        <v>0.42857142857142855</v>
      </c>
      <c r="K65" s="11" t="str">
        <f>VLOOKUP(A65,维度表!$A$1:$B$37,2,FALSE)</f>
        <v>销售物流</v>
      </c>
    </row>
    <row r="66" spans="1:11" x14ac:dyDescent="0.3">
      <c r="A66" s="3" t="s">
        <v>125</v>
      </c>
      <c r="B66" s="4" t="s">
        <v>2</v>
      </c>
      <c r="C66" s="4" t="s">
        <v>39</v>
      </c>
      <c r="D66" s="4">
        <v>60</v>
      </c>
      <c r="E66" s="4">
        <v>51</v>
      </c>
      <c r="F66" s="4">
        <v>3</v>
      </c>
      <c r="G66" s="4"/>
      <c r="H66" s="4">
        <v>1</v>
      </c>
      <c r="I66" s="4"/>
      <c r="J66" s="5">
        <f t="shared" si="0"/>
        <v>16.428571428571427</v>
      </c>
      <c r="K66" s="11" t="str">
        <f>VLOOKUP(A66,维度表!$A$1:$B$37,2,FALSE)</f>
        <v>销售物流</v>
      </c>
    </row>
    <row r="67" spans="1:11" x14ac:dyDescent="0.3">
      <c r="A67" s="3" t="s">
        <v>125</v>
      </c>
      <c r="B67" s="4" t="s">
        <v>2</v>
      </c>
      <c r="C67" s="4" t="s">
        <v>40</v>
      </c>
      <c r="D67" s="4">
        <v>1</v>
      </c>
      <c r="E67" s="4"/>
      <c r="F67" s="4"/>
      <c r="G67" s="4"/>
      <c r="H67" s="4">
        <v>4</v>
      </c>
      <c r="I67" s="4"/>
      <c r="J67" s="5">
        <f t="shared" si="0"/>
        <v>0.7142857142857143</v>
      </c>
      <c r="K67" s="11" t="str">
        <f>VLOOKUP(A67,维度表!$A$1:$B$37,2,FALSE)</f>
        <v>销售物流</v>
      </c>
    </row>
    <row r="68" spans="1:11" x14ac:dyDescent="0.3">
      <c r="A68" s="3" t="s">
        <v>125</v>
      </c>
      <c r="B68" s="4" t="s">
        <v>0</v>
      </c>
      <c r="C68" s="4" t="s">
        <v>38</v>
      </c>
      <c r="D68" s="4">
        <v>1</v>
      </c>
      <c r="E68" s="4">
        <v>2</v>
      </c>
      <c r="F68" s="4"/>
      <c r="G68" s="4"/>
      <c r="H68" s="4"/>
      <c r="I68" s="4"/>
      <c r="J68" s="5">
        <f t="shared" si="0"/>
        <v>0.42857142857142855</v>
      </c>
      <c r="K68" s="11" t="str">
        <f>VLOOKUP(A68,维度表!$A$1:$B$37,2,FALSE)</f>
        <v>销售物流</v>
      </c>
    </row>
    <row r="69" spans="1:11" x14ac:dyDescent="0.3">
      <c r="A69" s="3" t="s">
        <v>125</v>
      </c>
      <c r="B69" s="4" t="s">
        <v>9</v>
      </c>
      <c r="C69" s="4" t="s">
        <v>10</v>
      </c>
      <c r="D69" s="4">
        <v>2</v>
      </c>
      <c r="E69" s="4"/>
      <c r="F69" s="4"/>
      <c r="G69" s="4"/>
      <c r="H69" s="4"/>
      <c r="I69" s="4"/>
      <c r="J69" s="5">
        <f t="shared" si="0"/>
        <v>0.2857142857142857</v>
      </c>
      <c r="K69" s="11" t="str">
        <f>VLOOKUP(A69,维度表!$A$1:$B$37,2,FALSE)</f>
        <v>销售物流</v>
      </c>
    </row>
    <row r="70" spans="1:11" x14ac:dyDescent="0.3">
      <c r="A70" s="3" t="s">
        <v>125</v>
      </c>
      <c r="B70" s="4" t="s">
        <v>9</v>
      </c>
      <c r="C70" s="4" t="s">
        <v>21</v>
      </c>
      <c r="D70" s="4">
        <v>2</v>
      </c>
      <c r="E70" s="4"/>
      <c r="F70" s="4">
        <v>3</v>
      </c>
      <c r="G70" s="4"/>
      <c r="H70" s="4"/>
      <c r="I70" s="4"/>
      <c r="J70" s="5">
        <f t="shared" ref="J70:J121" si="1">SUM(D70:I70)/7</f>
        <v>0.7142857142857143</v>
      </c>
      <c r="K70" s="11" t="str">
        <f>VLOOKUP(A70,维度表!$A$1:$B$37,2,FALSE)</f>
        <v>销售物流</v>
      </c>
    </row>
    <row r="71" spans="1:11" x14ac:dyDescent="0.3">
      <c r="A71" s="3" t="s">
        <v>125</v>
      </c>
      <c r="B71" s="4" t="s">
        <v>11</v>
      </c>
      <c r="C71" s="4" t="s">
        <v>11</v>
      </c>
      <c r="D71" s="4"/>
      <c r="E71" s="4"/>
      <c r="F71" s="4">
        <v>28</v>
      </c>
      <c r="G71" s="4">
        <v>49</v>
      </c>
      <c r="H71" s="4"/>
      <c r="I71" s="4"/>
      <c r="J71" s="5">
        <f t="shared" si="1"/>
        <v>11</v>
      </c>
      <c r="K71" s="11" t="str">
        <f>VLOOKUP(A71,维度表!$A$1:$B$37,2,FALSE)</f>
        <v>销售物流</v>
      </c>
    </row>
    <row r="72" spans="1:11" x14ac:dyDescent="0.3">
      <c r="A72" s="3" t="s">
        <v>125</v>
      </c>
      <c r="B72" s="4" t="s">
        <v>0</v>
      </c>
      <c r="C72" s="4" t="s">
        <v>36</v>
      </c>
      <c r="D72" s="4"/>
      <c r="E72" s="4"/>
      <c r="F72" s="4">
        <v>2</v>
      </c>
      <c r="G72" s="4"/>
      <c r="H72" s="4">
        <v>9</v>
      </c>
      <c r="I72" s="4"/>
      <c r="J72" s="5">
        <f t="shared" si="1"/>
        <v>1.5714285714285714</v>
      </c>
      <c r="K72" s="11" t="str">
        <f>VLOOKUP(A72,维度表!$A$1:$B$37,2,FALSE)</f>
        <v>销售物流</v>
      </c>
    </row>
    <row r="73" spans="1:11" x14ac:dyDescent="0.3">
      <c r="A73" s="3" t="s">
        <v>126</v>
      </c>
      <c r="B73" s="4" t="s">
        <v>2</v>
      </c>
      <c r="C73" s="4" t="s">
        <v>3</v>
      </c>
      <c r="D73" s="4">
        <v>20</v>
      </c>
      <c r="E73" s="4">
        <v>31</v>
      </c>
      <c r="F73" s="4"/>
      <c r="G73" s="4">
        <v>4</v>
      </c>
      <c r="H73" s="4">
        <v>14</v>
      </c>
      <c r="I73" s="4"/>
      <c r="J73" s="5">
        <f t="shared" si="1"/>
        <v>9.8571428571428577</v>
      </c>
      <c r="K73" s="11" t="str">
        <f>VLOOKUP(A73,维度表!$A$1:$B$37,2,FALSE)</f>
        <v>物资供应</v>
      </c>
    </row>
    <row r="74" spans="1:11" x14ac:dyDescent="0.3">
      <c r="A74" s="3" t="s">
        <v>126</v>
      </c>
      <c r="B74" s="4" t="s">
        <v>0</v>
      </c>
      <c r="C74" s="4" t="s">
        <v>6</v>
      </c>
      <c r="D74" s="4">
        <v>6</v>
      </c>
      <c r="E74" s="4">
        <v>4</v>
      </c>
      <c r="F74" s="4"/>
      <c r="G74" s="4">
        <v>2</v>
      </c>
      <c r="H74" s="4"/>
      <c r="I74" s="4"/>
      <c r="J74" s="5">
        <f t="shared" si="1"/>
        <v>1.7142857142857142</v>
      </c>
      <c r="K74" s="11" t="str">
        <f>VLOOKUP(A74,维度表!$A$1:$B$37,2,FALSE)</f>
        <v>物资供应</v>
      </c>
    </row>
    <row r="75" spans="1:11" x14ac:dyDescent="0.3">
      <c r="A75" s="3" t="s">
        <v>126</v>
      </c>
      <c r="B75" s="4" t="s">
        <v>9</v>
      </c>
      <c r="C75" s="4" t="s">
        <v>16</v>
      </c>
      <c r="D75" s="4">
        <v>4</v>
      </c>
      <c r="E75" s="4">
        <v>3.5</v>
      </c>
      <c r="F75" s="4"/>
      <c r="G75" s="4"/>
      <c r="H75" s="4"/>
      <c r="I75" s="4"/>
      <c r="J75" s="5">
        <f t="shared" si="1"/>
        <v>1.0714285714285714</v>
      </c>
      <c r="K75" s="11" t="str">
        <f>VLOOKUP(A75,维度表!$A$1:$B$37,2,FALSE)</f>
        <v>物资供应</v>
      </c>
    </row>
    <row r="76" spans="1:11" x14ac:dyDescent="0.3">
      <c r="A76" s="3" t="s">
        <v>126</v>
      </c>
      <c r="B76" s="4" t="s">
        <v>11</v>
      </c>
      <c r="C76" s="4" t="s">
        <v>41</v>
      </c>
      <c r="D76" s="4"/>
      <c r="E76" s="4"/>
      <c r="F76" s="4">
        <v>35</v>
      </c>
      <c r="G76" s="4"/>
      <c r="H76" s="4"/>
      <c r="I76" s="4"/>
      <c r="J76" s="5">
        <f t="shared" si="1"/>
        <v>5</v>
      </c>
      <c r="K76" s="11" t="str">
        <f>VLOOKUP(A76,维度表!$A$1:$B$37,2,FALSE)</f>
        <v>物资供应</v>
      </c>
    </row>
    <row r="77" spans="1:11" x14ac:dyDescent="0.3">
      <c r="A77" s="3" t="s">
        <v>126</v>
      </c>
      <c r="B77" s="4" t="s">
        <v>2</v>
      </c>
      <c r="C77" s="4" t="s">
        <v>30</v>
      </c>
      <c r="D77" s="4"/>
      <c r="E77" s="4"/>
      <c r="F77" s="4"/>
      <c r="G77" s="4">
        <v>8</v>
      </c>
      <c r="H77" s="4"/>
      <c r="I77" s="4"/>
      <c r="J77" s="5">
        <f t="shared" si="1"/>
        <v>1.1428571428571428</v>
      </c>
      <c r="K77" s="11" t="str">
        <f>VLOOKUP(A77,维度表!$A$1:$B$37,2,FALSE)</f>
        <v>物资供应</v>
      </c>
    </row>
    <row r="78" spans="1:11" x14ac:dyDescent="0.3">
      <c r="A78" s="3" t="s">
        <v>127</v>
      </c>
      <c r="B78" s="4" t="s">
        <v>0</v>
      </c>
      <c r="C78" s="4" t="s">
        <v>1</v>
      </c>
      <c r="D78" s="4">
        <v>33</v>
      </c>
      <c r="E78" s="4">
        <v>44</v>
      </c>
      <c r="F78" s="4">
        <v>28</v>
      </c>
      <c r="G78" s="4">
        <v>10</v>
      </c>
      <c r="H78" s="4">
        <v>15.5</v>
      </c>
      <c r="I78" s="4"/>
      <c r="J78" s="5">
        <f t="shared" si="1"/>
        <v>18.642857142857142</v>
      </c>
      <c r="K78" s="11" t="str">
        <f>VLOOKUP(A78,维度表!$A$1:$B$37,2,FALSE)</f>
        <v>电商</v>
      </c>
    </row>
    <row r="79" spans="1:11" x14ac:dyDescent="0.3">
      <c r="A79" s="3" t="s">
        <v>127</v>
      </c>
      <c r="B79" s="4" t="s">
        <v>9</v>
      </c>
      <c r="C79" s="4" t="s">
        <v>42</v>
      </c>
      <c r="D79" s="4">
        <v>2</v>
      </c>
      <c r="E79" s="4">
        <v>1.5</v>
      </c>
      <c r="F79" s="4"/>
      <c r="G79" s="4"/>
      <c r="H79" s="4"/>
      <c r="I79" s="4"/>
      <c r="J79" s="5">
        <f t="shared" si="1"/>
        <v>0.5</v>
      </c>
      <c r="K79" s="11" t="str">
        <f>VLOOKUP(A79,维度表!$A$1:$B$37,2,FALSE)</f>
        <v>电商</v>
      </c>
    </row>
    <row r="80" spans="1:11" x14ac:dyDescent="0.3">
      <c r="A80" s="3" t="s">
        <v>127</v>
      </c>
      <c r="B80" s="4" t="s">
        <v>11</v>
      </c>
      <c r="C80" s="4" t="s">
        <v>1</v>
      </c>
      <c r="D80" s="4"/>
      <c r="E80" s="4"/>
      <c r="F80" s="4">
        <v>7</v>
      </c>
      <c r="G80" s="4"/>
      <c r="H80" s="4"/>
      <c r="I80" s="4"/>
      <c r="J80" s="5">
        <f t="shared" si="1"/>
        <v>1</v>
      </c>
      <c r="K80" s="11" t="str">
        <f>VLOOKUP(A80,维度表!$A$1:$B$37,2,FALSE)</f>
        <v>电商</v>
      </c>
    </row>
    <row r="81" spans="1:11" x14ac:dyDescent="0.3">
      <c r="A81" s="3" t="s">
        <v>127</v>
      </c>
      <c r="B81" s="4" t="s">
        <v>9</v>
      </c>
      <c r="C81" s="4" t="s">
        <v>43</v>
      </c>
      <c r="D81" s="4"/>
      <c r="E81" s="4"/>
      <c r="F81" s="4"/>
      <c r="G81" s="4">
        <v>4</v>
      </c>
      <c r="H81" s="4"/>
      <c r="I81" s="4"/>
      <c r="J81" s="5">
        <f t="shared" si="1"/>
        <v>0.5714285714285714</v>
      </c>
      <c r="K81" s="11" t="str">
        <f>VLOOKUP(A81,维度表!$A$1:$B$37,2,FALSE)</f>
        <v>电商</v>
      </c>
    </row>
    <row r="82" spans="1:11" x14ac:dyDescent="0.3">
      <c r="A82" s="3" t="s">
        <v>128</v>
      </c>
      <c r="B82" s="4" t="s">
        <v>2</v>
      </c>
      <c r="C82" s="4" t="s">
        <v>44</v>
      </c>
      <c r="D82" s="4">
        <v>1</v>
      </c>
      <c r="E82" s="4"/>
      <c r="F82" s="4"/>
      <c r="G82" s="4"/>
      <c r="H82" s="4"/>
      <c r="I82" s="4"/>
      <c r="J82" s="5">
        <f t="shared" si="1"/>
        <v>0.14285714285714285</v>
      </c>
      <c r="K82" s="11" t="str">
        <f>VLOOKUP(A82,维度表!$A$1:$B$37,2,FALSE)</f>
        <v>公司治理</v>
      </c>
    </row>
    <row r="83" spans="1:11" x14ac:dyDescent="0.3">
      <c r="A83" s="3" t="s">
        <v>128</v>
      </c>
      <c r="B83" s="4" t="s">
        <v>2</v>
      </c>
      <c r="C83" s="4" t="s">
        <v>17</v>
      </c>
      <c r="D83" s="4">
        <v>8</v>
      </c>
      <c r="E83" s="4">
        <v>20</v>
      </c>
      <c r="F83" s="4"/>
      <c r="G83" s="4"/>
      <c r="H83" s="4">
        <v>9</v>
      </c>
      <c r="I83" s="4"/>
      <c r="J83" s="5">
        <f t="shared" si="1"/>
        <v>5.2857142857142856</v>
      </c>
      <c r="K83" s="11" t="str">
        <f>VLOOKUP(A83,维度表!$A$1:$B$37,2,FALSE)</f>
        <v>公司治理</v>
      </c>
    </row>
    <row r="84" spans="1:11" x14ac:dyDescent="0.3">
      <c r="A84" s="3" t="s">
        <v>128</v>
      </c>
      <c r="B84" s="4" t="s">
        <v>2</v>
      </c>
      <c r="C84" s="4" t="s">
        <v>30</v>
      </c>
      <c r="D84" s="4">
        <v>10</v>
      </c>
      <c r="E84" s="4"/>
      <c r="F84" s="4"/>
      <c r="G84" s="4">
        <v>2</v>
      </c>
      <c r="H84" s="4"/>
      <c r="I84" s="4"/>
      <c r="J84" s="5">
        <f t="shared" si="1"/>
        <v>1.7142857142857142</v>
      </c>
      <c r="K84" s="11" t="str">
        <f>VLOOKUP(A84,维度表!$A$1:$B$37,2,FALSE)</f>
        <v>公司治理</v>
      </c>
    </row>
    <row r="85" spans="1:11" x14ac:dyDescent="0.3">
      <c r="A85" s="3" t="s">
        <v>128</v>
      </c>
      <c r="B85" s="4" t="s">
        <v>2</v>
      </c>
      <c r="C85" s="4" t="s">
        <v>13</v>
      </c>
      <c r="D85" s="4">
        <v>4</v>
      </c>
      <c r="E85" s="4">
        <v>8</v>
      </c>
      <c r="F85" s="4"/>
      <c r="G85" s="4"/>
      <c r="H85" s="4">
        <v>1</v>
      </c>
      <c r="I85" s="4"/>
      <c r="J85" s="5">
        <f t="shared" si="1"/>
        <v>1.8571428571428572</v>
      </c>
      <c r="K85" s="11" t="str">
        <f>VLOOKUP(A85,维度表!$A$1:$B$37,2,FALSE)</f>
        <v>公司治理</v>
      </c>
    </row>
    <row r="86" spans="1:11" x14ac:dyDescent="0.3">
      <c r="A86" s="3" t="s">
        <v>128</v>
      </c>
      <c r="B86" s="4" t="s">
        <v>2</v>
      </c>
      <c r="C86" s="4" t="s">
        <v>31</v>
      </c>
      <c r="D86" s="4">
        <v>2</v>
      </c>
      <c r="E86" s="4"/>
      <c r="F86" s="4"/>
      <c r="G86" s="4">
        <v>1</v>
      </c>
      <c r="H86" s="4">
        <v>1</v>
      </c>
      <c r="I86" s="4"/>
      <c r="J86" s="5">
        <f t="shared" si="1"/>
        <v>0.5714285714285714</v>
      </c>
      <c r="K86" s="11" t="str">
        <f>VLOOKUP(A86,维度表!$A$1:$B$37,2,FALSE)</f>
        <v>公司治理</v>
      </c>
    </row>
    <row r="87" spans="1:11" x14ac:dyDescent="0.3">
      <c r="A87" s="3" t="s">
        <v>128</v>
      </c>
      <c r="B87" s="4" t="s">
        <v>0</v>
      </c>
      <c r="C87" s="4" t="s">
        <v>45</v>
      </c>
      <c r="D87" s="4">
        <v>3</v>
      </c>
      <c r="E87" s="4">
        <v>1</v>
      </c>
      <c r="F87" s="4"/>
      <c r="G87" s="4">
        <v>2</v>
      </c>
      <c r="H87" s="4">
        <v>2</v>
      </c>
      <c r="I87" s="4"/>
      <c r="J87" s="5">
        <f t="shared" si="1"/>
        <v>1.1428571428571428</v>
      </c>
      <c r="K87" s="11" t="str">
        <f>VLOOKUP(A87,维度表!$A$1:$B$37,2,FALSE)</f>
        <v>公司治理</v>
      </c>
    </row>
    <row r="88" spans="1:11" x14ac:dyDescent="0.3">
      <c r="A88" s="3" t="s">
        <v>128</v>
      </c>
      <c r="B88" s="4" t="s">
        <v>9</v>
      </c>
      <c r="C88" s="4" t="s">
        <v>10</v>
      </c>
      <c r="D88" s="4">
        <v>6</v>
      </c>
      <c r="E88" s="4">
        <v>3</v>
      </c>
      <c r="F88" s="4"/>
      <c r="G88" s="4">
        <v>2</v>
      </c>
      <c r="H88" s="4">
        <v>1</v>
      </c>
      <c r="I88" s="4"/>
      <c r="J88" s="5">
        <f t="shared" si="1"/>
        <v>1.7142857142857142</v>
      </c>
      <c r="K88" s="11" t="str">
        <f>VLOOKUP(A88,维度表!$A$1:$B$37,2,FALSE)</f>
        <v>公司治理</v>
      </c>
    </row>
    <row r="89" spans="1:11" x14ac:dyDescent="0.3">
      <c r="A89" s="3" t="s">
        <v>128</v>
      </c>
      <c r="B89" s="4" t="s">
        <v>9</v>
      </c>
      <c r="C89" s="4" t="s">
        <v>21</v>
      </c>
      <c r="D89" s="4">
        <v>2</v>
      </c>
      <c r="E89" s="4"/>
      <c r="F89" s="4"/>
      <c r="G89" s="4"/>
      <c r="H89" s="4"/>
      <c r="I89" s="4"/>
      <c r="J89" s="5">
        <f t="shared" si="1"/>
        <v>0.2857142857142857</v>
      </c>
      <c r="K89" s="11" t="str">
        <f>VLOOKUP(A89,维度表!$A$1:$B$37,2,FALSE)</f>
        <v>公司治理</v>
      </c>
    </row>
    <row r="90" spans="1:11" x14ac:dyDescent="0.3">
      <c r="A90" s="3" t="s">
        <v>128</v>
      </c>
      <c r="B90" s="4" t="s">
        <v>9</v>
      </c>
      <c r="C90" s="4" t="s">
        <v>46</v>
      </c>
      <c r="D90" s="4">
        <v>5</v>
      </c>
      <c r="E90" s="4">
        <v>10</v>
      </c>
      <c r="F90" s="4"/>
      <c r="G90" s="4"/>
      <c r="H90" s="4"/>
      <c r="I90" s="4"/>
      <c r="J90" s="5">
        <f t="shared" si="1"/>
        <v>2.1428571428571428</v>
      </c>
      <c r="K90" s="11" t="str">
        <f>VLOOKUP(A90,维度表!$A$1:$B$37,2,FALSE)</f>
        <v>公司治理</v>
      </c>
    </row>
    <row r="91" spans="1:11" x14ac:dyDescent="0.3">
      <c r="A91" s="3" t="s">
        <v>128</v>
      </c>
      <c r="B91" s="4" t="s">
        <v>2</v>
      </c>
      <c r="C91" s="4" t="s">
        <v>47</v>
      </c>
      <c r="D91" s="4"/>
      <c r="E91" s="4">
        <v>1</v>
      </c>
      <c r="F91" s="4"/>
      <c r="G91" s="4"/>
      <c r="H91" s="4"/>
      <c r="I91" s="4"/>
      <c r="J91" s="5">
        <f t="shared" si="1"/>
        <v>0.14285714285714285</v>
      </c>
      <c r="K91" s="11" t="str">
        <f>VLOOKUP(A91,维度表!$A$1:$B$37,2,FALSE)</f>
        <v>公司治理</v>
      </c>
    </row>
    <row r="92" spans="1:11" x14ac:dyDescent="0.3">
      <c r="A92" s="3" t="s">
        <v>128</v>
      </c>
      <c r="B92" s="4" t="s">
        <v>11</v>
      </c>
      <c r="C92" s="4" t="s">
        <v>11</v>
      </c>
      <c r="D92" s="4"/>
      <c r="E92" s="4"/>
      <c r="F92" s="4">
        <v>35</v>
      </c>
      <c r="G92" s="4"/>
      <c r="H92" s="4"/>
      <c r="I92" s="4"/>
      <c r="J92" s="5">
        <f t="shared" si="1"/>
        <v>5</v>
      </c>
      <c r="K92" s="11" t="str">
        <f>VLOOKUP(A92,维度表!$A$1:$B$37,2,FALSE)</f>
        <v>公司治理</v>
      </c>
    </row>
    <row r="93" spans="1:11" x14ac:dyDescent="0.3">
      <c r="A93" s="3" t="s">
        <v>129</v>
      </c>
      <c r="B93" s="4" t="s">
        <v>0</v>
      </c>
      <c r="C93" s="4" t="s">
        <v>1</v>
      </c>
      <c r="D93" s="4">
        <v>18.5</v>
      </c>
      <c r="E93" s="4">
        <v>26</v>
      </c>
      <c r="F93" s="4"/>
      <c r="G93" s="4"/>
      <c r="H93" s="4">
        <v>8</v>
      </c>
      <c r="I93" s="4"/>
      <c r="J93" s="5">
        <f t="shared" si="1"/>
        <v>7.5</v>
      </c>
      <c r="K93" s="11" t="str">
        <f>VLOOKUP(A93,维度表!$A$1:$B$37,2,FALSE)</f>
        <v>电商</v>
      </c>
    </row>
    <row r="94" spans="1:11" x14ac:dyDescent="0.3">
      <c r="A94" s="3" t="s">
        <v>129</v>
      </c>
      <c r="B94" s="4" t="s">
        <v>9</v>
      </c>
      <c r="C94" s="4" t="s">
        <v>10</v>
      </c>
      <c r="D94" s="4">
        <v>2</v>
      </c>
      <c r="E94" s="4">
        <v>8</v>
      </c>
      <c r="F94" s="4"/>
      <c r="G94" s="4">
        <v>1</v>
      </c>
      <c r="H94" s="4"/>
      <c r="I94" s="4"/>
      <c r="J94" s="5">
        <f t="shared" si="1"/>
        <v>1.5714285714285714</v>
      </c>
      <c r="K94" s="11" t="str">
        <f>VLOOKUP(A94,维度表!$A$1:$B$37,2,FALSE)</f>
        <v>电商</v>
      </c>
    </row>
    <row r="95" spans="1:11" x14ac:dyDescent="0.3">
      <c r="A95" s="3" t="s">
        <v>129</v>
      </c>
      <c r="B95" s="4" t="s">
        <v>9</v>
      </c>
      <c r="C95" s="4" t="s">
        <v>48</v>
      </c>
      <c r="D95" s="4">
        <v>13.5</v>
      </c>
      <c r="E95" s="4"/>
      <c r="F95" s="4"/>
      <c r="G95" s="4"/>
      <c r="H95" s="4"/>
      <c r="I95" s="4"/>
      <c r="J95" s="5">
        <f t="shared" si="1"/>
        <v>1.9285714285714286</v>
      </c>
      <c r="K95" s="11" t="str">
        <f>VLOOKUP(A95,维度表!$A$1:$B$37,2,FALSE)</f>
        <v>电商</v>
      </c>
    </row>
    <row r="96" spans="1:11" x14ac:dyDescent="0.3">
      <c r="A96" s="3" t="s">
        <v>129</v>
      </c>
      <c r="B96" s="4" t="s">
        <v>0</v>
      </c>
      <c r="C96" s="4" t="s">
        <v>29</v>
      </c>
      <c r="D96" s="4"/>
      <c r="E96" s="4">
        <v>31</v>
      </c>
      <c r="F96" s="4">
        <v>34</v>
      </c>
      <c r="G96" s="4">
        <v>6</v>
      </c>
      <c r="H96" s="4">
        <v>6</v>
      </c>
      <c r="I96" s="4"/>
      <c r="J96" s="5">
        <f t="shared" si="1"/>
        <v>11</v>
      </c>
      <c r="K96" s="11" t="str">
        <f>VLOOKUP(A96,维度表!$A$1:$B$37,2,FALSE)</f>
        <v>电商</v>
      </c>
    </row>
    <row r="97" spans="1:11" x14ac:dyDescent="0.3">
      <c r="A97" s="3" t="s">
        <v>129</v>
      </c>
      <c r="B97" s="4" t="s">
        <v>9</v>
      </c>
      <c r="C97" s="4" t="s">
        <v>16</v>
      </c>
      <c r="D97" s="4"/>
      <c r="E97" s="4">
        <v>1</v>
      </c>
      <c r="F97" s="4"/>
      <c r="G97" s="4"/>
      <c r="H97" s="4"/>
      <c r="I97" s="4"/>
      <c r="J97" s="5">
        <f t="shared" si="1"/>
        <v>0.14285714285714285</v>
      </c>
      <c r="K97" s="11" t="str">
        <f>VLOOKUP(A97,维度表!$A$1:$B$37,2,FALSE)</f>
        <v>电商</v>
      </c>
    </row>
    <row r="98" spans="1:11" x14ac:dyDescent="0.3">
      <c r="A98" s="3" t="s">
        <v>129</v>
      </c>
      <c r="B98" s="4" t="s">
        <v>11</v>
      </c>
      <c r="C98" s="4" t="s">
        <v>11</v>
      </c>
      <c r="D98" s="4"/>
      <c r="E98" s="4"/>
      <c r="F98" s="4">
        <v>7</v>
      </c>
      <c r="G98" s="4">
        <v>7</v>
      </c>
      <c r="H98" s="4"/>
      <c r="I98" s="4"/>
      <c r="J98" s="5">
        <f t="shared" si="1"/>
        <v>2</v>
      </c>
      <c r="K98" s="11" t="str">
        <f>VLOOKUP(A98,维度表!$A$1:$B$37,2,FALSE)</f>
        <v>电商</v>
      </c>
    </row>
    <row r="99" spans="1:11" x14ac:dyDescent="0.3">
      <c r="A99" s="3" t="s">
        <v>130</v>
      </c>
      <c r="B99" s="4" t="s">
        <v>0</v>
      </c>
      <c r="C99" s="4" t="s">
        <v>35</v>
      </c>
      <c r="D99" s="4">
        <v>8</v>
      </c>
      <c r="E99" s="4">
        <v>35</v>
      </c>
      <c r="F99" s="4">
        <v>8</v>
      </c>
      <c r="G99" s="4">
        <v>5</v>
      </c>
      <c r="H99" s="4"/>
      <c r="I99" s="4">
        <v>2</v>
      </c>
      <c r="J99" s="5">
        <f t="shared" ref="J99:J102" si="2">SUM(D99:I99)/7</f>
        <v>8.2857142857142865</v>
      </c>
      <c r="K99" s="11" t="str">
        <f>VLOOKUP(A99,维度表!$A$1:$B$37,2,FALSE)</f>
        <v>通用技术</v>
      </c>
    </row>
    <row r="100" spans="1:11" x14ac:dyDescent="0.3">
      <c r="A100" s="3" t="s">
        <v>130</v>
      </c>
      <c r="B100" s="4" t="s">
        <v>2</v>
      </c>
      <c r="C100" s="4" t="s">
        <v>31</v>
      </c>
      <c r="D100" s="4"/>
      <c r="E100" s="4">
        <v>3</v>
      </c>
      <c r="F100" s="4">
        <v>30</v>
      </c>
      <c r="G100" s="4">
        <v>9</v>
      </c>
      <c r="H100" s="4"/>
      <c r="I100" s="4"/>
      <c r="J100" s="5">
        <f t="shared" si="2"/>
        <v>6</v>
      </c>
      <c r="K100" s="11" t="str">
        <f>VLOOKUP(A100,维度表!$A$1:$B$37,2,FALSE)</f>
        <v>通用技术</v>
      </c>
    </row>
    <row r="101" spans="1:11" x14ac:dyDescent="0.3">
      <c r="A101" s="3" t="s">
        <v>130</v>
      </c>
      <c r="B101" s="4" t="s">
        <v>9</v>
      </c>
      <c r="C101" s="4" t="s">
        <v>10</v>
      </c>
      <c r="D101" s="4"/>
      <c r="E101" s="4">
        <v>1</v>
      </c>
      <c r="F101" s="4">
        <v>1</v>
      </c>
      <c r="G101" s="4">
        <v>1</v>
      </c>
      <c r="H101" s="4"/>
      <c r="I101" s="4">
        <v>5</v>
      </c>
      <c r="J101" s="5">
        <f t="shared" si="2"/>
        <v>1.1428571428571428</v>
      </c>
      <c r="K101" s="11" t="str">
        <f>VLOOKUP(A101,维度表!$A$1:$B$37,2,FALSE)</f>
        <v>通用技术</v>
      </c>
    </row>
    <row r="102" spans="1:11" x14ac:dyDescent="0.3">
      <c r="A102" s="3" t="s">
        <v>130</v>
      </c>
      <c r="B102" s="4" t="s">
        <v>11</v>
      </c>
      <c r="C102" s="4" t="s">
        <v>11</v>
      </c>
      <c r="D102" s="4"/>
      <c r="E102" s="4"/>
      <c r="F102" s="4"/>
      <c r="G102" s="4">
        <v>21</v>
      </c>
      <c r="H102" s="4">
        <v>14</v>
      </c>
      <c r="I102" s="4">
        <v>7</v>
      </c>
      <c r="J102" s="5">
        <f t="shared" si="2"/>
        <v>6</v>
      </c>
      <c r="K102" s="11" t="str">
        <f>VLOOKUP(A102,维度表!$A$1:$B$37,2,FALSE)</f>
        <v>通用技术</v>
      </c>
    </row>
    <row r="103" spans="1:11" x14ac:dyDescent="0.3">
      <c r="A103" s="3" t="s">
        <v>57</v>
      </c>
      <c r="B103" s="4" t="s">
        <v>0</v>
      </c>
      <c r="C103" s="4" t="s">
        <v>35</v>
      </c>
      <c r="D103" s="4">
        <v>10</v>
      </c>
      <c r="E103" s="4">
        <v>24</v>
      </c>
      <c r="F103" s="4">
        <v>12.5</v>
      </c>
      <c r="G103" s="4">
        <v>3</v>
      </c>
      <c r="H103" s="4">
        <v>5</v>
      </c>
      <c r="I103" s="4">
        <v>2.5</v>
      </c>
      <c r="J103" s="5">
        <f t="shared" si="1"/>
        <v>8.1428571428571423</v>
      </c>
      <c r="K103" s="11" t="str">
        <f>VLOOKUP(A103,维度表!$A$1:$B$37,2,FALSE)</f>
        <v>公司治理</v>
      </c>
    </row>
    <row r="104" spans="1:11" x14ac:dyDescent="0.3">
      <c r="A104" s="3" t="s">
        <v>57</v>
      </c>
      <c r="B104" s="4" t="s">
        <v>0</v>
      </c>
      <c r="C104" s="4" t="s">
        <v>58</v>
      </c>
      <c r="D104" s="4">
        <v>1</v>
      </c>
      <c r="E104" s="4"/>
      <c r="F104" s="4">
        <v>0.5</v>
      </c>
      <c r="G104" s="4"/>
      <c r="H104" s="4"/>
      <c r="I104" s="4">
        <v>0.5</v>
      </c>
      <c r="J104" s="5">
        <f t="shared" si="1"/>
        <v>0.2857142857142857</v>
      </c>
      <c r="K104" s="11" t="str">
        <f>VLOOKUP(A104,维度表!$A$1:$B$37,2,FALSE)</f>
        <v>公司治理</v>
      </c>
    </row>
    <row r="105" spans="1:11" x14ac:dyDescent="0.3">
      <c r="A105" s="3" t="s">
        <v>57</v>
      </c>
      <c r="B105" s="4" t="s">
        <v>2</v>
      </c>
      <c r="C105" s="4" t="s">
        <v>30</v>
      </c>
      <c r="D105" s="4"/>
      <c r="E105" s="4">
        <v>1</v>
      </c>
      <c r="F105" s="4">
        <v>4</v>
      </c>
      <c r="G105" s="4"/>
      <c r="H105" s="4">
        <v>3</v>
      </c>
      <c r="I105" s="4">
        <v>4</v>
      </c>
      <c r="J105" s="5">
        <f t="shared" si="1"/>
        <v>1.7142857142857142</v>
      </c>
      <c r="K105" s="11" t="str">
        <f>VLOOKUP(A105,维度表!$A$1:$B$37,2,FALSE)</f>
        <v>公司治理</v>
      </c>
    </row>
    <row r="106" spans="1:11" x14ac:dyDescent="0.3">
      <c r="A106" s="3" t="s">
        <v>57</v>
      </c>
      <c r="B106" s="4" t="s">
        <v>2</v>
      </c>
      <c r="C106" s="4" t="s">
        <v>59</v>
      </c>
      <c r="D106" s="4"/>
      <c r="E106" s="4">
        <v>1</v>
      </c>
      <c r="F106" s="4"/>
      <c r="G106" s="4"/>
      <c r="H106" s="4"/>
      <c r="I106" s="4"/>
      <c r="J106" s="5">
        <f t="shared" si="1"/>
        <v>0.14285714285714285</v>
      </c>
      <c r="K106" s="11" t="str">
        <f>VLOOKUP(A106,维度表!$A$1:$B$37,2,FALSE)</f>
        <v>公司治理</v>
      </c>
    </row>
    <row r="107" spans="1:11" x14ac:dyDescent="0.3">
      <c r="A107" s="3" t="s">
        <v>57</v>
      </c>
      <c r="B107" s="4" t="s">
        <v>0</v>
      </c>
      <c r="C107" s="4" t="s">
        <v>60</v>
      </c>
      <c r="D107" s="4"/>
      <c r="E107" s="4">
        <v>2.5</v>
      </c>
      <c r="F107" s="4"/>
      <c r="G107" s="4"/>
      <c r="H107" s="4"/>
      <c r="I107" s="4">
        <v>2</v>
      </c>
      <c r="J107" s="5">
        <f t="shared" si="1"/>
        <v>0.6428571428571429</v>
      </c>
      <c r="K107" s="11" t="str">
        <f>VLOOKUP(A107,维度表!$A$1:$B$37,2,FALSE)</f>
        <v>公司治理</v>
      </c>
    </row>
    <row r="108" spans="1:11" x14ac:dyDescent="0.3">
      <c r="A108" s="3" t="s">
        <v>57</v>
      </c>
      <c r="B108" s="4" t="s">
        <v>0</v>
      </c>
      <c r="C108" s="4" t="s">
        <v>61</v>
      </c>
      <c r="D108" s="4"/>
      <c r="E108" s="4">
        <v>3</v>
      </c>
      <c r="F108" s="4">
        <v>1.5</v>
      </c>
      <c r="G108" s="4"/>
      <c r="H108" s="4"/>
      <c r="I108" s="4">
        <v>1.5</v>
      </c>
      <c r="J108" s="5">
        <f t="shared" si="1"/>
        <v>0.8571428571428571</v>
      </c>
      <c r="K108" s="11" t="str">
        <f>VLOOKUP(A108,维度表!$A$1:$B$37,2,FALSE)</f>
        <v>公司治理</v>
      </c>
    </row>
    <row r="109" spans="1:11" x14ac:dyDescent="0.3">
      <c r="A109" s="3" t="s">
        <v>57</v>
      </c>
      <c r="B109" s="4" t="s">
        <v>9</v>
      </c>
      <c r="C109" s="4" t="s">
        <v>10</v>
      </c>
      <c r="D109" s="4"/>
      <c r="E109" s="4">
        <v>2</v>
      </c>
      <c r="F109" s="4">
        <v>4.5</v>
      </c>
      <c r="G109" s="4"/>
      <c r="H109" s="4"/>
      <c r="I109" s="4"/>
      <c r="J109" s="5">
        <f t="shared" si="1"/>
        <v>0.9285714285714286</v>
      </c>
      <c r="K109" s="11" t="str">
        <f>VLOOKUP(A109,维度表!$A$1:$B$37,2,FALSE)</f>
        <v>公司治理</v>
      </c>
    </row>
    <row r="110" spans="1:11" x14ac:dyDescent="0.3">
      <c r="A110" s="3" t="s">
        <v>57</v>
      </c>
      <c r="B110" s="4" t="s">
        <v>9</v>
      </c>
      <c r="C110" s="4" t="s">
        <v>16</v>
      </c>
      <c r="D110" s="4"/>
      <c r="E110" s="4">
        <v>7</v>
      </c>
      <c r="F110" s="4">
        <v>3</v>
      </c>
      <c r="G110" s="4"/>
      <c r="H110" s="4">
        <v>1</v>
      </c>
      <c r="I110" s="4">
        <v>1.5</v>
      </c>
      <c r="J110" s="5">
        <f t="shared" si="1"/>
        <v>1.7857142857142858</v>
      </c>
      <c r="K110" s="11" t="str">
        <f>VLOOKUP(A110,维度表!$A$1:$B$37,2,FALSE)</f>
        <v>公司治理</v>
      </c>
    </row>
    <row r="111" spans="1:11" x14ac:dyDescent="0.3">
      <c r="A111" s="3" t="s">
        <v>57</v>
      </c>
      <c r="B111" s="4" t="s">
        <v>11</v>
      </c>
      <c r="C111" s="4" t="s">
        <v>11</v>
      </c>
      <c r="D111" s="4"/>
      <c r="E111" s="4"/>
      <c r="F111" s="4">
        <v>7</v>
      </c>
      <c r="G111" s="4">
        <v>32</v>
      </c>
      <c r="H111" s="4"/>
      <c r="I111" s="4"/>
      <c r="J111" s="5">
        <f t="shared" si="1"/>
        <v>5.5714285714285712</v>
      </c>
      <c r="K111" s="11" t="str">
        <f>VLOOKUP(A111,维度表!$A$1:$B$37,2,FALSE)</f>
        <v>公司治理</v>
      </c>
    </row>
    <row r="112" spans="1:11" x14ac:dyDescent="0.3">
      <c r="A112" s="3" t="s">
        <v>57</v>
      </c>
      <c r="B112" s="4" t="s">
        <v>0</v>
      </c>
      <c r="C112" s="4" t="s">
        <v>62</v>
      </c>
      <c r="D112" s="4"/>
      <c r="E112" s="4"/>
      <c r="F112" s="4">
        <v>2.5</v>
      </c>
      <c r="G112" s="4"/>
      <c r="H112" s="4">
        <v>0.5</v>
      </c>
      <c r="I112" s="4">
        <v>1</v>
      </c>
      <c r="J112" s="5">
        <f t="shared" si="1"/>
        <v>0.5714285714285714</v>
      </c>
      <c r="K112" s="11" t="str">
        <f>VLOOKUP(A112,维度表!$A$1:$B$37,2,FALSE)</f>
        <v>公司治理</v>
      </c>
    </row>
    <row r="113" spans="1:11" x14ac:dyDescent="0.3">
      <c r="A113" s="3" t="s">
        <v>57</v>
      </c>
      <c r="B113" s="4" t="s">
        <v>0</v>
      </c>
      <c r="C113" s="4" t="s">
        <v>63</v>
      </c>
      <c r="D113" s="4"/>
      <c r="E113" s="4"/>
      <c r="F113" s="4">
        <v>0.5</v>
      </c>
      <c r="G113" s="4"/>
      <c r="H113" s="4"/>
      <c r="I113" s="4"/>
      <c r="J113" s="5">
        <f t="shared" si="1"/>
        <v>7.1428571428571425E-2</v>
      </c>
      <c r="K113" s="11" t="str">
        <f>VLOOKUP(A113,维度表!$A$1:$B$37,2,FALSE)</f>
        <v>公司治理</v>
      </c>
    </row>
    <row r="114" spans="1:11" x14ac:dyDescent="0.3">
      <c r="A114" s="3" t="s">
        <v>57</v>
      </c>
      <c r="B114" s="4" t="s">
        <v>0</v>
      </c>
      <c r="C114" s="4" t="s">
        <v>64</v>
      </c>
      <c r="D114" s="4"/>
      <c r="E114" s="4"/>
      <c r="F114" s="4"/>
      <c r="G114" s="4"/>
      <c r="H114" s="4">
        <v>0.5</v>
      </c>
      <c r="I114" s="4">
        <v>1</v>
      </c>
      <c r="J114" s="5">
        <f t="shared" si="1"/>
        <v>0.21428571428571427</v>
      </c>
      <c r="K114" s="11" t="str">
        <f>VLOOKUP(A114,维度表!$A$1:$B$37,2,FALSE)</f>
        <v>公司治理</v>
      </c>
    </row>
    <row r="115" spans="1:11" x14ac:dyDescent="0.3">
      <c r="A115" s="3" t="s">
        <v>65</v>
      </c>
      <c r="B115" s="4" t="s">
        <v>0</v>
      </c>
      <c r="C115" s="4" t="s">
        <v>66</v>
      </c>
      <c r="D115" s="4">
        <v>31</v>
      </c>
      <c r="E115" s="4">
        <v>17.5</v>
      </c>
      <c r="F115" s="4">
        <v>1</v>
      </c>
      <c r="G115" s="4">
        <v>6</v>
      </c>
      <c r="H115" s="4"/>
      <c r="I115" s="4"/>
      <c r="J115" s="5">
        <f t="shared" si="1"/>
        <v>7.9285714285714288</v>
      </c>
      <c r="K115" s="11" t="str">
        <f>VLOOKUP(A115,维度表!$A$1:$B$37,2,FALSE)</f>
        <v>数据应用</v>
      </c>
    </row>
    <row r="116" spans="1:11" x14ac:dyDescent="0.3">
      <c r="A116" s="3" t="s">
        <v>65</v>
      </c>
      <c r="B116" s="4" t="s">
        <v>0</v>
      </c>
      <c r="C116" s="4" t="s">
        <v>67</v>
      </c>
      <c r="D116" s="4">
        <v>6</v>
      </c>
      <c r="E116" s="4">
        <v>16.5</v>
      </c>
      <c r="F116" s="4">
        <v>24.5</v>
      </c>
      <c r="G116" s="4">
        <v>8</v>
      </c>
      <c r="H116" s="4"/>
      <c r="I116" s="4"/>
      <c r="J116" s="5">
        <f t="shared" si="1"/>
        <v>7.8571428571428568</v>
      </c>
      <c r="K116" s="11" t="str">
        <f>VLOOKUP(A116,维度表!$A$1:$B$37,2,FALSE)</f>
        <v>数据应用</v>
      </c>
    </row>
    <row r="117" spans="1:11" x14ac:dyDescent="0.3">
      <c r="A117" s="3" t="s">
        <v>65</v>
      </c>
      <c r="B117" s="4" t="s">
        <v>0</v>
      </c>
      <c r="C117" s="4" t="s">
        <v>68</v>
      </c>
      <c r="D117" s="4"/>
      <c r="E117" s="4">
        <v>1</v>
      </c>
      <c r="F117" s="4"/>
      <c r="G117" s="4"/>
      <c r="H117" s="4"/>
      <c r="I117" s="4"/>
      <c r="J117" s="5">
        <f t="shared" si="1"/>
        <v>0.14285714285714285</v>
      </c>
      <c r="K117" s="11" t="str">
        <f>VLOOKUP(A117,维度表!$A$1:$B$37,2,FALSE)</f>
        <v>数据应用</v>
      </c>
    </row>
    <row r="118" spans="1:11" x14ac:dyDescent="0.3">
      <c r="A118" s="3" t="s">
        <v>65</v>
      </c>
      <c r="B118" s="4" t="s">
        <v>0</v>
      </c>
      <c r="C118" s="4" t="s">
        <v>15</v>
      </c>
      <c r="D118" s="4"/>
      <c r="E118" s="4">
        <v>6</v>
      </c>
      <c r="F118" s="4">
        <v>6.5</v>
      </c>
      <c r="G118" s="4"/>
      <c r="H118" s="4"/>
      <c r="I118" s="4"/>
      <c r="J118" s="5">
        <f t="shared" si="1"/>
        <v>1.7857142857142858</v>
      </c>
      <c r="K118" s="11" t="str">
        <f>VLOOKUP(A118,维度表!$A$1:$B$37,2,FALSE)</f>
        <v>数据应用</v>
      </c>
    </row>
    <row r="119" spans="1:11" x14ac:dyDescent="0.3">
      <c r="A119" s="3" t="s">
        <v>65</v>
      </c>
      <c r="B119" s="4" t="s">
        <v>9</v>
      </c>
      <c r="C119" s="4" t="s">
        <v>66</v>
      </c>
      <c r="D119" s="4"/>
      <c r="E119" s="4">
        <v>5</v>
      </c>
      <c r="F119" s="4"/>
      <c r="G119" s="4"/>
      <c r="H119" s="4"/>
      <c r="I119" s="4"/>
      <c r="J119" s="5">
        <f t="shared" si="1"/>
        <v>0.7142857142857143</v>
      </c>
      <c r="K119" s="11" t="str">
        <f>VLOOKUP(A119,维度表!$A$1:$B$37,2,FALSE)</f>
        <v>数据应用</v>
      </c>
    </row>
    <row r="120" spans="1:11" x14ac:dyDescent="0.3">
      <c r="A120" s="3" t="s">
        <v>65</v>
      </c>
      <c r="B120" s="4" t="s">
        <v>11</v>
      </c>
      <c r="C120" s="4" t="s">
        <v>11</v>
      </c>
      <c r="D120" s="4"/>
      <c r="E120" s="4"/>
      <c r="F120" s="4">
        <v>4</v>
      </c>
      <c r="G120" s="4"/>
      <c r="H120" s="4">
        <v>14</v>
      </c>
      <c r="I120" s="4"/>
      <c r="J120" s="5">
        <f t="shared" si="1"/>
        <v>2.5714285714285716</v>
      </c>
      <c r="K120" s="11" t="str">
        <f>VLOOKUP(A120,维度表!$A$1:$B$37,2,FALSE)</f>
        <v>数据应用</v>
      </c>
    </row>
    <row r="121" spans="1:11" x14ac:dyDescent="0.3">
      <c r="A121" s="3" t="s">
        <v>133</v>
      </c>
      <c r="B121" s="4" t="s">
        <v>2</v>
      </c>
      <c r="C121" s="4" t="s">
        <v>69</v>
      </c>
      <c r="D121" s="4">
        <v>4.5</v>
      </c>
      <c r="E121" s="4">
        <v>5</v>
      </c>
      <c r="F121" s="4">
        <v>4</v>
      </c>
      <c r="G121" s="4"/>
      <c r="H121" s="4"/>
      <c r="I121" s="4"/>
      <c r="J121" s="5">
        <f t="shared" si="1"/>
        <v>1.9285714285714286</v>
      </c>
      <c r="K121" s="11" t="str">
        <f>VLOOKUP(A121,维度表!$A$1:$B$37,2,FALSE)</f>
        <v>公司治理</v>
      </c>
    </row>
    <row r="122" spans="1:11" x14ac:dyDescent="0.3">
      <c r="A122" s="3" t="s">
        <v>133</v>
      </c>
      <c r="B122" s="4" t="s">
        <v>2</v>
      </c>
      <c r="C122" s="4" t="s">
        <v>70</v>
      </c>
      <c r="D122" s="4">
        <v>1</v>
      </c>
      <c r="E122" s="4">
        <v>1</v>
      </c>
      <c r="F122" s="4">
        <v>1</v>
      </c>
      <c r="G122" s="4"/>
      <c r="H122" s="4"/>
      <c r="I122" s="4"/>
      <c r="J122" s="5">
        <f t="shared" ref="J122:J185" si="3">SUM(D122:I122)/7</f>
        <v>0.42857142857142855</v>
      </c>
      <c r="K122" s="11" t="str">
        <f>VLOOKUP(A122,维度表!$A$1:$B$37,2,FALSE)</f>
        <v>公司治理</v>
      </c>
    </row>
    <row r="123" spans="1:11" x14ac:dyDescent="0.3">
      <c r="A123" s="3" t="s">
        <v>133</v>
      </c>
      <c r="B123" s="4" t="s">
        <v>2</v>
      </c>
      <c r="C123" s="4" t="s">
        <v>71</v>
      </c>
      <c r="D123" s="4">
        <v>3</v>
      </c>
      <c r="E123" s="4">
        <v>4</v>
      </c>
      <c r="F123" s="4">
        <v>3</v>
      </c>
      <c r="G123" s="4"/>
      <c r="H123" s="4"/>
      <c r="I123" s="4"/>
      <c r="J123" s="5">
        <f t="shared" si="3"/>
        <v>1.4285714285714286</v>
      </c>
      <c r="K123" s="11" t="str">
        <f>VLOOKUP(A123,维度表!$A$1:$B$37,2,FALSE)</f>
        <v>公司治理</v>
      </c>
    </row>
    <row r="124" spans="1:11" x14ac:dyDescent="0.3">
      <c r="A124" s="3" t="s">
        <v>133</v>
      </c>
      <c r="B124" s="4" t="s">
        <v>0</v>
      </c>
      <c r="C124" s="4" t="s">
        <v>72</v>
      </c>
      <c r="D124" s="4">
        <v>2.5</v>
      </c>
      <c r="E124" s="4">
        <v>4</v>
      </c>
      <c r="F124" s="4">
        <v>4</v>
      </c>
      <c r="G124" s="4"/>
      <c r="H124" s="4"/>
      <c r="I124" s="4"/>
      <c r="J124" s="5">
        <f t="shared" si="3"/>
        <v>1.5</v>
      </c>
      <c r="K124" s="11" t="str">
        <f>VLOOKUP(A124,维度表!$A$1:$B$37,2,FALSE)</f>
        <v>公司治理</v>
      </c>
    </row>
    <row r="125" spans="1:11" x14ac:dyDescent="0.3">
      <c r="A125" s="3" t="s">
        <v>133</v>
      </c>
      <c r="B125" s="4" t="s">
        <v>0</v>
      </c>
      <c r="C125" s="4" t="s">
        <v>73</v>
      </c>
      <c r="D125" s="4">
        <v>10</v>
      </c>
      <c r="E125" s="4">
        <v>15</v>
      </c>
      <c r="F125" s="4">
        <v>12</v>
      </c>
      <c r="G125" s="4">
        <v>10</v>
      </c>
      <c r="H125" s="4"/>
      <c r="I125" s="4"/>
      <c r="J125" s="5">
        <f t="shared" si="3"/>
        <v>6.7142857142857144</v>
      </c>
      <c r="K125" s="11" t="str">
        <f>VLOOKUP(A125,维度表!$A$1:$B$37,2,FALSE)</f>
        <v>公司治理</v>
      </c>
    </row>
    <row r="126" spans="1:11" x14ac:dyDescent="0.3">
      <c r="A126" s="3" t="s">
        <v>133</v>
      </c>
      <c r="B126" s="4" t="s">
        <v>0</v>
      </c>
      <c r="C126" s="4" t="s">
        <v>74</v>
      </c>
      <c r="D126" s="4">
        <v>14</v>
      </c>
      <c r="E126" s="4">
        <v>17</v>
      </c>
      <c r="F126" s="4">
        <v>15</v>
      </c>
      <c r="G126" s="4">
        <v>6</v>
      </c>
      <c r="H126" s="4"/>
      <c r="I126" s="4"/>
      <c r="J126" s="5">
        <f t="shared" si="3"/>
        <v>7.4285714285714288</v>
      </c>
      <c r="K126" s="11" t="str">
        <f>VLOOKUP(A126,维度表!$A$1:$B$37,2,FALSE)</f>
        <v>公司治理</v>
      </c>
    </row>
    <row r="127" spans="1:11" x14ac:dyDescent="0.3">
      <c r="A127" s="3" t="s">
        <v>133</v>
      </c>
      <c r="B127" s="4" t="s">
        <v>9</v>
      </c>
      <c r="C127" s="4" t="s">
        <v>10</v>
      </c>
      <c r="D127" s="4">
        <v>2</v>
      </c>
      <c r="E127" s="4"/>
      <c r="F127" s="4"/>
      <c r="G127" s="4"/>
      <c r="H127" s="4"/>
      <c r="I127" s="4"/>
      <c r="J127" s="5">
        <f t="shared" si="3"/>
        <v>0.2857142857142857</v>
      </c>
      <c r="K127" s="11" t="str">
        <f>VLOOKUP(A127,维度表!$A$1:$B$37,2,FALSE)</f>
        <v>公司治理</v>
      </c>
    </row>
    <row r="128" spans="1:11" x14ac:dyDescent="0.3">
      <c r="A128" s="3" t="s">
        <v>134</v>
      </c>
      <c r="B128" s="4" t="s">
        <v>0</v>
      </c>
      <c r="C128" s="4" t="s">
        <v>35</v>
      </c>
      <c r="D128" s="4">
        <v>8</v>
      </c>
      <c r="E128" s="4">
        <v>4</v>
      </c>
      <c r="F128" s="4">
        <v>1.5</v>
      </c>
      <c r="G128" s="4"/>
      <c r="H128" s="4"/>
      <c r="I128" s="4">
        <v>8</v>
      </c>
      <c r="J128" s="5">
        <f t="shared" si="3"/>
        <v>3.0714285714285716</v>
      </c>
      <c r="K128" s="11" t="str">
        <f>VLOOKUP(A128,维度表!$A$1:$B$37,2,FALSE)</f>
        <v>通用技术</v>
      </c>
    </row>
    <row r="129" spans="1:11" x14ac:dyDescent="0.3">
      <c r="A129" s="3" t="s">
        <v>134</v>
      </c>
      <c r="B129" s="4" t="s">
        <v>2</v>
      </c>
      <c r="C129" s="4" t="s">
        <v>75</v>
      </c>
      <c r="D129" s="4"/>
      <c r="E129" s="4">
        <v>1</v>
      </c>
      <c r="F129" s="4"/>
      <c r="G129" s="4"/>
      <c r="H129" s="4"/>
      <c r="I129" s="4"/>
      <c r="J129" s="5">
        <f t="shared" si="3"/>
        <v>0.14285714285714285</v>
      </c>
      <c r="K129" s="11" t="str">
        <f>VLOOKUP(A129,维度表!$A$1:$B$37,2,FALSE)</f>
        <v>通用技术</v>
      </c>
    </row>
    <row r="130" spans="1:11" x14ac:dyDescent="0.3">
      <c r="A130" s="3" t="s">
        <v>134</v>
      </c>
      <c r="B130" s="4" t="s">
        <v>2</v>
      </c>
      <c r="C130" s="4" t="s">
        <v>31</v>
      </c>
      <c r="D130" s="4"/>
      <c r="E130" s="4">
        <v>29</v>
      </c>
      <c r="F130" s="4">
        <v>38</v>
      </c>
      <c r="G130" s="4">
        <v>22.5</v>
      </c>
      <c r="H130" s="4">
        <v>14</v>
      </c>
      <c r="I130" s="4">
        <v>7</v>
      </c>
      <c r="J130" s="5">
        <f t="shared" si="3"/>
        <v>15.785714285714286</v>
      </c>
      <c r="K130" s="11" t="str">
        <f>VLOOKUP(A130,维度表!$A$1:$B$37,2,FALSE)</f>
        <v>通用技术</v>
      </c>
    </row>
    <row r="131" spans="1:11" x14ac:dyDescent="0.3">
      <c r="A131" s="3" t="s">
        <v>134</v>
      </c>
      <c r="B131" s="4" t="s">
        <v>11</v>
      </c>
      <c r="C131" s="4" t="s">
        <v>11</v>
      </c>
      <c r="D131" s="4"/>
      <c r="E131" s="4"/>
      <c r="F131" s="4"/>
      <c r="G131" s="4">
        <v>14</v>
      </c>
      <c r="H131" s="4"/>
      <c r="I131" s="4"/>
      <c r="J131" s="5">
        <f t="shared" si="3"/>
        <v>2</v>
      </c>
      <c r="K131" s="11" t="str">
        <f>VLOOKUP(A131,维度表!$A$1:$B$37,2,FALSE)</f>
        <v>通用技术</v>
      </c>
    </row>
    <row r="132" spans="1:11" x14ac:dyDescent="0.3">
      <c r="A132" s="3" t="s">
        <v>135</v>
      </c>
      <c r="B132" s="4" t="s">
        <v>0</v>
      </c>
      <c r="C132" s="4" t="s">
        <v>76</v>
      </c>
      <c r="D132" s="4">
        <v>15</v>
      </c>
      <c r="E132" s="4">
        <v>27</v>
      </c>
      <c r="F132" s="4">
        <v>25</v>
      </c>
      <c r="G132" s="4"/>
      <c r="H132" s="4">
        <v>15</v>
      </c>
      <c r="I132" s="4"/>
      <c r="J132" s="5">
        <f t="shared" si="3"/>
        <v>11.714285714285714</v>
      </c>
      <c r="K132" s="11" t="str">
        <f>VLOOKUP(A132,维度表!$A$1:$B$37,2,FALSE)</f>
        <v>公司治理</v>
      </c>
    </row>
    <row r="133" spans="1:11" x14ac:dyDescent="0.3">
      <c r="A133" s="3" t="s">
        <v>135</v>
      </c>
      <c r="B133" s="4" t="s">
        <v>0</v>
      </c>
      <c r="C133" s="4" t="s">
        <v>7</v>
      </c>
      <c r="D133" s="4">
        <v>0.5</v>
      </c>
      <c r="E133" s="4"/>
      <c r="F133" s="4"/>
      <c r="G133" s="4"/>
      <c r="H133" s="4"/>
      <c r="I133" s="4"/>
      <c r="J133" s="5">
        <f t="shared" si="3"/>
        <v>7.1428571428571425E-2</v>
      </c>
      <c r="K133" s="11" t="str">
        <f>VLOOKUP(A133,维度表!$A$1:$B$37,2,FALSE)</f>
        <v>公司治理</v>
      </c>
    </row>
    <row r="134" spans="1:11" x14ac:dyDescent="0.3">
      <c r="A134" s="3" t="s">
        <v>135</v>
      </c>
      <c r="B134" s="4" t="s">
        <v>0</v>
      </c>
      <c r="C134" s="4" t="s">
        <v>77</v>
      </c>
      <c r="D134" s="4">
        <v>4</v>
      </c>
      <c r="E134" s="4">
        <v>1</v>
      </c>
      <c r="F134" s="4"/>
      <c r="G134" s="4"/>
      <c r="H134" s="4"/>
      <c r="I134" s="4"/>
      <c r="J134" s="5">
        <f t="shared" si="3"/>
        <v>0.7142857142857143</v>
      </c>
      <c r="K134" s="11" t="str">
        <f>VLOOKUP(A134,维度表!$A$1:$B$37,2,FALSE)</f>
        <v>公司治理</v>
      </c>
    </row>
    <row r="135" spans="1:11" x14ac:dyDescent="0.3">
      <c r="A135" s="3" t="s">
        <v>135</v>
      </c>
      <c r="B135" s="4" t="s">
        <v>0</v>
      </c>
      <c r="C135" s="4" t="s">
        <v>78</v>
      </c>
      <c r="D135" s="4">
        <v>7</v>
      </c>
      <c r="E135" s="4">
        <v>3</v>
      </c>
      <c r="F135" s="4">
        <v>2</v>
      </c>
      <c r="G135" s="4"/>
      <c r="H135" s="4"/>
      <c r="I135" s="4"/>
      <c r="J135" s="5">
        <f t="shared" si="3"/>
        <v>1.7142857142857142</v>
      </c>
      <c r="K135" s="11" t="str">
        <f>VLOOKUP(A135,维度表!$A$1:$B$37,2,FALSE)</f>
        <v>公司治理</v>
      </c>
    </row>
    <row r="136" spans="1:11" x14ac:dyDescent="0.3">
      <c r="A136" s="3" t="s">
        <v>135</v>
      </c>
      <c r="B136" s="4" t="s">
        <v>0</v>
      </c>
      <c r="C136" s="4" t="s">
        <v>79</v>
      </c>
      <c r="D136" s="4">
        <v>1</v>
      </c>
      <c r="E136" s="4"/>
      <c r="F136" s="4"/>
      <c r="G136" s="4"/>
      <c r="H136" s="4"/>
      <c r="I136" s="4"/>
      <c r="J136" s="5">
        <f t="shared" si="3"/>
        <v>0.14285714285714285</v>
      </c>
      <c r="K136" s="11" t="str">
        <f>VLOOKUP(A136,维度表!$A$1:$B$37,2,FALSE)</f>
        <v>公司治理</v>
      </c>
    </row>
    <row r="137" spans="1:11" x14ac:dyDescent="0.3">
      <c r="A137" s="3" t="s">
        <v>135</v>
      </c>
      <c r="B137" s="4" t="s">
        <v>9</v>
      </c>
      <c r="C137" s="4" t="s">
        <v>10</v>
      </c>
      <c r="D137" s="4">
        <v>2.5</v>
      </c>
      <c r="E137" s="4">
        <v>1.5</v>
      </c>
      <c r="F137" s="4"/>
      <c r="G137" s="4"/>
      <c r="H137" s="4"/>
      <c r="I137" s="4"/>
      <c r="J137" s="5">
        <f t="shared" si="3"/>
        <v>0.5714285714285714</v>
      </c>
      <c r="K137" s="11" t="str">
        <f>VLOOKUP(A137,维度表!$A$1:$B$37,2,FALSE)</f>
        <v>公司治理</v>
      </c>
    </row>
    <row r="138" spans="1:11" x14ac:dyDescent="0.3">
      <c r="A138" s="3" t="s">
        <v>135</v>
      </c>
      <c r="B138" s="4" t="s">
        <v>9</v>
      </c>
      <c r="C138" s="4" t="s">
        <v>21</v>
      </c>
      <c r="D138" s="4">
        <v>2</v>
      </c>
      <c r="E138" s="4"/>
      <c r="F138" s="4"/>
      <c r="G138" s="4"/>
      <c r="H138" s="4"/>
      <c r="I138" s="4"/>
      <c r="J138" s="5">
        <f t="shared" si="3"/>
        <v>0.2857142857142857</v>
      </c>
      <c r="K138" s="11" t="str">
        <f>VLOOKUP(A138,维度表!$A$1:$B$37,2,FALSE)</f>
        <v>公司治理</v>
      </c>
    </row>
    <row r="139" spans="1:11" x14ac:dyDescent="0.3">
      <c r="A139" s="3" t="s">
        <v>135</v>
      </c>
      <c r="B139" s="4" t="s">
        <v>9</v>
      </c>
      <c r="C139" s="4" t="s">
        <v>16</v>
      </c>
      <c r="D139" s="4">
        <v>1</v>
      </c>
      <c r="E139" s="4">
        <v>1</v>
      </c>
      <c r="F139" s="4">
        <v>1.5</v>
      </c>
      <c r="G139" s="4"/>
      <c r="H139" s="4"/>
      <c r="I139" s="4"/>
      <c r="J139" s="5">
        <f t="shared" si="3"/>
        <v>0.5</v>
      </c>
      <c r="K139" s="11" t="str">
        <f>VLOOKUP(A139,维度表!$A$1:$B$37,2,FALSE)</f>
        <v>公司治理</v>
      </c>
    </row>
    <row r="140" spans="1:11" x14ac:dyDescent="0.3">
      <c r="A140" s="3" t="s">
        <v>135</v>
      </c>
      <c r="B140" s="4" t="s">
        <v>9</v>
      </c>
      <c r="C140" s="4" t="s">
        <v>46</v>
      </c>
      <c r="D140" s="4">
        <v>1</v>
      </c>
      <c r="E140" s="4"/>
      <c r="F140" s="4"/>
      <c r="G140" s="4"/>
      <c r="H140" s="4"/>
      <c r="I140" s="4"/>
      <c r="J140" s="5">
        <f t="shared" si="3"/>
        <v>0.14285714285714285</v>
      </c>
      <c r="K140" s="11" t="str">
        <f>VLOOKUP(A140,维度表!$A$1:$B$37,2,FALSE)</f>
        <v>公司治理</v>
      </c>
    </row>
    <row r="141" spans="1:11" x14ac:dyDescent="0.3">
      <c r="A141" s="3" t="s">
        <v>135</v>
      </c>
      <c r="B141" s="4" t="s">
        <v>0</v>
      </c>
      <c r="C141" s="4" t="s">
        <v>80</v>
      </c>
      <c r="D141" s="4"/>
      <c r="E141" s="4">
        <v>1</v>
      </c>
      <c r="F141" s="4"/>
      <c r="G141" s="4"/>
      <c r="H141" s="4"/>
      <c r="I141" s="4"/>
      <c r="J141" s="5">
        <f t="shared" si="3"/>
        <v>0.14285714285714285</v>
      </c>
      <c r="K141" s="11" t="str">
        <f>VLOOKUP(A141,维度表!$A$1:$B$37,2,FALSE)</f>
        <v>公司治理</v>
      </c>
    </row>
    <row r="142" spans="1:11" x14ac:dyDescent="0.3">
      <c r="A142" s="3" t="s">
        <v>135</v>
      </c>
      <c r="B142" s="4" t="s">
        <v>0</v>
      </c>
      <c r="C142" s="4" t="s">
        <v>81</v>
      </c>
      <c r="D142" s="4"/>
      <c r="E142" s="4">
        <v>2.5</v>
      </c>
      <c r="F142" s="4"/>
      <c r="G142" s="4"/>
      <c r="H142" s="4"/>
      <c r="I142" s="4"/>
      <c r="J142" s="5">
        <f t="shared" si="3"/>
        <v>0.35714285714285715</v>
      </c>
      <c r="K142" s="11" t="str">
        <f>VLOOKUP(A142,维度表!$A$1:$B$37,2,FALSE)</f>
        <v>公司治理</v>
      </c>
    </row>
    <row r="143" spans="1:11" x14ac:dyDescent="0.3">
      <c r="A143" s="3" t="s">
        <v>135</v>
      </c>
      <c r="B143" s="4" t="s">
        <v>0</v>
      </c>
      <c r="C143" s="4" t="s">
        <v>82</v>
      </c>
      <c r="D143" s="4"/>
      <c r="E143" s="4">
        <v>2</v>
      </c>
      <c r="F143" s="4">
        <v>1</v>
      </c>
      <c r="G143" s="4"/>
      <c r="H143" s="4"/>
      <c r="I143" s="4"/>
      <c r="J143" s="5">
        <f t="shared" si="3"/>
        <v>0.42857142857142855</v>
      </c>
      <c r="K143" s="11" t="str">
        <f>VLOOKUP(A143,维度表!$A$1:$B$37,2,FALSE)</f>
        <v>公司治理</v>
      </c>
    </row>
    <row r="144" spans="1:11" x14ac:dyDescent="0.3">
      <c r="A144" s="3" t="s">
        <v>135</v>
      </c>
      <c r="B144" s="4" t="s">
        <v>11</v>
      </c>
      <c r="C144" s="4" t="s">
        <v>11</v>
      </c>
      <c r="D144" s="4"/>
      <c r="E144" s="4"/>
      <c r="F144" s="4">
        <v>7</v>
      </c>
      <c r="G144" s="4">
        <v>14</v>
      </c>
      <c r="H144" s="4"/>
      <c r="I144" s="4"/>
      <c r="J144" s="5">
        <f t="shared" si="3"/>
        <v>3</v>
      </c>
      <c r="K144" s="11" t="str">
        <f>VLOOKUP(A144,维度表!$A$1:$B$37,2,FALSE)</f>
        <v>公司治理</v>
      </c>
    </row>
    <row r="145" spans="1:11" x14ac:dyDescent="0.3">
      <c r="A145" s="3" t="s">
        <v>83</v>
      </c>
      <c r="B145" s="4" t="s">
        <v>2</v>
      </c>
      <c r="C145" s="4" t="s">
        <v>30</v>
      </c>
      <c r="D145" s="4">
        <v>3</v>
      </c>
      <c r="E145" s="4">
        <v>3.5</v>
      </c>
      <c r="F145" s="4">
        <v>7.5</v>
      </c>
      <c r="G145" s="4">
        <v>5</v>
      </c>
      <c r="H145" s="4"/>
      <c r="I145" s="4">
        <v>3</v>
      </c>
      <c r="J145" s="5">
        <f t="shared" si="3"/>
        <v>3.1428571428571428</v>
      </c>
      <c r="K145" s="11" t="str">
        <f>VLOOKUP(A145,维度表!$A$1:$B$37,2,FALSE)</f>
        <v>新业务</v>
      </c>
    </row>
    <row r="146" spans="1:11" x14ac:dyDescent="0.3">
      <c r="A146" s="3" t="s">
        <v>83</v>
      </c>
      <c r="B146" s="4" t="s">
        <v>0</v>
      </c>
      <c r="C146" s="4" t="s">
        <v>35</v>
      </c>
      <c r="D146" s="4">
        <v>5</v>
      </c>
      <c r="E146" s="4">
        <v>11.5</v>
      </c>
      <c r="F146" s="4">
        <v>17</v>
      </c>
      <c r="G146" s="4">
        <v>2</v>
      </c>
      <c r="H146" s="4"/>
      <c r="I146" s="4">
        <v>10.5</v>
      </c>
      <c r="J146" s="5">
        <f t="shared" si="3"/>
        <v>6.5714285714285712</v>
      </c>
      <c r="K146" s="11" t="str">
        <f>VLOOKUP(A146,维度表!$A$1:$B$37,2,FALSE)</f>
        <v>新业务</v>
      </c>
    </row>
    <row r="147" spans="1:11" x14ac:dyDescent="0.3">
      <c r="A147" s="3" t="s">
        <v>83</v>
      </c>
      <c r="B147" s="4" t="s">
        <v>2</v>
      </c>
      <c r="C147" s="4" t="s">
        <v>75</v>
      </c>
      <c r="D147" s="4"/>
      <c r="E147" s="4">
        <v>2</v>
      </c>
      <c r="F147" s="4"/>
      <c r="G147" s="4"/>
      <c r="H147" s="4"/>
      <c r="I147" s="4"/>
      <c r="J147" s="5">
        <f t="shared" si="3"/>
        <v>0.2857142857142857</v>
      </c>
      <c r="K147" s="11" t="str">
        <f>VLOOKUP(A147,维度表!$A$1:$B$37,2,FALSE)</f>
        <v>新业务</v>
      </c>
    </row>
    <row r="148" spans="1:11" x14ac:dyDescent="0.3">
      <c r="A148" s="3" t="s">
        <v>83</v>
      </c>
      <c r="B148" s="4" t="s">
        <v>2</v>
      </c>
      <c r="C148" s="4" t="s">
        <v>40</v>
      </c>
      <c r="D148" s="4"/>
      <c r="E148" s="4">
        <v>3.5</v>
      </c>
      <c r="F148" s="4">
        <v>5</v>
      </c>
      <c r="G148" s="4"/>
      <c r="H148" s="4"/>
      <c r="I148" s="4">
        <v>1</v>
      </c>
      <c r="J148" s="5">
        <f t="shared" si="3"/>
        <v>1.3571428571428572</v>
      </c>
      <c r="K148" s="11" t="str">
        <f>VLOOKUP(A148,维度表!$A$1:$B$37,2,FALSE)</f>
        <v>新业务</v>
      </c>
    </row>
    <row r="149" spans="1:11" x14ac:dyDescent="0.3">
      <c r="A149" s="3" t="s">
        <v>83</v>
      </c>
      <c r="B149" s="4" t="s">
        <v>9</v>
      </c>
      <c r="C149" s="4" t="s">
        <v>10</v>
      </c>
      <c r="D149" s="4"/>
      <c r="E149" s="4">
        <v>4.5</v>
      </c>
      <c r="F149" s="4">
        <v>1.5</v>
      </c>
      <c r="G149" s="4"/>
      <c r="H149" s="4"/>
      <c r="I149" s="4"/>
      <c r="J149" s="5">
        <f t="shared" si="3"/>
        <v>0.8571428571428571</v>
      </c>
      <c r="K149" s="11" t="str">
        <f>VLOOKUP(A149,维度表!$A$1:$B$37,2,FALSE)</f>
        <v>新业务</v>
      </c>
    </row>
    <row r="150" spans="1:11" x14ac:dyDescent="0.3">
      <c r="A150" s="3" t="s">
        <v>83</v>
      </c>
      <c r="B150" s="4" t="s">
        <v>9</v>
      </c>
      <c r="C150" s="4" t="s">
        <v>21</v>
      </c>
      <c r="D150" s="4"/>
      <c r="E150" s="4">
        <v>2</v>
      </c>
      <c r="F150" s="4"/>
      <c r="G150" s="4"/>
      <c r="H150" s="4"/>
      <c r="I150" s="4"/>
      <c r="J150" s="5">
        <f t="shared" si="3"/>
        <v>0.2857142857142857</v>
      </c>
      <c r="K150" s="11" t="str">
        <f>VLOOKUP(A150,维度表!$A$1:$B$37,2,FALSE)</f>
        <v>新业务</v>
      </c>
    </row>
    <row r="151" spans="1:11" x14ac:dyDescent="0.3">
      <c r="A151" s="3" t="s">
        <v>83</v>
      </c>
      <c r="B151" s="4" t="s">
        <v>9</v>
      </c>
      <c r="C151" s="4" t="s">
        <v>46</v>
      </c>
      <c r="D151" s="4"/>
      <c r="E151" s="4">
        <v>3</v>
      </c>
      <c r="F151" s="4">
        <v>3</v>
      </c>
      <c r="G151" s="4"/>
      <c r="H151" s="4"/>
      <c r="I151" s="4"/>
      <c r="J151" s="5">
        <f t="shared" si="3"/>
        <v>0.8571428571428571</v>
      </c>
      <c r="K151" s="11" t="str">
        <f>VLOOKUP(A151,维度表!$A$1:$B$37,2,FALSE)</f>
        <v>新业务</v>
      </c>
    </row>
    <row r="152" spans="1:11" x14ac:dyDescent="0.3">
      <c r="A152" s="3" t="s">
        <v>83</v>
      </c>
      <c r="B152" s="4" t="s">
        <v>0</v>
      </c>
      <c r="C152" s="4" t="s">
        <v>84</v>
      </c>
      <c r="D152" s="4"/>
      <c r="E152" s="4"/>
      <c r="F152" s="4">
        <v>3</v>
      </c>
      <c r="G152" s="4"/>
      <c r="H152" s="4"/>
      <c r="I152" s="4"/>
      <c r="J152" s="5">
        <f t="shared" si="3"/>
        <v>0.42857142857142855</v>
      </c>
      <c r="K152" s="11" t="str">
        <f>VLOOKUP(A152,维度表!$A$1:$B$37,2,FALSE)</f>
        <v>新业务</v>
      </c>
    </row>
    <row r="153" spans="1:11" x14ac:dyDescent="0.3">
      <c r="A153" s="3" t="s">
        <v>83</v>
      </c>
      <c r="B153" s="4" t="s">
        <v>11</v>
      </c>
      <c r="C153" s="4" t="s">
        <v>46</v>
      </c>
      <c r="D153" s="4"/>
      <c r="E153" s="4"/>
      <c r="F153" s="4"/>
      <c r="G153" s="4">
        <v>28</v>
      </c>
      <c r="H153" s="4">
        <v>14</v>
      </c>
      <c r="I153" s="4"/>
      <c r="J153" s="5">
        <f t="shared" si="3"/>
        <v>6</v>
      </c>
      <c r="K153" s="11" t="str">
        <f>VLOOKUP(A153,维度表!$A$1:$B$37,2,FALSE)</f>
        <v>新业务</v>
      </c>
    </row>
    <row r="154" spans="1:11" x14ac:dyDescent="0.3">
      <c r="A154" s="3" t="s">
        <v>83</v>
      </c>
      <c r="B154" s="4" t="s">
        <v>9</v>
      </c>
      <c r="C154" s="4" t="s">
        <v>85</v>
      </c>
      <c r="D154" s="4"/>
      <c r="E154" s="4"/>
      <c r="F154" s="4"/>
      <c r="G154" s="4"/>
      <c r="H154" s="4"/>
      <c r="I154" s="4">
        <v>0.5</v>
      </c>
      <c r="J154" s="5">
        <f t="shared" si="3"/>
        <v>7.1428571428571425E-2</v>
      </c>
      <c r="K154" s="11" t="str">
        <f>VLOOKUP(A154,维度表!$A$1:$B$37,2,FALSE)</f>
        <v>新业务</v>
      </c>
    </row>
    <row r="155" spans="1:11" x14ac:dyDescent="0.3">
      <c r="A155" s="3" t="s">
        <v>93</v>
      </c>
      <c r="B155" s="4" t="s">
        <v>94</v>
      </c>
      <c r="C155" s="4" t="s">
        <v>95</v>
      </c>
      <c r="D155" s="4">
        <v>10</v>
      </c>
      <c r="E155" s="4">
        <v>22</v>
      </c>
      <c r="F155" s="4">
        <v>27.5</v>
      </c>
      <c r="G155" s="4">
        <v>8</v>
      </c>
      <c r="H155" s="4"/>
      <c r="I155" s="4">
        <v>5</v>
      </c>
      <c r="J155" s="5">
        <f t="shared" si="3"/>
        <v>10.357142857142858</v>
      </c>
      <c r="K155" s="11" t="str">
        <f>VLOOKUP(A155,维度表!$A$1:$B$37,2,FALSE)</f>
        <v>新业务</v>
      </c>
    </row>
    <row r="156" spans="1:11" x14ac:dyDescent="0.3">
      <c r="A156" s="3" t="s">
        <v>93</v>
      </c>
      <c r="B156" s="4" t="s">
        <v>87</v>
      </c>
      <c r="C156" s="4" t="s">
        <v>96</v>
      </c>
      <c r="D156" s="4"/>
      <c r="E156" s="4">
        <v>4</v>
      </c>
      <c r="F156" s="4">
        <v>8.5</v>
      </c>
      <c r="G156" s="4">
        <v>5</v>
      </c>
      <c r="H156" s="4"/>
      <c r="I156" s="4">
        <v>1.5</v>
      </c>
      <c r="J156" s="5">
        <f t="shared" si="3"/>
        <v>2.7142857142857144</v>
      </c>
      <c r="K156" s="11" t="str">
        <f>VLOOKUP(A156,维度表!$A$1:$B$37,2,FALSE)</f>
        <v>新业务</v>
      </c>
    </row>
    <row r="157" spans="1:11" x14ac:dyDescent="0.3">
      <c r="A157" s="3" t="s">
        <v>93</v>
      </c>
      <c r="B157" s="4" t="s">
        <v>94</v>
      </c>
      <c r="C157" s="4" t="s">
        <v>97</v>
      </c>
      <c r="D157" s="4"/>
      <c r="E157" s="4">
        <v>2</v>
      </c>
      <c r="F157" s="4">
        <v>2.5</v>
      </c>
      <c r="G157" s="4">
        <v>1</v>
      </c>
      <c r="H157" s="4"/>
      <c r="I157" s="4">
        <v>0.5</v>
      </c>
      <c r="J157" s="5">
        <f t="shared" si="3"/>
        <v>0.8571428571428571</v>
      </c>
      <c r="K157" s="11" t="str">
        <f>VLOOKUP(A157,维度表!$A$1:$B$37,2,FALSE)</f>
        <v>新业务</v>
      </c>
    </row>
    <row r="158" spans="1:11" x14ac:dyDescent="0.3">
      <c r="A158" s="3" t="s">
        <v>93</v>
      </c>
      <c r="B158" s="4" t="s">
        <v>90</v>
      </c>
      <c r="C158" s="4" t="s">
        <v>98</v>
      </c>
      <c r="D158" s="4"/>
      <c r="E158" s="4"/>
      <c r="F158" s="4">
        <v>1.5</v>
      </c>
      <c r="G158" s="4"/>
      <c r="H158" s="4"/>
      <c r="I158" s="4"/>
      <c r="J158" s="5">
        <f t="shared" si="3"/>
        <v>0.21428571428571427</v>
      </c>
      <c r="K158" s="11" t="str">
        <f>VLOOKUP(A158,维度表!$A$1:$B$37,2,FALSE)</f>
        <v>新业务</v>
      </c>
    </row>
    <row r="159" spans="1:11" x14ac:dyDescent="0.3">
      <c r="A159" s="3" t="s">
        <v>93</v>
      </c>
      <c r="B159" s="4" t="s">
        <v>99</v>
      </c>
      <c r="C159" s="4" t="s">
        <v>99</v>
      </c>
      <c r="D159" s="4"/>
      <c r="E159" s="4"/>
      <c r="F159" s="4"/>
      <c r="G159" s="4">
        <v>21</v>
      </c>
      <c r="H159" s="4">
        <v>14</v>
      </c>
      <c r="I159" s="4">
        <v>7</v>
      </c>
      <c r="J159" s="5">
        <f t="shared" si="3"/>
        <v>6</v>
      </c>
      <c r="K159" s="11" t="str">
        <f>VLOOKUP(A159,维度表!$A$1:$B$37,2,FALSE)</f>
        <v>新业务</v>
      </c>
    </row>
    <row r="160" spans="1:11" x14ac:dyDescent="0.3">
      <c r="A160" s="3" t="s">
        <v>139</v>
      </c>
      <c r="B160" s="4" t="s">
        <v>94</v>
      </c>
      <c r="C160" s="4" t="s">
        <v>95</v>
      </c>
      <c r="D160" s="4">
        <v>7</v>
      </c>
      <c r="E160" s="4">
        <v>22</v>
      </c>
      <c r="F160" s="4">
        <v>17</v>
      </c>
      <c r="G160" s="4">
        <v>4</v>
      </c>
      <c r="H160" s="4">
        <v>8</v>
      </c>
      <c r="I160" s="4">
        <v>5</v>
      </c>
      <c r="J160" s="5">
        <f t="shared" si="3"/>
        <v>9</v>
      </c>
      <c r="K160" s="11" t="str">
        <f>VLOOKUP(A160,维度表!$A$1:$B$37,2,FALSE)</f>
        <v>通用技术</v>
      </c>
    </row>
    <row r="161" spans="1:11" x14ac:dyDescent="0.3">
      <c r="A161" s="3" t="s">
        <v>139</v>
      </c>
      <c r="B161" s="4" t="s">
        <v>94</v>
      </c>
      <c r="C161" s="4" t="s">
        <v>100</v>
      </c>
      <c r="D161" s="4"/>
      <c r="E161" s="4">
        <v>14</v>
      </c>
      <c r="F161" s="4">
        <v>4</v>
      </c>
      <c r="G161" s="4">
        <v>5</v>
      </c>
      <c r="H161" s="4">
        <v>6</v>
      </c>
      <c r="I161" s="4">
        <v>3</v>
      </c>
      <c r="J161" s="5">
        <f t="shared" si="3"/>
        <v>4.5714285714285712</v>
      </c>
      <c r="K161" s="11" t="str">
        <f>VLOOKUP(A161,维度表!$A$1:$B$37,2,FALSE)</f>
        <v>通用技术</v>
      </c>
    </row>
    <row r="162" spans="1:11" x14ac:dyDescent="0.3">
      <c r="A162" s="3" t="s">
        <v>139</v>
      </c>
      <c r="B162" s="4" t="s">
        <v>94</v>
      </c>
      <c r="C162" s="4" t="s">
        <v>101</v>
      </c>
      <c r="D162" s="4"/>
      <c r="E162" s="4"/>
      <c r="F162" s="4">
        <v>2</v>
      </c>
      <c r="G162" s="4"/>
      <c r="H162" s="4"/>
      <c r="I162" s="4"/>
      <c r="J162" s="5">
        <f t="shared" si="3"/>
        <v>0.2857142857142857</v>
      </c>
      <c r="K162" s="11" t="str">
        <f>VLOOKUP(A162,维度表!$A$1:$B$37,2,FALSE)</f>
        <v>通用技术</v>
      </c>
    </row>
    <row r="163" spans="1:11" x14ac:dyDescent="0.3">
      <c r="A163" s="3" t="s">
        <v>139</v>
      </c>
      <c r="B163" s="4" t="s">
        <v>94</v>
      </c>
      <c r="C163" s="4" t="s">
        <v>102</v>
      </c>
      <c r="D163" s="4"/>
      <c r="E163" s="4"/>
      <c r="F163" s="4">
        <v>35</v>
      </c>
      <c r="G163" s="4">
        <v>19</v>
      </c>
      <c r="H163" s="4"/>
      <c r="I163" s="4">
        <v>6</v>
      </c>
      <c r="J163" s="5">
        <f t="shared" si="3"/>
        <v>8.5714285714285712</v>
      </c>
      <c r="K163" s="11" t="str">
        <f>VLOOKUP(A163,维度表!$A$1:$B$37,2,FALSE)</f>
        <v>通用技术</v>
      </c>
    </row>
    <row r="164" spans="1:11" x14ac:dyDescent="0.3">
      <c r="A164" s="3" t="s">
        <v>139</v>
      </c>
      <c r="B164" s="4" t="s">
        <v>99</v>
      </c>
      <c r="C164" s="4" t="s">
        <v>99</v>
      </c>
      <c r="D164" s="4"/>
      <c r="E164" s="4"/>
      <c r="F164" s="4"/>
      <c r="G164" s="4">
        <v>14</v>
      </c>
      <c r="H164" s="4"/>
      <c r="I164" s="4"/>
      <c r="J164" s="5">
        <f t="shared" si="3"/>
        <v>2</v>
      </c>
      <c r="K164" s="11" t="str">
        <f>VLOOKUP(A164,维度表!$A$1:$B$37,2,FALSE)</f>
        <v>通用技术</v>
      </c>
    </row>
    <row r="165" spans="1:11" x14ac:dyDescent="0.3">
      <c r="A165" s="3" t="s">
        <v>144</v>
      </c>
      <c r="B165" s="4" t="s">
        <v>87</v>
      </c>
      <c r="C165" s="4" t="s">
        <v>103</v>
      </c>
      <c r="D165" s="4">
        <v>15</v>
      </c>
      <c r="E165" s="4">
        <v>15</v>
      </c>
      <c r="F165" s="4">
        <v>21</v>
      </c>
      <c r="G165" s="4"/>
      <c r="H165" s="4">
        <v>8</v>
      </c>
      <c r="I165" s="4">
        <v>9</v>
      </c>
      <c r="J165" s="5">
        <f t="shared" si="3"/>
        <v>9.7142857142857135</v>
      </c>
      <c r="K165" s="11" t="str">
        <f>VLOOKUP(A165,维度表!$A$1:$B$37,2,FALSE)</f>
        <v>新业务</v>
      </c>
    </row>
    <row r="166" spans="1:11" x14ac:dyDescent="0.3">
      <c r="A166" s="3" t="s">
        <v>144</v>
      </c>
      <c r="B166" s="4" t="s">
        <v>94</v>
      </c>
      <c r="C166" s="4" t="s">
        <v>95</v>
      </c>
      <c r="D166" s="4">
        <v>17</v>
      </c>
      <c r="E166" s="4">
        <v>8</v>
      </c>
      <c r="F166" s="4">
        <v>10</v>
      </c>
      <c r="G166" s="4"/>
      <c r="H166" s="4">
        <v>6</v>
      </c>
      <c r="I166" s="4">
        <v>4</v>
      </c>
      <c r="J166" s="5">
        <f t="shared" si="3"/>
        <v>6.4285714285714288</v>
      </c>
      <c r="K166" s="11" t="str">
        <f>VLOOKUP(A166,维度表!$A$1:$B$37,2,FALSE)</f>
        <v>新业务</v>
      </c>
    </row>
    <row r="167" spans="1:11" x14ac:dyDescent="0.3">
      <c r="A167" s="3" t="s">
        <v>144</v>
      </c>
      <c r="B167" s="4" t="s">
        <v>90</v>
      </c>
      <c r="C167" s="4" t="s">
        <v>91</v>
      </c>
      <c r="D167" s="4">
        <v>5</v>
      </c>
      <c r="E167" s="4">
        <v>5</v>
      </c>
      <c r="F167" s="4">
        <v>4</v>
      </c>
      <c r="G167" s="4"/>
      <c r="H167" s="4"/>
      <c r="I167" s="4">
        <v>1</v>
      </c>
      <c r="J167" s="5">
        <f t="shared" si="3"/>
        <v>2.1428571428571428</v>
      </c>
      <c r="K167" s="11" t="str">
        <f>VLOOKUP(A167,维度表!$A$1:$B$37,2,FALSE)</f>
        <v>新业务</v>
      </c>
    </row>
    <row r="168" spans="1:11" x14ac:dyDescent="0.3">
      <c r="A168" s="3" t="s">
        <v>144</v>
      </c>
      <c r="B168" s="4" t="s">
        <v>99</v>
      </c>
      <c r="C168" s="4" t="s">
        <v>99</v>
      </c>
      <c r="D168" s="4"/>
      <c r="E168" s="4"/>
      <c r="F168" s="4"/>
      <c r="G168" s="4">
        <v>35</v>
      </c>
      <c r="H168" s="4"/>
      <c r="I168" s="4"/>
      <c r="J168" s="5">
        <f t="shared" si="3"/>
        <v>5</v>
      </c>
      <c r="K168" s="11" t="str">
        <f>VLOOKUP(A168,维度表!$A$1:$B$37,2,FALSE)</f>
        <v>新业务</v>
      </c>
    </row>
    <row r="169" spans="1:11" x14ac:dyDescent="0.3">
      <c r="A169" s="3" t="s">
        <v>108</v>
      </c>
      <c r="B169" s="4" t="s">
        <v>87</v>
      </c>
      <c r="C169" s="4" t="s">
        <v>109</v>
      </c>
      <c r="D169" s="4">
        <v>29</v>
      </c>
      <c r="E169" s="4">
        <v>48</v>
      </c>
      <c r="F169" s="4">
        <v>16</v>
      </c>
      <c r="G169" s="4">
        <v>8</v>
      </c>
      <c r="H169" s="4"/>
      <c r="I169" s="4"/>
      <c r="J169" s="5">
        <f t="shared" si="3"/>
        <v>14.428571428571429</v>
      </c>
      <c r="K169" s="11" t="str">
        <f>VLOOKUP(A169,维度表!$A$1:$B$37,2,FALSE)</f>
        <v>基础设施及桌面</v>
      </c>
    </row>
    <row r="170" spans="1:11" x14ac:dyDescent="0.3">
      <c r="A170" s="3" t="s">
        <v>108</v>
      </c>
      <c r="B170" s="4" t="s">
        <v>94</v>
      </c>
      <c r="C170" s="4" t="s">
        <v>110</v>
      </c>
      <c r="D170" s="4">
        <v>18</v>
      </c>
      <c r="E170" s="4">
        <v>8</v>
      </c>
      <c r="F170" s="4">
        <v>8</v>
      </c>
      <c r="G170" s="4">
        <v>8</v>
      </c>
      <c r="H170" s="4"/>
      <c r="I170" s="4"/>
      <c r="J170" s="5">
        <f t="shared" si="3"/>
        <v>6</v>
      </c>
      <c r="K170" s="11" t="str">
        <f>VLOOKUP(A170,维度表!$A$1:$B$37,2,FALSE)</f>
        <v>基础设施及桌面</v>
      </c>
    </row>
    <row r="171" spans="1:11" x14ac:dyDescent="0.3">
      <c r="A171" s="3" t="s">
        <v>108</v>
      </c>
      <c r="B171" s="4" t="s">
        <v>99</v>
      </c>
      <c r="C171" s="4" t="s">
        <v>98</v>
      </c>
      <c r="D171" s="4"/>
      <c r="E171" s="4"/>
      <c r="F171" s="4">
        <v>16</v>
      </c>
      <c r="G171" s="4">
        <v>16</v>
      </c>
      <c r="H171" s="4"/>
      <c r="I171" s="4"/>
      <c r="J171" s="5">
        <f t="shared" si="3"/>
        <v>4.5714285714285712</v>
      </c>
      <c r="K171" s="11" t="str">
        <f>VLOOKUP(A171,维度表!$A$1:$B$37,2,FALSE)</f>
        <v>基础设施及桌面</v>
      </c>
    </row>
    <row r="172" spans="1:11" x14ac:dyDescent="0.3">
      <c r="A172" s="3" t="s">
        <v>111</v>
      </c>
      <c r="B172" s="4" t="s">
        <v>94</v>
      </c>
      <c r="C172" s="4" t="s">
        <v>112</v>
      </c>
      <c r="D172" s="4">
        <v>32.5</v>
      </c>
      <c r="E172" s="4">
        <v>36.5</v>
      </c>
      <c r="F172" s="4">
        <v>42.5</v>
      </c>
      <c r="G172" s="4"/>
      <c r="H172" s="4"/>
      <c r="I172" s="4"/>
      <c r="J172" s="5">
        <f t="shared" si="3"/>
        <v>15.928571428571429</v>
      </c>
      <c r="K172" s="11" t="str">
        <f>VLOOKUP(A172,维度表!$A$1:$B$37,2,FALSE)</f>
        <v>基础设施及桌面</v>
      </c>
    </row>
    <row r="173" spans="1:11" x14ac:dyDescent="0.3">
      <c r="A173" s="3" t="s">
        <v>111</v>
      </c>
      <c r="B173" s="4" t="s">
        <v>87</v>
      </c>
      <c r="C173" s="4" t="s">
        <v>113</v>
      </c>
      <c r="D173" s="4"/>
      <c r="E173" s="4">
        <v>5</v>
      </c>
      <c r="F173" s="4"/>
      <c r="G173" s="4"/>
      <c r="H173" s="4"/>
      <c r="I173" s="4"/>
      <c r="J173" s="5">
        <f t="shared" si="3"/>
        <v>0.7142857142857143</v>
      </c>
      <c r="K173" s="11" t="str">
        <f>VLOOKUP(A173,维度表!$A$1:$B$37,2,FALSE)</f>
        <v>基础设施及桌面</v>
      </c>
    </row>
    <row r="174" spans="1:11" x14ac:dyDescent="0.3">
      <c r="A174" s="3" t="s">
        <v>111</v>
      </c>
      <c r="B174" s="4" t="s">
        <v>99</v>
      </c>
      <c r="C174" s="4" t="s">
        <v>114</v>
      </c>
      <c r="D174" s="4"/>
      <c r="E174" s="4"/>
      <c r="F174" s="4"/>
      <c r="G174" s="4">
        <v>32</v>
      </c>
      <c r="H174" s="4"/>
      <c r="I174" s="4"/>
      <c r="J174" s="5">
        <f t="shared" si="3"/>
        <v>4.5714285714285712</v>
      </c>
      <c r="K174" s="11" t="str">
        <f>VLOOKUP(A174,维度表!$A$1:$B$37,2,FALSE)</f>
        <v>基础设施及桌面</v>
      </c>
    </row>
    <row r="175" spans="1:11" x14ac:dyDescent="0.3">
      <c r="A175" s="3" t="s">
        <v>146</v>
      </c>
      <c r="B175" s="4" t="s">
        <v>94</v>
      </c>
      <c r="C175" s="4" t="s">
        <v>140</v>
      </c>
      <c r="D175" s="4"/>
      <c r="E175" s="4">
        <v>4</v>
      </c>
      <c r="F175" s="4">
        <v>5</v>
      </c>
      <c r="G175" s="4"/>
      <c r="H175" s="4">
        <v>2</v>
      </c>
      <c r="I175" s="4"/>
      <c r="J175" s="5">
        <f t="shared" si="3"/>
        <v>1.5714285714285714</v>
      </c>
      <c r="K175" s="11" t="str">
        <f>VLOOKUP(A175,维度表!$A$1:$B$37,2,FALSE)</f>
        <v>电商</v>
      </c>
    </row>
    <row r="176" spans="1:11" x14ac:dyDescent="0.3">
      <c r="A176" s="3" t="s">
        <v>146</v>
      </c>
      <c r="B176" s="4" t="s">
        <v>94</v>
      </c>
      <c r="C176" s="4" t="s">
        <v>141</v>
      </c>
      <c r="D176" s="4"/>
      <c r="E176" s="4">
        <v>19</v>
      </c>
      <c r="F176" s="4">
        <v>24</v>
      </c>
      <c r="G176" s="4"/>
      <c r="H176" s="4">
        <v>11</v>
      </c>
      <c r="I176" s="4"/>
      <c r="J176" s="5">
        <f t="shared" si="3"/>
        <v>7.7142857142857144</v>
      </c>
      <c r="K176" s="11" t="str">
        <f>VLOOKUP(A176,维度表!$A$1:$B$37,2,FALSE)</f>
        <v>电商</v>
      </c>
    </row>
    <row r="177" spans="1:11" x14ac:dyDescent="0.3">
      <c r="A177" s="3" t="s">
        <v>146</v>
      </c>
      <c r="B177" s="4" t="s">
        <v>94</v>
      </c>
      <c r="C177" s="4" t="s">
        <v>142</v>
      </c>
      <c r="D177" s="4"/>
      <c r="E177" s="4">
        <v>6</v>
      </c>
      <c r="F177" s="4">
        <v>6.5</v>
      </c>
      <c r="G177" s="4"/>
      <c r="H177" s="4">
        <v>1</v>
      </c>
      <c r="I177" s="4"/>
      <c r="J177" s="5">
        <f t="shared" si="3"/>
        <v>1.9285714285714286</v>
      </c>
      <c r="K177" s="11" t="str">
        <f>VLOOKUP(A177,维度表!$A$1:$B$37,2,FALSE)</f>
        <v>电商</v>
      </c>
    </row>
    <row r="178" spans="1:11" x14ac:dyDescent="0.3">
      <c r="A178" s="3" t="s">
        <v>146</v>
      </c>
      <c r="B178" s="4" t="s">
        <v>94</v>
      </c>
      <c r="C178" s="4" t="s">
        <v>145</v>
      </c>
      <c r="D178" s="4"/>
      <c r="E178" s="4">
        <v>12</v>
      </c>
      <c r="F178" s="4">
        <v>15</v>
      </c>
      <c r="G178" s="4"/>
      <c r="H178" s="4">
        <v>6</v>
      </c>
      <c r="I178" s="4"/>
      <c r="J178" s="5">
        <f t="shared" si="3"/>
        <v>4.7142857142857144</v>
      </c>
      <c r="K178" s="11" t="str">
        <f>VLOOKUP(A178,维度表!$A$1:$B$37,2,FALSE)</f>
        <v>电商</v>
      </c>
    </row>
    <row r="179" spans="1:11" x14ac:dyDescent="0.3">
      <c r="A179" s="3" t="s">
        <v>146</v>
      </c>
      <c r="B179" s="4" t="s">
        <v>94</v>
      </c>
      <c r="C179" s="4" t="s">
        <v>143</v>
      </c>
      <c r="D179" s="4"/>
      <c r="E179" s="4">
        <v>4.5</v>
      </c>
      <c r="F179" s="4">
        <v>5.5</v>
      </c>
      <c r="G179" s="4"/>
      <c r="H179" s="4">
        <v>2</v>
      </c>
      <c r="I179" s="4"/>
      <c r="J179" s="5">
        <f t="shared" si="3"/>
        <v>1.7142857142857142</v>
      </c>
      <c r="K179" s="11" t="str">
        <f>VLOOKUP(A179,维度表!$A$1:$B$37,2,FALSE)</f>
        <v>电商</v>
      </c>
    </row>
    <row r="180" spans="1:11" x14ac:dyDescent="0.3">
      <c r="A180" s="3" t="s">
        <v>146</v>
      </c>
      <c r="B180" s="4" t="s">
        <v>99</v>
      </c>
      <c r="C180" s="4"/>
      <c r="D180" s="4"/>
      <c r="E180" s="4"/>
      <c r="F180" s="4"/>
      <c r="G180" s="4">
        <v>35</v>
      </c>
      <c r="H180" s="4"/>
      <c r="I180" s="4"/>
      <c r="J180" s="5">
        <f t="shared" si="3"/>
        <v>5</v>
      </c>
      <c r="K180" s="11" t="str">
        <f>VLOOKUP(A180,维度表!$A$1:$B$37,2,FALSE)</f>
        <v>电商</v>
      </c>
    </row>
    <row r="181" spans="1:11" x14ac:dyDescent="0.3">
      <c r="A181" s="3" t="s">
        <v>131</v>
      </c>
      <c r="B181" s="4" t="s">
        <v>2</v>
      </c>
      <c r="C181" s="4" t="s">
        <v>49</v>
      </c>
      <c r="D181" s="4">
        <v>1.5</v>
      </c>
      <c r="E181" s="4">
        <v>1</v>
      </c>
      <c r="F181" s="4"/>
      <c r="G181" s="4"/>
      <c r="H181" s="4"/>
      <c r="I181" s="4"/>
      <c r="J181" s="5">
        <f t="shared" si="3"/>
        <v>0.35714285714285715</v>
      </c>
      <c r="K181" s="11" t="str">
        <f>VLOOKUP(A181,维度表!$A$1:$B$37,2,FALSE)</f>
        <v>基础设施及桌面</v>
      </c>
    </row>
    <row r="182" spans="1:11" x14ac:dyDescent="0.3">
      <c r="A182" s="3" t="s">
        <v>131</v>
      </c>
      <c r="B182" s="4" t="s">
        <v>11</v>
      </c>
      <c r="C182" s="4" t="s">
        <v>46</v>
      </c>
      <c r="D182" s="4">
        <v>3</v>
      </c>
      <c r="E182" s="4">
        <v>1</v>
      </c>
      <c r="F182" s="4">
        <v>1.5</v>
      </c>
      <c r="G182" s="4"/>
      <c r="H182" s="4"/>
      <c r="I182" s="4"/>
      <c r="J182" s="5">
        <f t="shared" si="3"/>
        <v>0.7857142857142857</v>
      </c>
      <c r="K182" s="11" t="str">
        <f>VLOOKUP(A182,维度表!$A$1:$B$37,2,FALSE)</f>
        <v>基础设施及桌面</v>
      </c>
    </row>
    <row r="183" spans="1:11" x14ac:dyDescent="0.3">
      <c r="A183" s="3" t="s">
        <v>131</v>
      </c>
      <c r="B183" s="4" t="s">
        <v>0</v>
      </c>
      <c r="C183" s="4" t="s">
        <v>50</v>
      </c>
      <c r="D183" s="4">
        <v>4</v>
      </c>
      <c r="E183" s="4">
        <v>1.5</v>
      </c>
      <c r="F183" s="4">
        <v>0.5</v>
      </c>
      <c r="G183" s="4"/>
      <c r="H183" s="4">
        <v>2</v>
      </c>
      <c r="I183" s="4"/>
      <c r="J183" s="5">
        <f t="shared" si="3"/>
        <v>1.1428571428571428</v>
      </c>
      <c r="K183" s="11" t="str">
        <f>VLOOKUP(A183,维度表!$A$1:$B$37,2,FALSE)</f>
        <v>基础设施及桌面</v>
      </c>
    </row>
    <row r="184" spans="1:11" x14ac:dyDescent="0.3">
      <c r="A184" s="3" t="s">
        <v>131</v>
      </c>
      <c r="B184" s="4" t="s">
        <v>0</v>
      </c>
      <c r="C184" s="4" t="s">
        <v>51</v>
      </c>
      <c r="D184" s="4">
        <v>1</v>
      </c>
      <c r="E184" s="4"/>
      <c r="F184" s="4">
        <v>3</v>
      </c>
      <c r="G184" s="4"/>
      <c r="H184" s="4">
        <v>2</v>
      </c>
      <c r="I184" s="4"/>
      <c r="J184" s="5">
        <f t="shared" si="3"/>
        <v>0.8571428571428571</v>
      </c>
      <c r="K184" s="11" t="str">
        <f>VLOOKUP(A184,维度表!$A$1:$B$37,2,FALSE)</f>
        <v>基础设施及桌面</v>
      </c>
    </row>
    <row r="185" spans="1:11" x14ac:dyDescent="0.3">
      <c r="A185" s="3" t="s">
        <v>131</v>
      </c>
      <c r="B185" s="4" t="s">
        <v>0</v>
      </c>
      <c r="C185" s="4" t="s">
        <v>10</v>
      </c>
      <c r="D185" s="4">
        <v>4</v>
      </c>
      <c r="E185" s="4">
        <v>16</v>
      </c>
      <c r="F185" s="4"/>
      <c r="G185" s="4"/>
      <c r="H185" s="4"/>
      <c r="I185" s="4"/>
      <c r="J185" s="5">
        <f t="shared" si="3"/>
        <v>2.8571428571428572</v>
      </c>
      <c r="K185" s="11" t="str">
        <f>VLOOKUP(A185,维度表!$A$1:$B$37,2,FALSE)</f>
        <v>基础设施及桌面</v>
      </c>
    </row>
    <row r="186" spans="1:11" x14ac:dyDescent="0.3">
      <c r="A186" s="3" t="s">
        <v>131</v>
      </c>
      <c r="B186" s="4" t="s">
        <v>0</v>
      </c>
      <c r="C186" s="4" t="s">
        <v>52</v>
      </c>
      <c r="D186" s="4">
        <v>2.5</v>
      </c>
      <c r="E186" s="4">
        <v>0.5</v>
      </c>
      <c r="F186" s="4"/>
      <c r="G186" s="4"/>
      <c r="H186" s="4">
        <v>1.5</v>
      </c>
      <c r="I186" s="4"/>
      <c r="J186" s="5">
        <f t="shared" ref="J186:J224" si="4">SUM(D186:I186)/7</f>
        <v>0.6428571428571429</v>
      </c>
      <c r="K186" s="11" t="str">
        <f>VLOOKUP(A186,维度表!$A$1:$B$37,2,FALSE)</f>
        <v>基础设施及桌面</v>
      </c>
    </row>
    <row r="187" spans="1:11" x14ac:dyDescent="0.3">
      <c r="A187" s="3" t="s">
        <v>131</v>
      </c>
      <c r="B187" s="4" t="s">
        <v>0</v>
      </c>
      <c r="C187" s="4" t="s">
        <v>16</v>
      </c>
      <c r="D187" s="4">
        <v>1.5</v>
      </c>
      <c r="E187" s="4">
        <v>1</v>
      </c>
      <c r="F187" s="4">
        <v>3</v>
      </c>
      <c r="G187" s="4"/>
      <c r="H187" s="4"/>
      <c r="I187" s="4"/>
      <c r="J187" s="5">
        <f t="shared" si="4"/>
        <v>0.7857142857142857</v>
      </c>
      <c r="K187" s="11" t="str">
        <f>VLOOKUP(A187,维度表!$A$1:$B$37,2,FALSE)</f>
        <v>基础设施及桌面</v>
      </c>
    </row>
    <row r="188" spans="1:11" x14ac:dyDescent="0.3">
      <c r="A188" s="3" t="s">
        <v>131</v>
      </c>
      <c r="B188" s="4" t="s">
        <v>0</v>
      </c>
      <c r="C188" s="4" t="s">
        <v>53</v>
      </c>
      <c r="D188" s="4">
        <v>2</v>
      </c>
      <c r="E188" s="4">
        <v>1.5</v>
      </c>
      <c r="F188" s="4"/>
      <c r="G188" s="4"/>
      <c r="H188" s="4">
        <v>1.5</v>
      </c>
      <c r="I188" s="4"/>
      <c r="J188" s="5">
        <f t="shared" si="4"/>
        <v>0.7142857142857143</v>
      </c>
      <c r="K188" s="11" t="str">
        <f>VLOOKUP(A188,维度表!$A$1:$B$37,2,FALSE)</f>
        <v>基础设施及桌面</v>
      </c>
    </row>
    <row r="189" spans="1:11" x14ac:dyDescent="0.3">
      <c r="A189" s="3" t="s">
        <v>131</v>
      </c>
      <c r="B189" s="4" t="s">
        <v>0</v>
      </c>
      <c r="C189" s="4" t="s">
        <v>54</v>
      </c>
      <c r="D189" s="4">
        <v>5.5</v>
      </c>
      <c r="E189" s="4">
        <v>11.5</v>
      </c>
      <c r="F189" s="4">
        <v>7</v>
      </c>
      <c r="G189" s="4"/>
      <c r="H189" s="4">
        <v>4</v>
      </c>
      <c r="I189" s="4"/>
      <c r="J189" s="5">
        <f t="shared" si="4"/>
        <v>4</v>
      </c>
      <c r="K189" s="11" t="str">
        <f>VLOOKUP(A189,维度表!$A$1:$B$37,2,FALSE)</f>
        <v>基础设施及桌面</v>
      </c>
    </row>
    <row r="190" spans="1:11" x14ac:dyDescent="0.3">
      <c r="A190" s="3" t="s">
        <v>131</v>
      </c>
      <c r="B190" s="4" t="s">
        <v>0</v>
      </c>
      <c r="C190" s="4" t="s">
        <v>55</v>
      </c>
      <c r="D190" s="4">
        <v>5.5</v>
      </c>
      <c r="E190" s="4">
        <v>7</v>
      </c>
      <c r="F190" s="4">
        <v>6</v>
      </c>
      <c r="G190" s="4"/>
      <c r="H190" s="4">
        <v>4</v>
      </c>
      <c r="I190" s="4"/>
      <c r="J190" s="5">
        <f t="shared" si="4"/>
        <v>3.2142857142857144</v>
      </c>
      <c r="K190" s="11" t="str">
        <f>VLOOKUP(A190,维度表!$A$1:$B$37,2,FALSE)</f>
        <v>基础设施及桌面</v>
      </c>
    </row>
    <row r="191" spans="1:11" x14ac:dyDescent="0.3">
      <c r="A191" s="3" t="s">
        <v>131</v>
      </c>
      <c r="B191" s="4" t="s">
        <v>0</v>
      </c>
      <c r="C191" s="4" t="s">
        <v>56</v>
      </c>
      <c r="D191" s="4"/>
      <c r="E191" s="4">
        <v>0.5</v>
      </c>
      <c r="F191" s="4"/>
      <c r="G191" s="4"/>
      <c r="H191" s="4"/>
      <c r="I191" s="4"/>
      <c r="J191" s="5">
        <f t="shared" si="4"/>
        <v>7.1428571428571425E-2</v>
      </c>
      <c r="K191" s="11" t="str">
        <f>VLOOKUP(A191,维度表!$A$1:$B$37,2,FALSE)</f>
        <v>基础设施及桌面</v>
      </c>
    </row>
    <row r="192" spans="1:11" x14ac:dyDescent="0.3">
      <c r="A192" s="3" t="s">
        <v>131</v>
      </c>
      <c r="B192" s="4" t="s">
        <v>11</v>
      </c>
      <c r="C192" s="4" t="s">
        <v>11</v>
      </c>
      <c r="D192" s="4"/>
      <c r="E192" s="4"/>
      <c r="F192" s="4">
        <v>14</v>
      </c>
      <c r="G192" s="4">
        <v>14</v>
      </c>
      <c r="H192" s="4"/>
      <c r="I192" s="4"/>
      <c r="J192" s="5">
        <f t="shared" si="4"/>
        <v>4</v>
      </c>
      <c r="K192" s="11" t="str">
        <f>VLOOKUP(A192,维度表!$A$1:$B$37,2,FALSE)</f>
        <v>基础设施及桌面</v>
      </c>
    </row>
    <row r="193" spans="1:11" x14ac:dyDescent="0.3">
      <c r="A193" s="3" t="s">
        <v>132</v>
      </c>
      <c r="B193" s="4" t="s">
        <v>94</v>
      </c>
      <c r="C193" s="4" t="s">
        <v>112</v>
      </c>
      <c r="D193" s="4">
        <v>33</v>
      </c>
      <c r="E193" s="4">
        <v>44.3</v>
      </c>
      <c r="F193" s="4"/>
      <c r="G193" s="4">
        <v>15</v>
      </c>
      <c r="H193" s="4">
        <v>15.8</v>
      </c>
      <c r="I193" s="4"/>
      <c r="J193" s="5">
        <f t="shared" si="4"/>
        <v>15.442857142857141</v>
      </c>
      <c r="K193" s="11" t="str">
        <f>VLOOKUP(A193,维度表!$A$1:$B$37,2,FALSE)</f>
        <v>基础设施及桌面</v>
      </c>
    </row>
    <row r="194" spans="1:11" x14ac:dyDescent="0.3">
      <c r="A194" s="3" t="s">
        <v>132</v>
      </c>
      <c r="B194" s="4" t="s">
        <v>99</v>
      </c>
      <c r="C194" s="4" t="s">
        <v>99</v>
      </c>
      <c r="D194" s="4"/>
      <c r="E194" s="4"/>
      <c r="F194" s="4">
        <v>35</v>
      </c>
      <c r="G194" s="4"/>
      <c r="H194" s="4"/>
      <c r="I194" s="4"/>
      <c r="J194" s="5">
        <f t="shared" si="4"/>
        <v>5</v>
      </c>
      <c r="K194" s="11" t="str">
        <f>VLOOKUP(A194,维度表!$A$1:$B$37,2,FALSE)</f>
        <v>基础设施及桌面</v>
      </c>
    </row>
    <row r="195" spans="1:11" x14ac:dyDescent="0.3">
      <c r="A195" s="3" t="s">
        <v>136</v>
      </c>
      <c r="B195" s="4" t="s">
        <v>94</v>
      </c>
      <c r="C195" s="4" t="s">
        <v>101</v>
      </c>
      <c r="D195" s="4">
        <v>21.5</v>
      </c>
      <c r="E195" s="4">
        <v>40.5</v>
      </c>
      <c r="F195" s="4"/>
      <c r="G195" s="4"/>
      <c r="H195" s="4"/>
      <c r="I195" s="4"/>
      <c r="J195" s="5">
        <f t="shared" si="4"/>
        <v>8.8571428571428577</v>
      </c>
      <c r="K195" s="11" t="str">
        <f>VLOOKUP(A195,维度表!$A$1:$B$37,2,FALSE)</f>
        <v>电商</v>
      </c>
    </row>
    <row r="196" spans="1:11" x14ac:dyDescent="0.3">
      <c r="A196" s="3" t="s">
        <v>136</v>
      </c>
      <c r="B196" s="4" t="s">
        <v>94</v>
      </c>
      <c r="C196" s="4" t="s">
        <v>107</v>
      </c>
      <c r="D196" s="4">
        <v>28</v>
      </c>
      <c r="E196" s="4"/>
      <c r="F196" s="4"/>
      <c r="G196" s="4">
        <v>11</v>
      </c>
      <c r="H196" s="4">
        <v>16</v>
      </c>
      <c r="I196" s="4"/>
      <c r="J196" s="5">
        <f t="shared" si="4"/>
        <v>7.8571428571428568</v>
      </c>
      <c r="K196" s="11" t="str">
        <f>VLOOKUP(A196,维度表!$A$1:$B$37,2,FALSE)</f>
        <v>电商</v>
      </c>
    </row>
    <row r="197" spans="1:11" x14ac:dyDescent="0.3">
      <c r="A197" s="3" t="s">
        <v>136</v>
      </c>
      <c r="B197" s="4" t="s">
        <v>99</v>
      </c>
      <c r="C197" s="4" t="s">
        <v>161</v>
      </c>
      <c r="D197" s="4"/>
      <c r="E197" s="4">
        <v>7</v>
      </c>
      <c r="F197" s="4"/>
      <c r="G197" s="4"/>
      <c r="H197" s="4"/>
      <c r="I197" s="4"/>
      <c r="J197" s="5">
        <f t="shared" si="4"/>
        <v>1</v>
      </c>
      <c r="K197" s="11" t="str">
        <f>VLOOKUP(A197,维度表!$A$1:$B$37,2,FALSE)</f>
        <v>电商</v>
      </c>
    </row>
    <row r="198" spans="1:11" x14ac:dyDescent="0.3">
      <c r="A198" s="3" t="s">
        <v>137</v>
      </c>
      <c r="B198" s="4" t="s">
        <v>94</v>
      </c>
      <c r="C198" s="4" t="s">
        <v>162</v>
      </c>
      <c r="D198" s="4">
        <v>27</v>
      </c>
      <c r="E198" s="4">
        <v>29</v>
      </c>
      <c r="F198" s="4">
        <v>35</v>
      </c>
      <c r="G198" s="4"/>
      <c r="H198" s="4"/>
      <c r="I198" s="4"/>
      <c r="J198" s="5">
        <f t="shared" si="4"/>
        <v>13</v>
      </c>
      <c r="K198" s="11" t="str">
        <f>VLOOKUP(A198,维度表!$A$1:$B$37,2,FALSE)</f>
        <v>基础设施及桌面</v>
      </c>
    </row>
    <row r="199" spans="1:11" x14ac:dyDescent="0.3">
      <c r="A199" s="3" t="s">
        <v>137</v>
      </c>
      <c r="B199" s="4" t="s">
        <v>94</v>
      </c>
      <c r="C199" s="4" t="s">
        <v>147</v>
      </c>
      <c r="D199" s="4">
        <v>6</v>
      </c>
      <c r="E199" s="4">
        <v>9.5</v>
      </c>
      <c r="F199" s="4"/>
      <c r="G199" s="4"/>
      <c r="H199" s="4"/>
      <c r="I199" s="4"/>
      <c r="J199" s="5">
        <f t="shared" si="4"/>
        <v>2.2142857142857144</v>
      </c>
      <c r="K199" s="11" t="str">
        <f>VLOOKUP(A199,维度表!$A$1:$B$37,2,FALSE)</f>
        <v>基础设施及桌面</v>
      </c>
    </row>
    <row r="200" spans="1:11" x14ac:dyDescent="0.3">
      <c r="A200" s="3" t="s">
        <v>137</v>
      </c>
      <c r="B200" s="4" t="s">
        <v>99</v>
      </c>
      <c r="C200" s="4" t="s">
        <v>99</v>
      </c>
      <c r="D200" s="4"/>
      <c r="E200" s="4">
        <v>4</v>
      </c>
      <c r="F200" s="4"/>
      <c r="G200" s="4">
        <v>14</v>
      </c>
      <c r="H200" s="4">
        <v>14</v>
      </c>
      <c r="I200" s="4"/>
      <c r="J200" s="5">
        <f t="shared" si="4"/>
        <v>4.5714285714285712</v>
      </c>
      <c r="K200" s="11" t="str">
        <f>VLOOKUP(A200,维度表!$A$1:$B$37,2,FALSE)</f>
        <v>基础设施及桌面</v>
      </c>
    </row>
    <row r="201" spans="1:11" x14ac:dyDescent="0.3">
      <c r="A201" s="3" t="s">
        <v>204</v>
      </c>
      <c r="B201" s="4" t="s">
        <v>94</v>
      </c>
      <c r="C201" s="4" t="s">
        <v>95</v>
      </c>
      <c r="D201" s="4">
        <v>2</v>
      </c>
      <c r="E201" s="4"/>
      <c r="F201" s="4">
        <v>5</v>
      </c>
      <c r="G201" s="4"/>
      <c r="H201" s="4"/>
      <c r="I201" s="4">
        <v>4</v>
      </c>
      <c r="J201" s="5">
        <f t="shared" si="4"/>
        <v>1.5714285714285714</v>
      </c>
      <c r="K201" s="11" t="str">
        <f>VLOOKUP(A201,维度表!$A$1:$B$37,2,FALSE)</f>
        <v>公司治理</v>
      </c>
    </row>
    <row r="202" spans="1:11" x14ac:dyDescent="0.3">
      <c r="A202" s="3" t="s">
        <v>204</v>
      </c>
      <c r="B202" s="4" t="s">
        <v>94</v>
      </c>
      <c r="C202" s="4" t="s">
        <v>163</v>
      </c>
      <c r="D202" s="4">
        <v>2</v>
      </c>
      <c r="E202" s="4">
        <v>29</v>
      </c>
      <c r="F202" s="4">
        <v>19.5</v>
      </c>
      <c r="G202" s="4"/>
      <c r="H202" s="4"/>
      <c r="I202" s="4">
        <v>10</v>
      </c>
      <c r="J202" s="5">
        <f t="shared" si="4"/>
        <v>8.6428571428571423</v>
      </c>
      <c r="K202" s="11" t="str">
        <f>VLOOKUP(A202,维度表!$A$1:$B$37,2,FALSE)</f>
        <v>公司治理</v>
      </c>
    </row>
    <row r="203" spans="1:11" x14ac:dyDescent="0.3">
      <c r="A203" s="3" t="s">
        <v>204</v>
      </c>
      <c r="B203" s="4" t="s">
        <v>94</v>
      </c>
      <c r="C203" s="4" t="s">
        <v>164</v>
      </c>
      <c r="D203" s="4">
        <v>4</v>
      </c>
      <c r="E203" s="4">
        <v>1.5</v>
      </c>
      <c r="F203" s="4">
        <v>6</v>
      </c>
      <c r="G203" s="4"/>
      <c r="H203" s="4"/>
      <c r="I203" s="4">
        <v>2</v>
      </c>
      <c r="J203" s="5">
        <f t="shared" si="4"/>
        <v>1.9285714285714286</v>
      </c>
      <c r="K203" s="11" t="str">
        <f>VLOOKUP(A203,维度表!$A$1:$B$37,2,FALSE)</f>
        <v>公司治理</v>
      </c>
    </row>
    <row r="204" spans="1:11" x14ac:dyDescent="0.3">
      <c r="A204" s="3" t="s">
        <v>204</v>
      </c>
      <c r="B204" s="4" t="s">
        <v>94</v>
      </c>
      <c r="C204" s="4" t="s">
        <v>165</v>
      </c>
      <c r="D204" s="4">
        <v>2</v>
      </c>
      <c r="E204" s="4"/>
      <c r="F204" s="4">
        <v>8</v>
      </c>
      <c r="G204" s="4"/>
      <c r="H204" s="4"/>
      <c r="I204" s="4"/>
      <c r="J204" s="5">
        <f t="shared" si="4"/>
        <v>1.4285714285714286</v>
      </c>
      <c r="K204" s="11" t="str">
        <f>VLOOKUP(A204,维度表!$A$1:$B$37,2,FALSE)</f>
        <v>公司治理</v>
      </c>
    </row>
    <row r="205" spans="1:11" x14ac:dyDescent="0.3">
      <c r="A205" s="3" t="s">
        <v>204</v>
      </c>
      <c r="B205" s="4" t="s">
        <v>90</v>
      </c>
      <c r="C205" s="4" t="s">
        <v>92</v>
      </c>
      <c r="D205" s="4"/>
      <c r="E205" s="4">
        <v>7.5</v>
      </c>
      <c r="F205" s="4">
        <v>1.5</v>
      </c>
      <c r="G205" s="4"/>
      <c r="H205" s="4"/>
      <c r="I205" s="4"/>
      <c r="J205" s="5">
        <f t="shared" si="4"/>
        <v>1.2857142857142858</v>
      </c>
      <c r="K205" s="11" t="str">
        <f>VLOOKUP(A205,维度表!$A$1:$B$37,2,FALSE)</f>
        <v>公司治理</v>
      </c>
    </row>
    <row r="206" spans="1:11" x14ac:dyDescent="0.3">
      <c r="A206" s="3" t="s">
        <v>204</v>
      </c>
      <c r="B206" s="4" t="s">
        <v>99</v>
      </c>
      <c r="C206" s="4" t="s">
        <v>99</v>
      </c>
      <c r="D206" s="4"/>
      <c r="E206" s="4"/>
      <c r="F206" s="4"/>
      <c r="G206" s="4">
        <v>35</v>
      </c>
      <c r="H206" s="4">
        <v>14</v>
      </c>
      <c r="I206" s="4"/>
      <c r="J206" s="5">
        <f t="shared" si="4"/>
        <v>7</v>
      </c>
      <c r="K206" s="11" t="str">
        <f>VLOOKUP(A206,维度表!$A$1:$B$37,2,FALSE)</f>
        <v>公司治理</v>
      </c>
    </row>
    <row r="207" spans="1:11" x14ac:dyDescent="0.3">
      <c r="A207" s="3" t="s">
        <v>138</v>
      </c>
      <c r="B207" s="4" t="s">
        <v>87</v>
      </c>
      <c r="C207" s="4" t="s">
        <v>88</v>
      </c>
      <c r="D207" s="4">
        <v>69</v>
      </c>
      <c r="E207" s="4">
        <v>50.5</v>
      </c>
      <c r="F207" s="4">
        <v>6</v>
      </c>
      <c r="G207" s="4">
        <v>1</v>
      </c>
      <c r="H207" s="4"/>
      <c r="I207" s="4"/>
      <c r="J207" s="5">
        <f t="shared" si="4"/>
        <v>18.071428571428573</v>
      </c>
      <c r="K207" s="11" t="str">
        <f>VLOOKUP(A207,维度表!$A$1:$B$37,2,FALSE)</f>
        <v>销售物流</v>
      </c>
    </row>
    <row r="208" spans="1:11" x14ac:dyDescent="0.3">
      <c r="A208" s="3" t="s">
        <v>138</v>
      </c>
      <c r="B208" s="4" t="s">
        <v>87</v>
      </c>
      <c r="C208" s="4" t="s">
        <v>89</v>
      </c>
      <c r="D208" s="4"/>
      <c r="E208" s="4"/>
      <c r="F208" s="4"/>
      <c r="G208" s="4">
        <v>6</v>
      </c>
      <c r="H208" s="4"/>
      <c r="I208" s="4"/>
      <c r="J208" s="5">
        <f t="shared" si="4"/>
        <v>0.8571428571428571</v>
      </c>
      <c r="K208" s="11" t="str">
        <f>VLOOKUP(A208,维度表!$A$1:$B$37,2,FALSE)</f>
        <v>销售物流</v>
      </c>
    </row>
    <row r="209" spans="1:11" x14ac:dyDescent="0.3">
      <c r="A209" s="3" t="s">
        <v>138</v>
      </c>
      <c r="B209" s="4" t="s">
        <v>90</v>
      </c>
      <c r="C209" s="4" t="s">
        <v>91</v>
      </c>
      <c r="D209" s="4"/>
      <c r="E209" s="4"/>
      <c r="F209" s="4"/>
      <c r="G209" s="4">
        <v>1.5</v>
      </c>
      <c r="H209" s="4"/>
      <c r="I209" s="4"/>
      <c r="J209" s="5">
        <f t="shared" si="4"/>
        <v>0.21428571428571427</v>
      </c>
      <c r="K209" s="11" t="str">
        <f>VLOOKUP(A209,维度表!$A$1:$B$37,2,FALSE)</f>
        <v>销售物流</v>
      </c>
    </row>
    <row r="210" spans="1:11" x14ac:dyDescent="0.3">
      <c r="A210" s="3" t="s">
        <v>138</v>
      </c>
      <c r="B210" s="4" t="s">
        <v>90</v>
      </c>
      <c r="C210" s="4" t="s">
        <v>92</v>
      </c>
      <c r="D210" s="4"/>
      <c r="E210" s="4"/>
      <c r="F210" s="4"/>
      <c r="G210" s="4">
        <v>7</v>
      </c>
      <c r="H210" s="4"/>
      <c r="I210" s="4"/>
      <c r="J210" s="5">
        <f t="shared" si="4"/>
        <v>1</v>
      </c>
      <c r="K210" s="11" t="str">
        <f>VLOOKUP(A210,维度表!$A$1:$B$37,2,FALSE)</f>
        <v>销售物流</v>
      </c>
    </row>
    <row r="211" spans="1:11" x14ac:dyDescent="0.3">
      <c r="A211" s="3" t="s">
        <v>104</v>
      </c>
      <c r="B211" s="4" t="s">
        <v>87</v>
      </c>
      <c r="C211" s="4" t="s">
        <v>105</v>
      </c>
      <c r="D211" s="4">
        <v>4</v>
      </c>
      <c r="E211" s="4">
        <v>10</v>
      </c>
      <c r="F211" s="4">
        <v>2</v>
      </c>
      <c r="G211" s="4"/>
      <c r="H211" s="4">
        <v>1</v>
      </c>
      <c r="I211" s="4"/>
      <c r="J211" s="5">
        <f t="shared" si="4"/>
        <v>2.4285714285714284</v>
      </c>
      <c r="K211" s="11" t="str">
        <f>VLOOKUP(A211,维度表!$A$1:$B$37,2,FALSE)</f>
        <v>销售物流</v>
      </c>
    </row>
    <row r="212" spans="1:11" x14ac:dyDescent="0.3">
      <c r="A212" s="3" t="s">
        <v>104</v>
      </c>
      <c r="B212" s="4" t="s">
        <v>87</v>
      </c>
      <c r="C212" s="4" t="s">
        <v>96</v>
      </c>
      <c r="D212" s="4">
        <v>5</v>
      </c>
      <c r="E212" s="4">
        <v>3</v>
      </c>
      <c r="F212" s="4">
        <v>4</v>
      </c>
      <c r="G212" s="4"/>
      <c r="H212" s="4"/>
      <c r="I212" s="4"/>
      <c r="J212" s="5">
        <f t="shared" si="4"/>
        <v>1.7142857142857142</v>
      </c>
      <c r="K212" s="11" t="str">
        <f>VLOOKUP(A212,维度表!$A$1:$B$37,2,FALSE)</f>
        <v>销售物流</v>
      </c>
    </row>
    <row r="213" spans="1:11" x14ac:dyDescent="0.3">
      <c r="A213" s="3" t="s">
        <v>104</v>
      </c>
      <c r="B213" s="4" t="s">
        <v>87</v>
      </c>
      <c r="C213" s="4" t="s">
        <v>106</v>
      </c>
      <c r="D213" s="4">
        <v>14</v>
      </c>
      <c r="E213" s="4">
        <v>19</v>
      </c>
      <c r="F213" s="4">
        <v>8</v>
      </c>
      <c r="G213" s="4"/>
      <c r="H213" s="4">
        <v>2</v>
      </c>
      <c r="I213" s="4"/>
      <c r="J213" s="5">
        <f t="shared" si="4"/>
        <v>6.1428571428571432</v>
      </c>
      <c r="K213" s="11" t="str">
        <f>VLOOKUP(A213,维度表!$A$1:$B$37,2,FALSE)</f>
        <v>销售物流</v>
      </c>
    </row>
    <row r="214" spans="1:11" x14ac:dyDescent="0.3">
      <c r="A214" s="3" t="s">
        <v>104</v>
      </c>
      <c r="B214" s="4" t="s">
        <v>94</v>
      </c>
      <c r="C214" s="4" t="s">
        <v>107</v>
      </c>
      <c r="D214" s="4">
        <v>1</v>
      </c>
      <c r="E214" s="4">
        <v>2</v>
      </c>
      <c r="F214" s="4"/>
      <c r="G214" s="4"/>
      <c r="H214" s="4">
        <v>4</v>
      </c>
      <c r="I214" s="4"/>
      <c r="J214" s="5">
        <f t="shared" si="4"/>
        <v>1</v>
      </c>
      <c r="K214" s="11" t="str">
        <f>VLOOKUP(A214,维度表!$A$1:$B$37,2,FALSE)</f>
        <v>销售物流</v>
      </c>
    </row>
    <row r="215" spans="1:11" x14ac:dyDescent="0.3">
      <c r="A215" s="3" t="s">
        <v>104</v>
      </c>
      <c r="B215" s="4" t="s">
        <v>90</v>
      </c>
      <c r="C215" s="4" t="s">
        <v>98</v>
      </c>
      <c r="D215" s="4">
        <v>4</v>
      </c>
      <c r="E215" s="4">
        <v>2</v>
      </c>
      <c r="F215" s="4"/>
      <c r="G215" s="4"/>
      <c r="H215" s="4"/>
      <c r="I215" s="4"/>
      <c r="J215" s="5">
        <f t="shared" si="4"/>
        <v>0.8571428571428571</v>
      </c>
      <c r="K215" s="11" t="str">
        <f>VLOOKUP(A215,维度表!$A$1:$B$37,2,FALSE)</f>
        <v>销售物流</v>
      </c>
    </row>
    <row r="216" spans="1:11" x14ac:dyDescent="0.3">
      <c r="A216" s="3" t="s">
        <v>104</v>
      </c>
      <c r="B216" s="4" t="s">
        <v>90</v>
      </c>
      <c r="C216" s="4" t="s">
        <v>91</v>
      </c>
      <c r="D216" s="4">
        <v>4</v>
      </c>
      <c r="E216" s="4">
        <v>4</v>
      </c>
      <c r="F216" s="4"/>
      <c r="G216" s="4"/>
      <c r="H216" s="4"/>
      <c r="I216" s="4"/>
      <c r="J216" s="5">
        <f t="shared" si="4"/>
        <v>1.1428571428571428</v>
      </c>
      <c r="K216" s="11" t="str">
        <f>VLOOKUP(A216,维度表!$A$1:$B$37,2,FALSE)</f>
        <v>销售物流</v>
      </c>
    </row>
    <row r="217" spans="1:11" x14ac:dyDescent="0.3">
      <c r="A217" s="3" t="s">
        <v>104</v>
      </c>
      <c r="B217" s="4" t="s">
        <v>99</v>
      </c>
      <c r="C217" s="4" t="s">
        <v>99</v>
      </c>
      <c r="D217" s="4"/>
      <c r="E217" s="4"/>
      <c r="F217" s="4">
        <v>18</v>
      </c>
      <c r="G217" s="4">
        <v>14</v>
      </c>
      <c r="H217" s="4">
        <v>7</v>
      </c>
      <c r="I217" s="4"/>
      <c r="J217" s="5">
        <f t="shared" si="4"/>
        <v>5.5714285714285712</v>
      </c>
      <c r="K217" s="11" t="str">
        <f>VLOOKUP(A217,维度表!$A$1:$B$37,2,FALSE)</f>
        <v>销售物流</v>
      </c>
    </row>
    <row r="218" spans="1:11" x14ac:dyDescent="0.3">
      <c r="A218" s="1" t="s">
        <v>104</v>
      </c>
      <c r="B218" s="2" t="s">
        <v>94</v>
      </c>
      <c r="C218" s="2" t="s">
        <v>95</v>
      </c>
      <c r="D218" s="2"/>
      <c r="E218" s="2"/>
      <c r="F218" s="2">
        <v>3</v>
      </c>
      <c r="G218" s="2"/>
      <c r="H218" s="2"/>
      <c r="I218" s="2"/>
      <c r="J218" s="6">
        <f t="shared" si="4"/>
        <v>0.42857142857142855</v>
      </c>
      <c r="K218" s="11" t="str">
        <f>VLOOKUP(A218,维度表!$A$1:$B$37,2,FALSE)</f>
        <v>销售物流</v>
      </c>
    </row>
    <row r="219" spans="1:11" x14ac:dyDescent="0.3">
      <c r="A219" s="1" t="s">
        <v>86</v>
      </c>
      <c r="B219" s="2" t="s">
        <v>87</v>
      </c>
      <c r="C219" s="2" t="s">
        <v>148</v>
      </c>
      <c r="D219" s="2">
        <v>2</v>
      </c>
      <c r="E219" s="2">
        <v>4</v>
      </c>
      <c r="F219" s="2">
        <v>1</v>
      </c>
      <c r="G219" s="2"/>
      <c r="H219" s="2"/>
      <c r="I219" s="2"/>
      <c r="J219" s="6">
        <f t="shared" si="4"/>
        <v>1</v>
      </c>
      <c r="K219" s="11" t="str">
        <f>VLOOKUP(A219,维度表!$A$1:$B$37,2,FALSE)</f>
        <v>基础设施及桌面</v>
      </c>
    </row>
    <row r="220" spans="1:11" x14ac:dyDescent="0.3">
      <c r="A220" s="1" t="s">
        <v>86</v>
      </c>
      <c r="B220" s="2" t="s">
        <v>94</v>
      </c>
      <c r="C220" s="2" t="s">
        <v>147</v>
      </c>
      <c r="D220" s="2">
        <v>20</v>
      </c>
      <c r="E220" s="2">
        <v>21</v>
      </c>
      <c r="F220" s="2">
        <v>2</v>
      </c>
      <c r="G220" s="2"/>
      <c r="H220" s="2"/>
      <c r="I220" s="2"/>
      <c r="J220" s="6">
        <f t="shared" si="4"/>
        <v>6.1428571428571432</v>
      </c>
      <c r="K220" s="11" t="str">
        <f>VLOOKUP(A220,维度表!$A$1:$B$37,2,FALSE)</f>
        <v>基础设施及桌面</v>
      </c>
    </row>
    <row r="221" spans="1:11" x14ac:dyDescent="0.3">
      <c r="A221" s="1" t="s">
        <v>86</v>
      </c>
      <c r="B221" s="2" t="s">
        <v>94</v>
      </c>
      <c r="C221" s="2" t="s">
        <v>112</v>
      </c>
      <c r="D221" s="2">
        <v>2</v>
      </c>
      <c r="E221" s="2">
        <v>10</v>
      </c>
      <c r="F221" s="2">
        <v>18</v>
      </c>
      <c r="G221" s="2"/>
      <c r="H221" s="2"/>
      <c r="I221" s="2"/>
      <c r="J221" s="6">
        <f t="shared" si="4"/>
        <v>4.2857142857142856</v>
      </c>
      <c r="K221" s="11" t="str">
        <f>VLOOKUP(A221,维度表!$A$1:$B$37,2,FALSE)</f>
        <v>基础设施及桌面</v>
      </c>
    </row>
    <row r="222" spans="1:11" x14ac:dyDescent="0.3">
      <c r="A222" s="1" t="s">
        <v>86</v>
      </c>
      <c r="B222" s="2" t="s">
        <v>90</v>
      </c>
      <c r="C222" s="2" t="s">
        <v>98</v>
      </c>
      <c r="D222" s="2">
        <v>3</v>
      </c>
      <c r="E222" s="2"/>
      <c r="F222" s="2"/>
      <c r="G222" s="2"/>
      <c r="H222" s="2"/>
      <c r="I222" s="2"/>
      <c r="J222" s="6">
        <f t="shared" si="4"/>
        <v>0.42857142857142855</v>
      </c>
      <c r="K222" s="11" t="str">
        <f>VLOOKUP(A222,维度表!$A$1:$B$37,2,FALSE)</f>
        <v>基础设施及桌面</v>
      </c>
    </row>
    <row r="223" spans="1:11" x14ac:dyDescent="0.3">
      <c r="A223" s="1" t="s">
        <v>86</v>
      </c>
      <c r="B223" s="2" t="s">
        <v>90</v>
      </c>
      <c r="C223" s="2" t="s">
        <v>92</v>
      </c>
      <c r="D223" s="2">
        <v>1</v>
      </c>
      <c r="E223" s="2"/>
      <c r="F223" s="2"/>
      <c r="G223" s="2"/>
      <c r="H223" s="2"/>
      <c r="I223" s="2"/>
      <c r="J223" s="6">
        <f t="shared" si="4"/>
        <v>0.14285714285714285</v>
      </c>
      <c r="K223" s="11" t="str">
        <f>VLOOKUP(A223,维度表!$A$1:$B$37,2,FALSE)</f>
        <v>基础设施及桌面</v>
      </c>
    </row>
    <row r="224" spans="1:11" x14ac:dyDescent="0.3">
      <c r="A224" s="1" t="s">
        <v>86</v>
      </c>
      <c r="B224" s="2" t="s">
        <v>99</v>
      </c>
      <c r="C224" s="2" t="s">
        <v>115</v>
      </c>
      <c r="D224" s="2"/>
      <c r="E224" s="2"/>
      <c r="F224" s="2">
        <v>14</v>
      </c>
      <c r="G224" s="2">
        <v>14</v>
      </c>
      <c r="H224" s="2">
        <v>14</v>
      </c>
      <c r="I224" s="2"/>
      <c r="J224" s="6">
        <f t="shared" si="4"/>
        <v>6</v>
      </c>
      <c r="K224" s="11" t="str">
        <f>VLOOKUP(A224,维度表!$A$1:$B$37,2,FALSE)</f>
        <v>基础设施及桌面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0B69-ADA5-4F9A-AA4D-0620200E17C2}">
  <dimension ref="A1:B12"/>
  <sheetViews>
    <sheetView workbookViewId="0">
      <selection activeCell="A4" sqref="A4:B11"/>
    </sheetView>
  </sheetViews>
  <sheetFormatPr defaultRowHeight="14" x14ac:dyDescent="0.3"/>
  <cols>
    <col min="1" max="1" width="14.33203125" bestFit="1" customWidth="1"/>
    <col min="2" max="2" width="19.5" bestFit="1" customWidth="1"/>
  </cols>
  <sheetData>
    <row r="1" spans="1:2" x14ac:dyDescent="0.3">
      <c r="A1" s="15" t="s">
        <v>206</v>
      </c>
      <c r="B1" t="s">
        <v>217</v>
      </c>
    </row>
    <row r="3" spans="1:2" x14ac:dyDescent="0.3">
      <c r="A3" s="15" t="s">
        <v>209</v>
      </c>
      <c r="B3" t="s">
        <v>211</v>
      </c>
    </row>
    <row r="4" spans="1:2" x14ac:dyDescent="0.3">
      <c r="A4" s="16" t="s">
        <v>107</v>
      </c>
      <c r="B4" s="17">
        <v>115.57142857142856</v>
      </c>
    </row>
    <row r="5" spans="1:2" x14ac:dyDescent="0.3">
      <c r="A5" s="16" t="s">
        <v>168</v>
      </c>
      <c r="B5" s="17">
        <v>71.785714285714278</v>
      </c>
    </row>
    <row r="6" spans="1:2" x14ac:dyDescent="0.3">
      <c r="A6" s="16" t="s">
        <v>194</v>
      </c>
      <c r="B6" s="17">
        <v>93.8</v>
      </c>
    </row>
    <row r="7" spans="1:2" x14ac:dyDescent="0.3">
      <c r="A7" s="16" t="s">
        <v>184</v>
      </c>
      <c r="B7" s="17">
        <v>73.928571428571431</v>
      </c>
    </row>
    <row r="8" spans="1:2" x14ac:dyDescent="0.3">
      <c r="A8" s="16" t="s">
        <v>191</v>
      </c>
      <c r="B8" s="17">
        <v>55.714285714285715</v>
      </c>
    </row>
    <row r="9" spans="1:2" x14ac:dyDescent="0.3">
      <c r="A9" s="16" t="s">
        <v>207</v>
      </c>
      <c r="B9" s="17">
        <v>73.357142857142861</v>
      </c>
    </row>
    <row r="10" spans="1:2" x14ac:dyDescent="0.3">
      <c r="A10" s="16" t="s">
        <v>179</v>
      </c>
      <c r="B10" s="17">
        <v>61.214285714285715</v>
      </c>
    </row>
    <row r="11" spans="1:2" x14ac:dyDescent="0.3">
      <c r="A11" s="16" t="s">
        <v>202</v>
      </c>
      <c r="B11" s="17">
        <v>41.857142857142854</v>
      </c>
    </row>
    <row r="12" spans="1:2" x14ac:dyDescent="0.3">
      <c r="A12" s="16" t="s">
        <v>210</v>
      </c>
      <c r="B12" s="17">
        <v>587.2285714285714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FEA3-25DF-443D-A55F-3ED499C82941}">
  <dimension ref="A1:E110"/>
  <sheetViews>
    <sheetView topLeftCell="A42" workbookViewId="0">
      <selection activeCell="B50" sqref="B50:B57"/>
    </sheetView>
  </sheetViews>
  <sheetFormatPr defaultRowHeight="14" x14ac:dyDescent="0.3"/>
  <sheetData>
    <row r="1" spans="1:4" x14ac:dyDescent="0.3">
      <c r="A1" s="16" t="s">
        <v>216</v>
      </c>
      <c r="B1" s="17">
        <v>400.65714285714296</v>
      </c>
      <c r="C1" s="18">
        <v>771.72857142857151</v>
      </c>
      <c r="D1" s="19">
        <f>B1/C1</f>
        <v>0.51916847152033474</v>
      </c>
    </row>
    <row r="2" spans="1:4" x14ac:dyDescent="0.3">
      <c r="A2" s="16" t="s">
        <v>212</v>
      </c>
      <c r="B2" s="17">
        <v>177.42857142857142</v>
      </c>
      <c r="C2" s="18">
        <v>771.72857142857151</v>
      </c>
      <c r="D2" s="19">
        <f>B2/C2</f>
        <v>0.22991059032598429</v>
      </c>
    </row>
    <row r="3" spans="1:4" x14ac:dyDescent="0.3">
      <c r="A3" s="16" t="s">
        <v>213</v>
      </c>
      <c r="B3" s="17">
        <v>144.78571428571431</v>
      </c>
      <c r="C3" s="18">
        <v>771.72857142857151</v>
      </c>
      <c r="D3" s="19">
        <f>B3/C3</f>
        <v>0.18761222487551138</v>
      </c>
    </row>
    <row r="4" spans="1:4" x14ac:dyDescent="0.3">
      <c r="A4" s="16" t="s">
        <v>214</v>
      </c>
      <c r="B4" s="17">
        <v>39.714285714285715</v>
      </c>
      <c r="C4" s="18">
        <v>771.72857142857151</v>
      </c>
      <c r="D4" s="19">
        <f>B4/C4</f>
        <v>5.1461468688102772E-2</v>
      </c>
    </row>
    <row r="5" spans="1:4" x14ac:dyDescent="0.3">
      <c r="A5" s="16" t="s">
        <v>215</v>
      </c>
      <c r="B5" s="17">
        <v>9.1428571428571423</v>
      </c>
      <c r="C5" s="18">
        <v>771.72857142857151</v>
      </c>
      <c r="D5" s="19">
        <f>B5/C5</f>
        <v>1.1847244590066823E-2</v>
      </c>
    </row>
    <row r="11" spans="1:4" x14ac:dyDescent="0.3">
      <c r="A11" s="16" t="s">
        <v>200</v>
      </c>
      <c r="B11" s="17">
        <v>17.714285714285715</v>
      </c>
      <c r="C11" s="19">
        <f t="shared" ref="C11:C47" si="0">B11/18</f>
        <v>0.98412698412698418</v>
      </c>
    </row>
    <row r="12" spans="1:4" x14ac:dyDescent="0.3">
      <c r="A12" s="16" t="s">
        <v>149</v>
      </c>
      <c r="B12" s="17">
        <v>18</v>
      </c>
      <c r="C12" s="19">
        <f t="shared" si="0"/>
        <v>1</v>
      </c>
    </row>
    <row r="13" spans="1:4" x14ac:dyDescent="0.3">
      <c r="A13" s="16" t="s">
        <v>181</v>
      </c>
      <c r="B13" s="17">
        <v>18.142857142857146</v>
      </c>
      <c r="C13" s="19">
        <f t="shared" si="0"/>
        <v>1.0079365079365081</v>
      </c>
    </row>
    <row r="14" spans="1:4" x14ac:dyDescent="0.3">
      <c r="A14" s="16" t="s">
        <v>160</v>
      </c>
      <c r="B14" s="17">
        <v>18.285714285714285</v>
      </c>
      <c r="C14" s="19">
        <f t="shared" si="0"/>
        <v>1.0158730158730158</v>
      </c>
    </row>
    <row r="15" spans="1:4" x14ac:dyDescent="0.3">
      <c r="A15" s="16" t="s">
        <v>176</v>
      </c>
      <c r="B15" s="17">
        <v>18.357142857142854</v>
      </c>
      <c r="C15" s="19">
        <f t="shared" si="0"/>
        <v>1.0198412698412698</v>
      </c>
    </row>
    <row r="16" spans="1:4" x14ac:dyDescent="0.3">
      <c r="A16" s="16" t="s">
        <v>175</v>
      </c>
      <c r="B16" s="17">
        <v>18.428571428571427</v>
      </c>
      <c r="C16" s="19">
        <f t="shared" si="0"/>
        <v>1.0238095238095237</v>
      </c>
    </row>
    <row r="17" spans="1:3" x14ac:dyDescent="0.3">
      <c r="A17" s="16" t="s">
        <v>173</v>
      </c>
      <c r="B17" s="17">
        <v>18.785714285714285</v>
      </c>
      <c r="C17" s="19">
        <f t="shared" si="0"/>
        <v>1.0436507936507935</v>
      </c>
    </row>
    <row r="18" spans="1:3" x14ac:dyDescent="0.3">
      <c r="A18" s="16" t="s">
        <v>104</v>
      </c>
      <c r="B18" s="17">
        <v>19.285714285714281</v>
      </c>
      <c r="C18" s="19">
        <f t="shared" si="0"/>
        <v>1.0714285714285712</v>
      </c>
    </row>
    <row r="19" spans="1:3" x14ac:dyDescent="0.3">
      <c r="A19" s="16" t="s">
        <v>193</v>
      </c>
      <c r="B19" s="17">
        <v>19.428571428571431</v>
      </c>
      <c r="C19" s="19">
        <f t="shared" si="0"/>
        <v>1.0793650793650795</v>
      </c>
    </row>
    <row r="20" spans="1:3" x14ac:dyDescent="0.3">
      <c r="A20" s="16" t="s">
        <v>172</v>
      </c>
      <c r="B20" s="17">
        <v>19.714285714285715</v>
      </c>
      <c r="C20" s="19">
        <f t="shared" si="0"/>
        <v>1.0952380952380953</v>
      </c>
    </row>
    <row r="21" spans="1:3" x14ac:dyDescent="0.3">
      <c r="A21" s="16" t="s">
        <v>177</v>
      </c>
      <c r="B21" s="17">
        <v>19.714285714285715</v>
      </c>
      <c r="C21" s="19">
        <f t="shared" si="0"/>
        <v>1.0952380952380953</v>
      </c>
    </row>
    <row r="22" spans="1:3" x14ac:dyDescent="0.3">
      <c r="A22" s="16" t="s">
        <v>171</v>
      </c>
      <c r="B22" s="17">
        <v>19.785714285714281</v>
      </c>
      <c r="C22" s="19">
        <f t="shared" si="0"/>
        <v>1.0992063492063489</v>
      </c>
    </row>
    <row r="23" spans="1:3" x14ac:dyDescent="0.3">
      <c r="A23" s="16" t="s">
        <v>195</v>
      </c>
      <c r="B23" s="17">
        <v>19.785714285714285</v>
      </c>
      <c r="C23" s="19">
        <f t="shared" si="0"/>
        <v>1.0992063492063491</v>
      </c>
    </row>
    <row r="24" spans="1:3" x14ac:dyDescent="0.3">
      <c r="A24" s="16" t="s">
        <v>199</v>
      </c>
      <c r="B24" s="17">
        <v>19.785714285714285</v>
      </c>
      <c r="C24" s="19">
        <f t="shared" si="0"/>
        <v>1.0992063492063491</v>
      </c>
    </row>
    <row r="25" spans="1:3" x14ac:dyDescent="0.3">
      <c r="A25" s="16" t="s">
        <v>188</v>
      </c>
      <c r="B25" s="17">
        <v>19.857142857142861</v>
      </c>
      <c r="C25" s="19">
        <f t="shared" si="0"/>
        <v>1.1031746031746035</v>
      </c>
    </row>
    <row r="26" spans="1:3" x14ac:dyDescent="0.3">
      <c r="A26" s="16" t="s">
        <v>167</v>
      </c>
      <c r="B26" s="17">
        <v>20</v>
      </c>
      <c r="C26" s="19">
        <f t="shared" si="0"/>
        <v>1.1111111111111112</v>
      </c>
    </row>
    <row r="27" spans="1:3" x14ac:dyDescent="0.3">
      <c r="A27" s="16" t="s">
        <v>180</v>
      </c>
      <c r="B27" s="17">
        <v>20.142857142857146</v>
      </c>
      <c r="C27" s="19">
        <f t="shared" si="0"/>
        <v>1.1190476190476193</v>
      </c>
    </row>
    <row r="28" spans="1:3" x14ac:dyDescent="0.3">
      <c r="A28" s="16" t="s">
        <v>93</v>
      </c>
      <c r="B28" s="17">
        <v>20.142857142857146</v>
      </c>
      <c r="C28" s="19">
        <f t="shared" si="0"/>
        <v>1.1190476190476193</v>
      </c>
    </row>
    <row r="29" spans="1:3" x14ac:dyDescent="0.3">
      <c r="A29" s="16" t="s">
        <v>187</v>
      </c>
      <c r="B29" s="17">
        <v>20.214285714285715</v>
      </c>
      <c r="C29" s="19">
        <f t="shared" si="0"/>
        <v>1.123015873015873</v>
      </c>
    </row>
    <row r="30" spans="1:3" x14ac:dyDescent="0.3">
      <c r="A30" s="16" t="s">
        <v>178</v>
      </c>
      <c r="B30" s="17">
        <v>20.428571428571431</v>
      </c>
      <c r="C30" s="19">
        <f t="shared" si="0"/>
        <v>1.1349206349206351</v>
      </c>
    </row>
    <row r="31" spans="1:3" x14ac:dyDescent="0.3">
      <c r="A31" s="16" t="s">
        <v>196</v>
      </c>
      <c r="B31" s="17">
        <v>20.442857142857143</v>
      </c>
      <c r="C31" s="19">
        <f t="shared" si="0"/>
        <v>1.1357142857142857</v>
      </c>
    </row>
    <row r="32" spans="1:3" x14ac:dyDescent="0.3">
      <c r="A32" s="16" t="s">
        <v>186</v>
      </c>
      <c r="B32" s="17">
        <v>20.571428571428573</v>
      </c>
      <c r="C32" s="19">
        <f t="shared" si="0"/>
        <v>1.142857142857143</v>
      </c>
    </row>
    <row r="33" spans="1:3" x14ac:dyDescent="0.3">
      <c r="A33" s="16" t="s">
        <v>197</v>
      </c>
      <c r="B33" s="17">
        <v>20.714285714285715</v>
      </c>
      <c r="C33" s="19">
        <f t="shared" si="0"/>
        <v>1.1507936507936509</v>
      </c>
    </row>
    <row r="34" spans="1:3" x14ac:dyDescent="0.3">
      <c r="A34" s="16" t="s">
        <v>198</v>
      </c>
      <c r="B34" s="17">
        <v>20.785714285714285</v>
      </c>
      <c r="C34" s="19">
        <f t="shared" si="0"/>
        <v>1.1547619047619047</v>
      </c>
    </row>
    <row r="35" spans="1:3" x14ac:dyDescent="0.3">
      <c r="A35" s="16" t="s">
        <v>169</v>
      </c>
      <c r="B35" s="17">
        <v>20.928571428571431</v>
      </c>
      <c r="C35" s="19">
        <f t="shared" si="0"/>
        <v>1.1626984126984128</v>
      </c>
    </row>
    <row r="36" spans="1:3" x14ac:dyDescent="0.3">
      <c r="A36" s="16" t="s">
        <v>208</v>
      </c>
      <c r="B36" s="17">
        <v>21</v>
      </c>
      <c r="C36" s="19">
        <f t="shared" si="0"/>
        <v>1.1666666666666667</v>
      </c>
    </row>
    <row r="37" spans="1:3" x14ac:dyDescent="0.3">
      <c r="A37" s="16" t="s">
        <v>185</v>
      </c>
      <c r="B37" s="17">
        <v>21</v>
      </c>
      <c r="C37" s="19">
        <f t="shared" si="0"/>
        <v>1.1666666666666667</v>
      </c>
    </row>
    <row r="38" spans="1:3" x14ac:dyDescent="0.3">
      <c r="A38" s="16" t="s">
        <v>111</v>
      </c>
      <c r="B38" s="17">
        <v>21.214285714285715</v>
      </c>
      <c r="C38" s="19">
        <f t="shared" si="0"/>
        <v>1.1785714285714286</v>
      </c>
    </row>
    <row r="39" spans="1:3" x14ac:dyDescent="0.3">
      <c r="A39" s="16" t="s">
        <v>205</v>
      </c>
      <c r="B39" s="17">
        <v>21.428571428571431</v>
      </c>
      <c r="C39" s="19">
        <f t="shared" si="0"/>
        <v>1.1904761904761907</v>
      </c>
    </row>
    <row r="40" spans="1:3" x14ac:dyDescent="0.3">
      <c r="A40" s="16" t="s">
        <v>170</v>
      </c>
      <c r="B40" s="17">
        <v>21.857142857142858</v>
      </c>
      <c r="C40" s="19">
        <f t="shared" si="0"/>
        <v>1.2142857142857144</v>
      </c>
    </row>
    <row r="41" spans="1:3" x14ac:dyDescent="0.3">
      <c r="A41" s="16" t="s">
        <v>146</v>
      </c>
      <c r="B41" s="17">
        <v>22.642857142857146</v>
      </c>
      <c r="C41" s="19">
        <f t="shared" si="0"/>
        <v>1.2579365079365081</v>
      </c>
    </row>
    <row r="42" spans="1:3" x14ac:dyDescent="0.3">
      <c r="A42" s="16" t="s">
        <v>190</v>
      </c>
      <c r="B42" s="17">
        <v>23.285714285714285</v>
      </c>
      <c r="C42" s="19">
        <f t="shared" si="0"/>
        <v>1.2936507936507935</v>
      </c>
    </row>
    <row r="43" spans="1:3" x14ac:dyDescent="0.3">
      <c r="A43" s="16" t="s">
        <v>201</v>
      </c>
      <c r="B43" s="17">
        <v>24.142857142857142</v>
      </c>
      <c r="C43" s="19">
        <f t="shared" si="0"/>
        <v>1.3412698412698412</v>
      </c>
    </row>
    <row r="44" spans="1:3" x14ac:dyDescent="0.3">
      <c r="A44" s="16" t="s">
        <v>192</v>
      </c>
      <c r="B44" s="17">
        <v>24.428571428571431</v>
      </c>
      <c r="C44" s="19">
        <f t="shared" si="0"/>
        <v>1.3571428571428572</v>
      </c>
    </row>
    <row r="45" spans="1:3" x14ac:dyDescent="0.3">
      <c r="A45" s="16" t="s">
        <v>183</v>
      </c>
      <c r="B45" s="17">
        <v>24.714285714285715</v>
      </c>
      <c r="C45" s="19">
        <f t="shared" si="0"/>
        <v>1.373015873015873</v>
      </c>
    </row>
    <row r="46" spans="1:3" x14ac:dyDescent="0.3">
      <c r="A46" s="16" t="s">
        <v>108</v>
      </c>
      <c r="B46" s="17">
        <v>25</v>
      </c>
      <c r="C46" s="19">
        <f t="shared" si="0"/>
        <v>1.3888888888888888</v>
      </c>
    </row>
    <row r="47" spans="1:3" x14ac:dyDescent="0.3">
      <c r="A47" s="16" t="s">
        <v>182</v>
      </c>
      <c r="B47" s="17">
        <v>31.571428571428569</v>
      </c>
      <c r="C47" s="19">
        <f t="shared" si="0"/>
        <v>1.753968253968254</v>
      </c>
    </row>
    <row r="50" spans="1:3" x14ac:dyDescent="0.3">
      <c r="A50" s="16" t="s">
        <v>167</v>
      </c>
      <c r="B50" s="17">
        <v>10.857142857142856</v>
      </c>
      <c r="C50" s="19">
        <f t="shared" ref="C50:C86" si="1">B50/18</f>
        <v>0.60317460317460314</v>
      </c>
    </row>
    <row r="51" spans="1:3" x14ac:dyDescent="0.3">
      <c r="A51" s="16" t="s">
        <v>181</v>
      </c>
      <c r="B51" s="17">
        <v>11</v>
      </c>
      <c r="C51" s="19">
        <f t="shared" si="1"/>
        <v>0.61111111111111116</v>
      </c>
    </row>
    <row r="52" spans="1:3" x14ac:dyDescent="0.3">
      <c r="A52" s="16" t="s">
        <v>160</v>
      </c>
      <c r="B52" s="17">
        <v>11.285714285714286</v>
      </c>
      <c r="C52" s="19">
        <f t="shared" si="1"/>
        <v>0.62698412698412698</v>
      </c>
    </row>
    <row r="53" spans="1:3" x14ac:dyDescent="0.3">
      <c r="A53" s="16" t="s">
        <v>149</v>
      </c>
      <c r="B53" s="17">
        <v>11.428571428571429</v>
      </c>
      <c r="C53" s="19">
        <f t="shared" si="1"/>
        <v>0.63492063492063489</v>
      </c>
    </row>
    <row r="54" spans="1:3" x14ac:dyDescent="0.3">
      <c r="A54" s="16" t="s">
        <v>104</v>
      </c>
      <c r="B54" s="17">
        <v>11.714285714285715</v>
      </c>
      <c r="C54" s="19">
        <f t="shared" si="1"/>
        <v>0.65079365079365081</v>
      </c>
    </row>
    <row r="55" spans="1:3" x14ac:dyDescent="0.3">
      <c r="A55" s="16" t="s">
        <v>188</v>
      </c>
      <c r="B55" s="17">
        <v>11.785714285714286</v>
      </c>
      <c r="C55" s="19">
        <f t="shared" si="1"/>
        <v>0.65476190476190477</v>
      </c>
    </row>
    <row r="56" spans="1:3" x14ac:dyDescent="0.3">
      <c r="A56" s="16" t="s">
        <v>169</v>
      </c>
      <c r="B56" s="17">
        <v>12.642857142857141</v>
      </c>
      <c r="C56" s="19">
        <f t="shared" si="1"/>
        <v>0.70238095238095222</v>
      </c>
    </row>
    <row r="57" spans="1:3" x14ac:dyDescent="0.3">
      <c r="A57" s="16" t="s">
        <v>173</v>
      </c>
      <c r="B57" s="17">
        <v>12.714285714285714</v>
      </c>
      <c r="C57" s="19">
        <f t="shared" si="1"/>
        <v>0.70634920634920628</v>
      </c>
    </row>
    <row r="58" spans="1:3" x14ac:dyDescent="0.3">
      <c r="A58" s="16" t="s">
        <v>199</v>
      </c>
      <c r="B58" s="17">
        <v>12.857142857142858</v>
      </c>
      <c r="C58" s="19">
        <f t="shared" si="1"/>
        <v>0.7142857142857143</v>
      </c>
    </row>
    <row r="59" spans="1:3" x14ac:dyDescent="0.3">
      <c r="A59" s="16" t="s">
        <v>186</v>
      </c>
      <c r="B59" s="17">
        <v>13.000000000000002</v>
      </c>
      <c r="C59" s="19">
        <f t="shared" si="1"/>
        <v>0.72222222222222232</v>
      </c>
    </row>
    <row r="60" spans="1:3" x14ac:dyDescent="0.3">
      <c r="A60" s="16" t="s">
        <v>175</v>
      </c>
      <c r="B60" s="17">
        <v>13.142857142857142</v>
      </c>
      <c r="C60" s="19">
        <f t="shared" si="1"/>
        <v>0.73015873015873012</v>
      </c>
    </row>
    <row r="61" spans="1:3" x14ac:dyDescent="0.3">
      <c r="A61" s="16" t="s">
        <v>170</v>
      </c>
      <c r="B61" s="17">
        <v>13.571428571428571</v>
      </c>
      <c r="C61" s="19">
        <f t="shared" si="1"/>
        <v>0.75396825396825395</v>
      </c>
    </row>
    <row r="62" spans="1:3" x14ac:dyDescent="0.3">
      <c r="A62" s="16" t="s">
        <v>176</v>
      </c>
      <c r="B62" s="17">
        <v>13.857142857142858</v>
      </c>
      <c r="C62" s="19">
        <f t="shared" si="1"/>
        <v>0.76984126984126988</v>
      </c>
    </row>
    <row r="63" spans="1:3" x14ac:dyDescent="0.3">
      <c r="A63" s="16" t="s">
        <v>93</v>
      </c>
      <c r="B63" s="17">
        <v>13.928571428571429</v>
      </c>
      <c r="C63" s="19">
        <f t="shared" si="1"/>
        <v>0.77380952380952384</v>
      </c>
    </row>
    <row r="64" spans="1:3" x14ac:dyDescent="0.3">
      <c r="A64" s="16" t="s">
        <v>205</v>
      </c>
      <c r="B64" s="17">
        <v>14.285714285714286</v>
      </c>
      <c r="C64" s="19">
        <f t="shared" si="1"/>
        <v>0.79365079365079372</v>
      </c>
    </row>
    <row r="65" spans="1:3" x14ac:dyDescent="0.3">
      <c r="A65" s="16" t="s">
        <v>193</v>
      </c>
      <c r="B65" s="17">
        <v>14.642857142857144</v>
      </c>
      <c r="C65" s="19">
        <f t="shared" si="1"/>
        <v>0.8134920634920636</v>
      </c>
    </row>
    <row r="66" spans="1:3" x14ac:dyDescent="0.3">
      <c r="A66" s="16" t="s">
        <v>195</v>
      </c>
      <c r="B66" s="17">
        <v>15.214285714285715</v>
      </c>
      <c r="C66" s="19">
        <f t="shared" si="1"/>
        <v>0.84523809523809534</v>
      </c>
    </row>
    <row r="67" spans="1:3" x14ac:dyDescent="0.3">
      <c r="A67" s="16" t="s">
        <v>171</v>
      </c>
      <c r="B67" s="17">
        <v>15.285714285714283</v>
      </c>
      <c r="C67" s="19">
        <f t="shared" si="1"/>
        <v>0.84920634920634908</v>
      </c>
    </row>
    <row r="68" spans="1:3" x14ac:dyDescent="0.3">
      <c r="A68" s="16" t="s">
        <v>196</v>
      </c>
      <c r="B68" s="17">
        <v>15.442857142857141</v>
      </c>
      <c r="C68" s="19">
        <f t="shared" si="1"/>
        <v>0.85793650793650789</v>
      </c>
    </row>
    <row r="69" spans="1:3" x14ac:dyDescent="0.3">
      <c r="A69" s="16" t="s">
        <v>178</v>
      </c>
      <c r="B69" s="17">
        <v>15.928571428571429</v>
      </c>
      <c r="C69" s="19">
        <f t="shared" si="1"/>
        <v>0.88492063492063489</v>
      </c>
    </row>
    <row r="70" spans="1:3" x14ac:dyDescent="0.3">
      <c r="A70" s="16" t="s">
        <v>190</v>
      </c>
      <c r="B70" s="17">
        <v>16.142857142857142</v>
      </c>
      <c r="C70" s="19">
        <f t="shared" si="1"/>
        <v>0.89682539682539675</v>
      </c>
    </row>
    <row r="71" spans="1:3" x14ac:dyDescent="0.3">
      <c r="A71" s="16" t="s">
        <v>111</v>
      </c>
      <c r="B71" s="17">
        <v>16.642857142857142</v>
      </c>
      <c r="C71" s="19">
        <f t="shared" si="1"/>
        <v>0.92460317460317454</v>
      </c>
    </row>
    <row r="72" spans="1:3" x14ac:dyDescent="0.3">
      <c r="A72" s="16" t="s">
        <v>200</v>
      </c>
      <c r="B72" s="17">
        <v>16.714285714285715</v>
      </c>
      <c r="C72" s="19">
        <f t="shared" si="1"/>
        <v>0.9285714285714286</v>
      </c>
    </row>
    <row r="73" spans="1:3" x14ac:dyDescent="0.3">
      <c r="A73" s="16" t="s">
        <v>146</v>
      </c>
      <c r="B73" s="17">
        <v>17.642857142857146</v>
      </c>
      <c r="C73" s="19">
        <f t="shared" si="1"/>
        <v>0.98015873015873034</v>
      </c>
    </row>
    <row r="74" spans="1:3" x14ac:dyDescent="0.3">
      <c r="A74" s="16" t="s">
        <v>185</v>
      </c>
      <c r="B74" s="17">
        <v>17.714285714285712</v>
      </c>
      <c r="C74" s="19">
        <f t="shared" si="1"/>
        <v>0.98412698412698396</v>
      </c>
    </row>
    <row r="75" spans="1:3" x14ac:dyDescent="0.3">
      <c r="A75" s="16" t="s">
        <v>177</v>
      </c>
      <c r="B75" s="17">
        <v>17.714285714285715</v>
      </c>
      <c r="C75" s="19">
        <f t="shared" si="1"/>
        <v>0.98412698412698418</v>
      </c>
    </row>
    <row r="76" spans="1:3" x14ac:dyDescent="0.3">
      <c r="A76" s="16" t="s">
        <v>201</v>
      </c>
      <c r="B76" s="17">
        <v>18.5</v>
      </c>
      <c r="C76" s="19">
        <f t="shared" si="1"/>
        <v>1.0277777777777777</v>
      </c>
    </row>
    <row r="77" spans="1:3" x14ac:dyDescent="0.3">
      <c r="A77" s="16" t="s">
        <v>187</v>
      </c>
      <c r="B77" s="17">
        <v>18.5</v>
      </c>
      <c r="C77" s="19">
        <f t="shared" si="1"/>
        <v>1.0277777777777777</v>
      </c>
    </row>
    <row r="78" spans="1:3" x14ac:dyDescent="0.3">
      <c r="A78" s="16" t="s">
        <v>197</v>
      </c>
      <c r="B78" s="17">
        <v>18.642857142857142</v>
      </c>
      <c r="C78" s="19">
        <f t="shared" si="1"/>
        <v>1.0357142857142856</v>
      </c>
    </row>
    <row r="79" spans="1:3" x14ac:dyDescent="0.3">
      <c r="A79" s="16" t="s">
        <v>180</v>
      </c>
      <c r="B79" s="17">
        <v>18.928571428571431</v>
      </c>
      <c r="C79" s="19">
        <f t="shared" si="1"/>
        <v>1.0515873015873016</v>
      </c>
    </row>
    <row r="80" spans="1:3" x14ac:dyDescent="0.3">
      <c r="A80" s="16" t="s">
        <v>208</v>
      </c>
      <c r="B80" s="17">
        <v>19</v>
      </c>
      <c r="C80" s="19">
        <f t="shared" si="1"/>
        <v>1.0555555555555556</v>
      </c>
    </row>
    <row r="81" spans="1:5" x14ac:dyDescent="0.3">
      <c r="A81" s="16" t="s">
        <v>172</v>
      </c>
      <c r="B81" s="17">
        <v>19.428571428571431</v>
      </c>
      <c r="C81" s="19">
        <f t="shared" si="1"/>
        <v>1.0793650793650795</v>
      </c>
    </row>
    <row r="82" spans="1:5" x14ac:dyDescent="0.3">
      <c r="A82" s="16" t="s">
        <v>182</v>
      </c>
      <c r="B82" s="17">
        <v>19.571428571428569</v>
      </c>
      <c r="C82" s="19">
        <f t="shared" si="1"/>
        <v>1.0873015873015872</v>
      </c>
    </row>
    <row r="83" spans="1:5" x14ac:dyDescent="0.3">
      <c r="A83" s="16" t="s">
        <v>198</v>
      </c>
      <c r="B83" s="17">
        <v>19.928571428571427</v>
      </c>
      <c r="C83" s="19">
        <f t="shared" si="1"/>
        <v>1.107142857142857</v>
      </c>
    </row>
    <row r="84" spans="1:5" x14ac:dyDescent="0.3">
      <c r="A84" s="16" t="s">
        <v>108</v>
      </c>
      <c r="B84" s="17">
        <v>20.428571428571431</v>
      </c>
      <c r="C84" s="19">
        <f t="shared" si="1"/>
        <v>1.1349206349206351</v>
      </c>
    </row>
    <row r="85" spans="1:5" x14ac:dyDescent="0.3">
      <c r="A85" s="16" t="s">
        <v>192</v>
      </c>
      <c r="B85" s="17">
        <v>22.428571428571431</v>
      </c>
      <c r="C85" s="19">
        <f t="shared" si="1"/>
        <v>1.246031746031746</v>
      </c>
    </row>
    <row r="86" spans="1:5" x14ac:dyDescent="0.3">
      <c r="A86" s="16" t="s">
        <v>183</v>
      </c>
      <c r="B86" s="17">
        <v>24.714285714285715</v>
      </c>
      <c r="C86" s="19">
        <f t="shared" si="1"/>
        <v>1.373015873015873</v>
      </c>
    </row>
    <row r="93" spans="1:5" x14ac:dyDescent="0.3">
      <c r="A93" s="16" t="s">
        <v>191</v>
      </c>
      <c r="B93" s="17">
        <v>66.857142857142861</v>
      </c>
      <c r="C93">
        <f>VLOOKUP(A93,维度表!$A$45:$B$52,2,FALSE)</f>
        <v>3</v>
      </c>
      <c r="D93">
        <f t="shared" ref="D93:D100" si="2">C93*18</f>
        <v>54</v>
      </c>
      <c r="E93" s="19">
        <f t="shared" ref="E93:E100" si="3">B93/D93</f>
        <v>1.2380952380952381</v>
      </c>
    </row>
    <row r="94" spans="1:5" x14ac:dyDescent="0.3">
      <c r="A94" s="16" t="s">
        <v>179</v>
      </c>
      <c r="B94" s="17">
        <v>89.142857142857139</v>
      </c>
      <c r="C94">
        <f>VLOOKUP(A94,维度表!$A$45:$B$52,2,FALSE)</f>
        <v>4</v>
      </c>
      <c r="D94">
        <f t="shared" si="2"/>
        <v>72</v>
      </c>
      <c r="E94" s="19">
        <f t="shared" si="3"/>
        <v>1.2380952380952381</v>
      </c>
    </row>
    <row r="95" spans="1:5" x14ac:dyDescent="0.3">
      <c r="A95" s="16" t="s">
        <v>184</v>
      </c>
      <c r="B95" s="17">
        <v>86.499999999999986</v>
      </c>
      <c r="C95">
        <f>VLOOKUP(A95,维度表!$A$45:$B$52,2,FALSE)</f>
        <v>4</v>
      </c>
      <c r="D95">
        <f t="shared" si="2"/>
        <v>72</v>
      </c>
      <c r="E95" s="19">
        <f t="shared" si="3"/>
        <v>1.2013888888888886</v>
      </c>
    </row>
    <row r="96" spans="1:5" x14ac:dyDescent="0.3">
      <c r="A96" s="16" t="s">
        <v>202</v>
      </c>
      <c r="B96" s="17">
        <v>63.285714285714292</v>
      </c>
      <c r="C96">
        <f>VLOOKUP(A96,维度表!$A$45:$B$52,2,FALSE)</f>
        <v>3</v>
      </c>
      <c r="D96">
        <f t="shared" si="2"/>
        <v>54</v>
      </c>
      <c r="E96" s="19">
        <f t="shared" si="3"/>
        <v>1.1719576719576721</v>
      </c>
    </row>
    <row r="97" spans="1:5" x14ac:dyDescent="0.3">
      <c r="A97" s="16" t="s">
        <v>218</v>
      </c>
      <c r="B97" s="17">
        <v>123.87142857142855</v>
      </c>
      <c r="C97">
        <f>VLOOKUP(A97,维度表!$A$45:$B$52,2,FALSE)</f>
        <v>6</v>
      </c>
      <c r="D97">
        <f t="shared" si="2"/>
        <v>108</v>
      </c>
      <c r="E97" s="19">
        <f t="shared" si="3"/>
        <v>1.1469576719576717</v>
      </c>
    </row>
    <row r="98" spans="1:5" x14ac:dyDescent="0.3">
      <c r="A98" s="16" t="s">
        <v>107</v>
      </c>
      <c r="B98" s="17">
        <v>144.07142857142856</v>
      </c>
      <c r="C98">
        <f>VLOOKUP(A98,维度表!$A$45:$B$52,2,FALSE)</f>
        <v>7</v>
      </c>
      <c r="D98">
        <f t="shared" si="2"/>
        <v>126</v>
      </c>
      <c r="E98" s="19">
        <f t="shared" si="3"/>
        <v>1.1434240362811789</v>
      </c>
    </row>
    <row r="99" spans="1:5" x14ac:dyDescent="0.3">
      <c r="A99" s="16" t="s">
        <v>168</v>
      </c>
      <c r="B99" s="17">
        <v>102.28571428571428</v>
      </c>
      <c r="C99">
        <f>VLOOKUP(A99,维度表!$A$45:$B$52,2,FALSE)</f>
        <v>5</v>
      </c>
      <c r="D99">
        <f t="shared" si="2"/>
        <v>90</v>
      </c>
      <c r="E99" s="19">
        <f t="shared" si="3"/>
        <v>1.1365079365079365</v>
      </c>
    </row>
    <row r="100" spans="1:5" x14ac:dyDescent="0.3">
      <c r="A100" s="16" t="s">
        <v>207</v>
      </c>
      <c r="B100" s="17">
        <v>95.714285714285708</v>
      </c>
      <c r="C100">
        <f>VLOOKUP(A100,维度表!$A$45:$B$52,2,FALSE)</f>
        <v>5</v>
      </c>
      <c r="D100">
        <f t="shared" si="2"/>
        <v>90</v>
      </c>
      <c r="E100" s="19">
        <f t="shared" si="3"/>
        <v>1.0634920634920635</v>
      </c>
    </row>
    <row r="103" spans="1:5" x14ac:dyDescent="0.3">
      <c r="A103" s="16" t="s">
        <v>191</v>
      </c>
      <c r="B103" s="17">
        <v>55.714285714285715</v>
      </c>
      <c r="C103">
        <f>VLOOKUP(A103,维度表!$A$45:$B$52,2,FALSE)</f>
        <v>3</v>
      </c>
      <c r="D103">
        <f t="shared" ref="D103:D110" si="4">C103*18</f>
        <v>54</v>
      </c>
      <c r="E103" s="19">
        <f t="shared" ref="E103:E110" si="5">B103/D103</f>
        <v>1.0317460317460319</v>
      </c>
    </row>
    <row r="104" spans="1:5" x14ac:dyDescent="0.3">
      <c r="A104" s="16" t="s">
        <v>184</v>
      </c>
      <c r="B104" s="17">
        <v>73.928571428571431</v>
      </c>
      <c r="C104">
        <f>VLOOKUP(A104,维度表!$A$45:$B$52,2,FALSE)</f>
        <v>4</v>
      </c>
      <c r="D104">
        <f t="shared" si="4"/>
        <v>72</v>
      </c>
      <c r="E104" s="19">
        <f t="shared" si="5"/>
        <v>1.0267857142857144</v>
      </c>
    </row>
    <row r="105" spans="1:5" x14ac:dyDescent="0.3">
      <c r="A105" s="16" t="s">
        <v>107</v>
      </c>
      <c r="B105" s="17">
        <v>115.57142857142856</v>
      </c>
      <c r="C105">
        <f>VLOOKUP(A105,维度表!$A$45:$B$52,2,FALSE)</f>
        <v>7</v>
      </c>
      <c r="D105">
        <f t="shared" si="4"/>
        <v>126</v>
      </c>
      <c r="E105" s="19">
        <f t="shared" si="5"/>
        <v>0.91723356009070278</v>
      </c>
    </row>
    <row r="106" spans="1:5" x14ac:dyDescent="0.3">
      <c r="A106" s="16" t="s">
        <v>218</v>
      </c>
      <c r="B106" s="17">
        <v>93.8</v>
      </c>
      <c r="C106">
        <f>VLOOKUP(A106,维度表!$A$45:$B$52,2,FALSE)</f>
        <v>6</v>
      </c>
      <c r="D106">
        <f t="shared" si="4"/>
        <v>108</v>
      </c>
      <c r="E106" s="19">
        <f t="shared" si="5"/>
        <v>0.86851851851851847</v>
      </c>
    </row>
    <row r="107" spans="1:5" x14ac:dyDescent="0.3">
      <c r="A107" s="16" t="s">
        <v>179</v>
      </c>
      <c r="B107" s="17">
        <v>61.214285714285715</v>
      </c>
      <c r="C107">
        <f>VLOOKUP(A107,维度表!$A$45:$B$52,2,FALSE)</f>
        <v>4</v>
      </c>
      <c r="D107">
        <f t="shared" si="4"/>
        <v>72</v>
      </c>
      <c r="E107" s="19">
        <f t="shared" si="5"/>
        <v>0.85019841269841268</v>
      </c>
    </row>
    <row r="108" spans="1:5" x14ac:dyDescent="0.3">
      <c r="A108" s="16" t="s">
        <v>207</v>
      </c>
      <c r="B108" s="17">
        <v>73.357142857142861</v>
      </c>
      <c r="C108">
        <f>VLOOKUP(A108,维度表!$A$45:$B$52,2,FALSE)</f>
        <v>5</v>
      </c>
      <c r="D108">
        <f t="shared" si="4"/>
        <v>90</v>
      </c>
      <c r="E108" s="19">
        <f t="shared" si="5"/>
        <v>0.81507936507936507</v>
      </c>
    </row>
    <row r="109" spans="1:5" x14ac:dyDescent="0.3">
      <c r="A109" s="16" t="s">
        <v>168</v>
      </c>
      <c r="B109" s="17">
        <v>71.785714285714278</v>
      </c>
      <c r="C109">
        <f>VLOOKUP(A109,维度表!$A$45:$B$52,2,FALSE)</f>
        <v>5</v>
      </c>
      <c r="D109">
        <f t="shared" si="4"/>
        <v>90</v>
      </c>
      <c r="E109" s="19">
        <f t="shared" si="5"/>
        <v>0.79761904761904756</v>
      </c>
    </row>
    <row r="110" spans="1:5" x14ac:dyDescent="0.3">
      <c r="A110" s="16" t="s">
        <v>202</v>
      </c>
      <c r="B110" s="17">
        <v>41.857142857142854</v>
      </c>
      <c r="C110">
        <f>VLOOKUP(A110,维度表!$A$45:$B$52,2,FALSE)</f>
        <v>3</v>
      </c>
      <c r="D110">
        <f t="shared" si="4"/>
        <v>54</v>
      </c>
      <c r="E110" s="19">
        <f t="shared" si="5"/>
        <v>0.77513227513227512</v>
      </c>
    </row>
  </sheetData>
  <sortState xmlns:xlrd2="http://schemas.microsoft.com/office/spreadsheetml/2017/richdata2" ref="A50:C86">
    <sortCondition ref="C50:C8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7BC-EAF6-4816-A323-0F3802884B5B}">
  <dimension ref="A1:K224"/>
  <sheetViews>
    <sheetView topLeftCell="A2" workbookViewId="0">
      <selection activeCell="D4" sqref="D4"/>
    </sheetView>
  </sheetViews>
  <sheetFormatPr defaultRowHeight="14" x14ac:dyDescent="0.3"/>
  <cols>
    <col min="10" max="10" width="14.33203125" customWidth="1"/>
  </cols>
  <sheetData>
    <row r="1" spans="1:11" x14ac:dyDescent="0.3">
      <c r="A1" s="10" t="s">
        <v>150</v>
      </c>
      <c r="B1" s="8" t="s">
        <v>151</v>
      </c>
      <c r="C1" s="8" t="s">
        <v>152</v>
      </c>
      <c r="D1" s="8" t="s">
        <v>153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158</v>
      </c>
      <c r="J1" s="9" t="s">
        <v>159</v>
      </c>
      <c r="K1" s="11" t="s">
        <v>166</v>
      </c>
    </row>
    <row r="2" spans="1:11" x14ac:dyDescent="0.3">
      <c r="A2" s="4" t="s">
        <v>160</v>
      </c>
      <c r="B2" s="4" t="s">
        <v>94</v>
      </c>
      <c r="C2" s="4" t="s">
        <v>107</v>
      </c>
      <c r="D2" s="4">
        <v>27</v>
      </c>
      <c r="E2" s="4">
        <v>45</v>
      </c>
      <c r="F2" s="4"/>
      <c r="G2" s="4"/>
      <c r="H2" s="4">
        <v>7</v>
      </c>
      <c r="I2" s="4"/>
      <c r="J2" s="5">
        <f t="shared" ref="J2:J69" si="0">SUM(D2:I2)/7</f>
        <v>11.285714285714286</v>
      </c>
      <c r="K2" s="11" t="str">
        <f>VLOOKUP(A2,维度表!$A$1:$B$37,2,FALSE)</f>
        <v>电商</v>
      </c>
    </row>
    <row r="3" spans="1:11" x14ac:dyDescent="0.3">
      <c r="A3" s="4" t="s">
        <v>160</v>
      </c>
      <c r="B3" s="4" t="s">
        <v>99</v>
      </c>
      <c r="C3" s="4" t="s">
        <v>99</v>
      </c>
      <c r="D3" s="4">
        <v>7</v>
      </c>
      <c r="E3" s="4"/>
      <c r="F3" s="4">
        <v>35</v>
      </c>
      <c r="G3" s="4"/>
      <c r="H3" s="4">
        <v>7</v>
      </c>
      <c r="I3" s="4"/>
      <c r="J3" s="5">
        <f t="shared" si="0"/>
        <v>7</v>
      </c>
      <c r="K3" s="11" t="str">
        <f>VLOOKUP(A3,维度表!$A$1:$B$37,2,FALSE)</f>
        <v>电商</v>
      </c>
    </row>
    <row r="4" spans="1:11" x14ac:dyDescent="0.3">
      <c r="A4" s="4" t="s">
        <v>116</v>
      </c>
      <c r="B4" s="4" t="s">
        <v>2</v>
      </c>
      <c r="C4" s="4" t="s">
        <v>3</v>
      </c>
      <c r="D4" s="4">
        <v>11</v>
      </c>
      <c r="E4" s="4">
        <v>10.5</v>
      </c>
      <c r="F4" s="4">
        <v>4</v>
      </c>
      <c r="G4" s="4"/>
      <c r="H4" s="4">
        <v>4</v>
      </c>
      <c r="I4" s="4"/>
      <c r="J4" s="5">
        <f t="shared" si="0"/>
        <v>4.2142857142857144</v>
      </c>
      <c r="K4" s="11" t="str">
        <f>VLOOKUP(A4,维度表!$A$1:$B$37,2,FALSE)</f>
        <v>物资供应</v>
      </c>
    </row>
    <row r="5" spans="1:11" x14ac:dyDescent="0.3">
      <c r="A5" s="4" t="s">
        <v>116</v>
      </c>
      <c r="B5" s="4" t="s">
        <v>2</v>
      </c>
      <c r="C5" s="4" t="s">
        <v>4</v>
      </c>
      <c r="D5" s="4">
        <v>5</v>
      </c>
      <c r="E5" s="4">
        <v>5</v>
      </c>
      <c r="F5" s="4"/>
      <c r="G5" s="4"/>
      <c r="H5" s="4"/>
      <c r="I5" s="4"/>
      <c r="J5" s="5">
        <f t="shared" si="0"/>
        <v>1.4285714285714286</v>
      </c>
      <c r="K5" s="11" t="str">
        <f>VLOOKUP(A5,维度表!$A$1:$B$37,2,FALSE)</f>
        <v>物资供应</v>
      </c>
    </row>
    <row r="6" spans="1:11" x14ac:dyDescent="0.3">
      <c r="A6" s="4" t="s">
        <v>116</v>
      </c>
      <c r="B6" s="4" t="s">
        <v>0</v>
      </c>
      <c r="C6" s="4" t="s">
        <v>5</v>
      </c>
      <c r="D6" s="4">
        <v>2</v>
      </c>
      <c r="E6" s="4"/>
      <c r="F6" s="4"/>
      <c r="G6" s="4"/>
      <c r="H6" s="4">
        <v>2</v>
      </c>
      <c r="I6" s="4"/>
      <c r="J6" s="5">
        <f t="shared" si="0"/>
        <v>0.5714285714285714</v>
      </c>
      <c r="K6" s="11" t="str">
        <f>VLOOKUP(A6,维度表!$A$1:$B$37,2,FALSE)</f>
        <v>物资供应</v>
      </c>
    </row>
    <row r="7" spans="1:11" x14ac:dyDescent="0.3">
      <c r="A7" s="4" t="s">
        <v>116</v>
      </c>
      <c r="B7" s="4" t="s">
        <v>0</v>
      </c>
      <c r="C7" s="4" t="s">
        <v>6</v>
      </c>
      <c r="D7" s="4">
        <v>4</v>
      </c>
      <c r="E7" s="4">
        <v>9</v>
      </c>
      <c r="F7" s="4">
        <v>19</v>
      </c>
      <c r="G7" s="4"/>
      <c r="H7" s="4">
        <v>2</v>
      </c>
      <c r="I7" s="4"/>
      <c r="J7" s="5">
        <f t="shared" si="0"/>
        <v>4.8571428571428568</v>
      </c>
      <c r="K7" s="11" t="str">
        <f>VLOOKUP(A7,维度表!$A$1:$B$37,2,FALSE)</f>
        <v>物资供应</v>
      </c>
    </row>
    <row r="8" spans="1:11" x14ac:dyDescent="0.3">
      <c r="A8" s="4" t="s">
        <v>116</v>
      </c>
      <c r="B8" s="4" t="s">
        <v>0</v>
      </c>
      <c r="C8" s="4" t="s">
        <v>7</v>
      </c>
      <c r="D8" s="4">
        <v>3</v>
      </c>
      <c r="E8" s="4"/>
      <c r="F8" s="4"/>
      <c r="G8" s="4"/>
      <c r="H8" s="4"/>
      <c r="I8" s="4"/>
      <c r="J8" s="5">
        <f t="shared" si="0"/>
        <v>0.42857142857142855</v>
      </c>
      <c r="K8" s="11" t="str">
        <f>VLOOKUP(A8,维度表!$A$1:$B$37,2,FALSE)</f>
        <v>物资供应</v>
      </c>
    </row>
    <row r="9" spans="1:11" x14ac:dyDescent="0.3">
      <c r="A9" s="4" t="s">
        <v>116</v>
      </c>
      <c r="B9" s="4" t="s">
        <v>0</v>
      </c>
      <c r="C9" s="4" t="s">
        <v>8</v>
      </c>
      <c r="D9" s="4">
        <v>1.5</v>
      </c>
      <c r="E9" s="4">
        <v>4</v>
      </c>
      <c r="F9" s="4">
        <v>5</v>
      </c>
      <c r="G9" s="4"/>
      <c r="H9" s="4">
        <v>4</v>
      </c>
      <c r="I9" s="4"/>
      <c r="J9" s="5">
        <f t="shared" si="0"/>
        <v>2.0714285714285716</v>
      </c>
      <c r="K9" s="11" t="str">
        <f>VLOOKUP(A9,维度表!$A$1:$B$37,2,FALSE)</f>
        <v>物资供应</v>
      </c>
    </row>
    <row r="10" spans="1:11" x14ac:dyDescent="0.3">
      <c r="A10" s="4" t="s">
        <v>116</v>
      </c>
      <c r="B10" s="4" t="s">
        <v>9</v>
      </c>
      <c r="C10" s="4" t="s">
        <v>10</v>
      </c>
      <c r="D10" s="4">
        <v>2.5</v>
      </c>
      <c r="E10" s="4">
        <v>1</v>
      </c>
      <c r="F10" s="4"/>
      <c r="G10" s="4"/>
      <c r="H10" s="4"/>
      <c r="I10" s="4"/>
      <c r="J10" s="5">
        <f t="shared" si="0"/>
        <v>0.5</v>
      </c>
      <c r="K10" s="11" t="str">
        <f>VLOOKUP(A10,维度表!$A$1:$B$37,2,FALSE)</f>
        <v>物资供应</v>
      </c>
    </row>
    <row r="11" spans="1:11" x14ac:dyDescent="0.3">
      <c r="A11" s="4" t="s">
        <v>116</v>
      </c>
      <c r="B11" s="4" t="s">
        <v>11</v>
      </c>
      <c r="C11" s="4" t="s">
        <v>11</v>
      </c>
      <c r="D11" s="4"/>
      <c r="E11" s="4">
        <v>7</v>
      </c>
      <c r="F11" s="4">
        <v>7</v>
      </c>
      <c r="G11" s="4">
        <v>14</v>
      </c>
      <c r="H11" s="4"/>
      <c r="I11" s="4"/>
      <c r="J11" s="5">
        <f t="shared" si="0"/>
        <v>4</v>
      </c>
      <c r="K11" s="11" t="str">
        <f>VLOOKUP(A11,维度表!$A$1:$B$37,2,FALSE)</f>
        <v>物资供应</v>
      </c>
    </row>
    <row r="12" spans="1:11" x14ac:dyDescent="0.3">
      <c r="A12" s="4" t="s">
        <v>116</v>
      </c>
      <c r="B12" s="4" t="s">
        <v>0</v>
      </c>
      <c r="C12" s="4" t="s">
        <v>12</v>
      </c>
      <c r="D12" s="4"/>
      <c r="E12" s="4"/>
      <c r="F12" s="4"/>
      <c r="G12" s="4"/>
      <c r="H12" s="4">
        <v>2</v>
      </c>
      <c r="I12" s="4"/>
      <c r="J12" s="5">
        <f t="shared" si="0"/>
        <v>0.2857142857142857</v>
      </c>
      <c r="K12" s="11" t="str">
        <f>VLOOKUP(A12,维度表!$A$1:$B$37,2,FALSE)</f>
        <v>物资供应</v>
      </c>
    </row>
    <row r="13" spans="1:11" x14ac:dyDescent="0.3">
      <c r="A13" s="4" t="s">
        <v>117</v>
      </c>
      <c r="B13" s="4" t="s">
        <v>2</v>
      </c>
      <c r="C13" s="4" t="s">
        <v>13</v>
      </c>
      <c r="D13" s="4">
        <v>7</v>
      </c>
      <c r="E13" s="4"/>
      <c r="F13" s="4"/>
      <c r="G13" s="4"/>
      <c r="H13" s="4"/>
      <c r="I13" s="4"/>
      <c r="J13" s="5">
        <f t="shared" si="0"/>
        <v>1</v>
      </c>
      <c r="K13" s="11" t="str">
        <f>VLOOKUP(A13,维度表!$A$1:$B$37,2,FALSE)</f>
        <v>数据应用</v>
      </c>
    </row>
    <row r="14" spans="1:11" x14ac:dyDescent="0.3">
      <c r="A14" s="4" t="s">
        <v>117</v>
      </c>
      <c r="B14" s="4" t="s">
        <v>0</v>
      </c>
      <c r="C14" s="4" t="s">
        <v>14</v>
      </c>
      <c r="D14" s="4">
        <v>9</v>
      </c>
      <c r="E14" s="4"/>
      <c r="F14" s="4"/>
      <c r="G14" s="4"/>
      <c r="H14" s="4"/>
      <c r="I14" s="4"/>
      <c r="J14" s="5">
        <f t="shared" si="0"/>
        <v>1.2857142857142858</v>
      </c>
      <c r="K14" s="11" t="str">
        <f>VLOOKUP(A14,维度表!$A$1:$B$37,2,FALSE)</f>
        <v>数据应用</v>
      </c>
    </row>
    <row r="15" spans="1:11" x14ac:dyDescent="0.3">
      <c r="A15" s="4" t="s">
        <v>117</v>
      </c>
      <c r="B15" s="4" t="s">
        <v>0</v>
      </c>
      <c r="C15" s="4" t="s">
        <v>5</v>
      </c>
      <c r="D15" s="4">
        <v>20</v>
      </c>
      <c r="E15" s="4">
        <v>2</v>
      </c>
      <c r="F15" s="4"/>
      <c r="G15" s="4"/>
      <c r="H15" s="4">
        <v>3</v>
      </c>
      <c r="I15" s="4"/>
      <c r="J15" s="5">
        <f t="shared" si="0"/>
        <v>3.5714285714285716</v>
      </c>
      <c r="K15" s="11" t="str">
        <f>VLOOKUP(A15,维度表!$A$1:$B$37,2,FALSE)</f>
        <v>数据应用</v>
      </c>
    </row>
    <row r="16" spans="1:11" x14ac:dyDescent="0.3">
      <c r="A16" s="4" t="s">
        <v>117</v>
      </c>
      <c r="B16" s="4" t="s">
        <v>0</v>
      </c>
      <c r="C16" s="4" t="s">
        <v>15</v>
      </c>
      <c r="D16" s="4">
        <v>3</v>
      </c>
      <c r="E16" s="4">
        <v>25</v>
      </c>
      <c r="F16" s="4"/>
      <c r="G16" s="4"/>
      <c r="H16" s="4">
        <v>10</v>
      </c>
      <c r="I16" s="4"/>
      <c r="J16" s="5">
        <f t="shared" si="0"/>
        <v>5.4285714285714288</v>
      </c>
      <c r="K16" s="11" t="str">
        <f>VLOOKUP(A16,维度表!$A$1:$B$37,2,FALSE)</f>
        <v>数据应用</v>
      </c>
    </row>
    <row r="17" spans="1:11" x14ac:dyDescent="0.3">
      <c r="A17" s="4" t="s">
        <v>117</v>
      </c>
      <c r="B17" s="4" t="s">
        <v>9</v>
      </c>
      <c r="C17" s="4" t="s">
        <v>16</v>
      </c>
      <c r="D17" s="4">
        <v>2</v>
      </c>
      <c r="E17" s="4">
        <v>1</v>
      </c>
      <c r="F17" s="4"/>
      <c r="G17" s="4"/>
      <c r="H17" s="4">
        <v>1</v>
      </c>
      <c r="I17" s="4"/>
      <c r="J17" s="5">
        <f t="shared" si="0"/>
        <v>0.5714285714285714</v>
      </c>
      <c r="K17" s="11" t="str">
        <f>VLOOKUP(A17,维度表!$A$1:$B$37,2,FALSE)</f>
        <v>数据应用</v>
      </c>
    </row>
    <row r="18" spans="1:11" x14ac:dyDescent="0.3">
      <c r="A18" s="4" t="s">
        <v>117</v>
      </c>
      <c r="B18" s="4" t="s">
        <v>2</v>
      </c>
      <c r="C18" s="4" t="s">
        <v>17</v>
      </c>
      <c r="D18" s="4"/>
      <c r="E18" s="4">
        <v>9</v>
      </c>
      <c r="F18" s="4"/>
      <c r="G18" s="4"/>
      <c r="H18" s="4"/>
      <c r="I18" s="4"/>
      <c r="J18" s="5">
        <f t="shared" si="0"/>
        <v>1.2857142857142858</v>
      </c>
      <c r="K18" s="11" t="str">
        <f>VLOOKUP(A18,维度表!$A$1:$B$37,2,FALSE)</f>
        <v>数据应用</v>
      </c>
    </row>
    <row r="19" spans="1:11" x14ac:dyDescent="0.3">
      <c r="A19" s="4" t="s">
        <v>117</v>
      </c>
      <c r="B19" s="4" t="s">
        <v>0</v>
      </c>
      <c r="C19" s="4" t="s">
        <v>18</v>
      </c>
      <c r="D19" s="4"/>
      <c r="E19" s="4">
        <v>1</v>
      </c>
      <c r="F19" s="4"/>
      <c r="G19" s="4"/>
      <c r="H19" s="4">
        <v>2</v>
      </c>
      <c r="I19" s="4"/>
      <c r="J19" s="5">
        <f t="shared" si="0"/>
        <v>0.42857142857142855</v>
      </c>
      <c r="K19" s="11" t="str">
        <f>VLOOKUP(A19,维度表!$A$1:$B$37,2,FALSE)</f>
        <v>数据应用</v>
      </c>
    </row>
    <row r="20" spans="1:11" x14ac:dyDescent="0.3">
      <c r="A20" s="4" t="s">
        <v>117</v>
      </c>
      <c r="B20" s="4" t="s">
        <v>11</v>
      </c>
      <c r="C20" s="4" t="s">
        <v>11</v>
      </c>
      <c r="D20" s="4"/>
      <c r="E20" s="4"/>
      <c r="F20" s="4">
        <v>35</v>
      </c>
      <c r="G20" s="4">
        <v>14</v>
      </c>
      <c r="H20" s="4"/>
      <c r="I20" s="4"/>
      <c r="J20" s="5">
        <f t="shared" si="0"/>
        <v>7</v>
      </c>
      <c r="K20" s="11" t="str">
        <f>VLOOKUP(A20,维度表!$A$1:$B$37,2,FALSE)</f>
        <v>数据应用</v>
      </c>
    </row>
    <row r="21" spans="1:11" x14ac:dyDescent="0.3">
      <c r="A21" s="4" t="s">
        <v>118</v>
      </c>
      <c r="B21" s="4" t="s">
        <v>2</v>
      </c>
      <c r="C21" s="4" t="s">
        <v>19</v>
      </c>
      <c r="D21" s="4">
        <v>13</v>
      </c>
      <c r="E21" s="4">
        <v>9</v>
      </c>
      <c r="F21" s="4">
        <v>3</v>
      </c>
      <c r="G21" s="4"/>
      <c r="H21" s="4"/>
      <c r="I21" s="4"/>
      <c r="J21" s="5">
        <f t="shared" si="0"/>
        <v>3.5714285714285716</v>
      </c>
      <c r="K21" s="11" t="str">
        <f>VLOOKUP(A21,维度表!$A$1:$B$37,2,FALSE)</f>
        <v>物资供应</v>
      </c>
    </row>
    <row r="22" spans="1:11" x14ac:dyDescent="0.3">
      <c r="A22" s="4" t="s">
        <v>118</v>
      </c>
      <c r="B22" s="4" t="s">
        <v>0</v>
      </c>
      <c r="C22" s="4" t="s">
        <v>8</v>
      </c>
      <c r="D22" s="4">
        <v>13</v>
      </c>
      <c r="E22" s="4">
        <v>24</v>
      </c>
      <c r="F22" s="4">
        <v>29</v>
      </c>
      <c r="G22" s="4"/>
      <c r="H22" s="4"/>
      <c r="I22" s="4"/>
      <c r="J22" s="5">
        <f t="shared" si="0"/>
        <v>9.4285714285714288</v>
      </c>
      <c r="K22" s="11" t="str">
        <f>VLOOKUP(A22,维度表!$A$1:$B$37,2,FALSE)</f>
        <v>物资供应</v>
      </c>
    </row>
    <row r="23" spans="1:11" x14ac:dyDescent="0.3">
      <c r="A23" s="4" t="s">
        <v>118</v>
      </c>
      <c r="B23" s="4" t="s">
        <v>9</v>
      </c>
      <c r="C23" s="4" t="s">
        <v>10</v>
      </c>
      <c r="D23" s="4">
        <v>3</v>
      </c>
      <c r="E23" s="4">
        <v>2</v>
      </c>
      <c r="F23" s="4"/>
      <c r="G23" s="4"/>
      <c r="H23" s="4"/>
      <c r="I23" s="4"/>
      <c r="J23" s="5">
        <f t="shared" si="0"/>
        <v>0.7142857142857143</v>
      </c>
      <c r="K23" s="11" t="str">
        <f>VLOOKUP(A23,维度表!$A$1:$B$37,2,FALSE)</f>
        <v>物资供应</v>
      </c>
    </row>
    <row r="24" spans="1:11" x14ac:dyDescent="0.3">
      <c r="A24" s="4" t="s">
        <v>118</v>
      </c>
      <c r="B24" s="4" t="s">
        <v>2</v>
      </c>
      <c r="C24" s="4" t="s">
        <v>4</v>
      </c>
      <c r="D24" s="4"/>
      <c r="E24" s="4">
        <v>1</v>
      </c>
      <c r="F24" s="4"/>
      <c r="G24" s="4"/>
      <c r="H24" s="4"/>
      <c r="I24" s="4"/>
      <c r="J24" s="5">
        <f t="shared" si="0"/>
        <v>0.14285714285714285</v>
      </c>
      <c r="K24" s="11" t="str">
        <f>VLOOKUP(A24,维度表!$A$1:$B$37,2,FALSE)</f>
        <v>物资供应</v>
      </c>
    </row>
    <row r="25" spans="1:11" x14ac:dyDescent="0.3">
      <c r="A25" s="4" t="s">
        <v>118</v>
      </c>
      <c r="B25" s="4" t="s">
        <v>9</v>
      </c>
      <c r="C25" s="4" t="s">
        <v>11</v>
      </c>
      <c r="D25" s="4"/>
      <c r="E25" s="4"/>
      <c r="F25" s="4"/>
      <c r="G25" s="4">
        <v>4</v>
      </c>
      <c r="H25" s="4">
        <v>14</v>
      </c>
      <c r="I25" s="4">
        <v>14</v>
      </c>
      <c r="J25" s="5">
        <f t="shared" si="0"/>
        <v>4.5714285714285712</v>
      </c>
      <c r="K25" s="11" t="str">
        <f>VLOOKUP(A25,维度表!$A$1:$B$37,2,FALSE)</f>
        <v>物资供应</v>
      </c>
    </row>
    <row r="26" spans="1:11" x14ac:dyDescent="0.3">
      <c r="A26" s="4" t="s">
        <v>119</v>
      </c>
      <c r="B26" s="4" t="s">
        <v>2</v>
      </c>
      <c r="C26" s="4" t="s">
        <v>20</v>
      </c>
      <c r="D26" s="4">
        <v>4</v>
      </c>
      <c r="E26" s="4">
        <v>6</v>
      </c>
      <c r="F26" s="4">
        <v>6</v>
      </c>
      <c r="G26" s="4"/>
      <c r="H26" s="4">
        <v>2</v>
      </c>
      <c r="I26" s="4"/>
      <c r="J26" s="5">
        <f t="shared" si="0"/>
        <v>2.5714285714285716</v>
      </c>
      <c r="K26" s="11" t="str">
        <f>VLOOKUP(A26,维度表!$A$1:$B$37,2,FALSE)</f>
        <v>物资供应</v>
      </c>
    </row>
    <row r="27" spans="1:11" x14ac:dyDescent="0.3">
      <c r="A27" s="4" t="s">
        <v>119</v>
      </c>
      <c r="B27" s="4" t="s">
        <v>2</v>
      </c>
      <c r="C27" s="4" t="s">
        <v>3</v>
      </c>
      <c r="D27" s="4">
        <v>8</v>
      </c>
      <c r="E27" s="4">
        <v>17</v>
      </c>
      <c r="F27" s="4">
        <v>6</v>
      </c>
      <c r="G27" s="4"/>
      <c r="H27" s="4">
        <v>6</v>
      </c>
      <c r="I27" s="4"/>
      <c r="J27" s="5">
        <f t="shared" si="0"/>
        <v>5.2857142857142856</v>
      </c>
      <c r="K27" s="11" t="str">
        <f>VLOOKUP(A27,维度表!$A$1:$B$37,2,FALSE)</f>
        <v>物资供应</v>
      </c>
    </row>
    <row r="28" spans="1:11" x14ac:dyDescent="0.3">
      <c r="A28" s="4" t="s">
        <v>119</v>
      </c>
      <c r="B28" s="4" t="s">
        <v>0</v>
      </c>
      <c r="C28" s="4" t="s">
        <v>6</v>
      </c>
      <c r="D28" s="4">
        <v>22</v>
      </c>
      <c r="E28" s="4">
        <v>19</v>
      </c>
      <c r="F28" s="4">
        <v>20</v>
      </c>
      <c r="G28" s="4"/>
      <c r="H28" s="4">
        <v>8</v>
      </c>
      <c r="I28" s="4"/>
      <c r="J28" s="5">
        <f t="shared" si="0"/>
        <v>9.8571428571428577</v>
      </c>
      <c r="K28" s="11" t="str">
        <f>VLOOKUP(A28,维度表!$A$1:$B$37,2,FALSE)</f>
        <v>物资供应</v>
      </c>
    </row>
    <row r="29" spans="1:11" x14ac:dyDescent="0.3">
      <c r="A29" s="4" t="s">
        <v>119</v>
      </c>
      <c r="B29" s="4" t="s">
        <v>9</v>
      </c>
      <c r="C29" s="4" t="s">
        <v>11</v>
      </c>
      <c r="D29" s="4"/>
      <c r="E29" s="4"/>
      <c r="F29" s="4"/>
      <c r="G29" s="4">
        <v>14</v>
      </c>
      <c r="H29" s="4"/>
      <c r="I29" s="4"/>
      <c r="J29" s="5">
        <f t="shared" si="0"/>
        <v>2</v>
      </c>
      <c r="K29" s="11" t="str">
        <f>VLOOKUP(A29,维度表!$A$1:$B$37,2,FALSE)</f>
        <v>物资供应</v>
      </c>
    </row>
    <row r="30" spans="1:11" x14ac:dyDescent="0.3">
      <c r="A30" s="4" t="s">
        <v>120</v>
      </c>
      <c r="B30" s="4" t="s">
        <v>0</v>
      </c>
      <c r="C30" s="4" t="s">
        <v>1</v>
      </c>
      <c r="D30" s="4">
        <v>30.5</v>
      </c>
      <c r="E30" s="4">
        <v>35.5</v>
      </c>
      <c r="F30" s="4"/>
      <c r="G30" s="4">
        <v>8</v>
      </c>
      <c r="H30" s="4">
        <v>16</v>
      </c>
      <c r="I30" s="4"/>
      <c r="J30" s="5">
        <f t="shared" si="0"/>
        <v>12.857142857142858</v>
      </c>
      <c r="K30" s="11" t="str">
        <f>VLOOKUP(A30,维度表!$A$1:$B$37,2,FALSE)</f>
        <v>电商</v>
      </c>
    </row>
    <row r="31" spans="1:11" x14ac:dyDescent="0.3">
      <c r="A31" s="4" t="s">
        <v>120</v>
      </c>
      <c r="B31" s="4" t="s">
        <v>9</v>
      </c>
      <c r="C31" s="4" t="s">
        <v>10</v>
      </c>
      <c r="D31" s="4"/>
      <c r="E31" s="4">
        <v>2</v>
      </c>
      <c r="F31" s="4"/>
      <c r="G31" s="4"/>
      <c r="H31" s="4"/>
      <c r="I31" s="4"/>
      <c r="J31" s="5">
        <f t="shared" si="0"/>
        <v>0.2857142857142857</v>
      </c>
      <c r="K31" s="11" t="str">
        <f>VLOOKUP(A31,维度表!$A$1:$B$37,2,FALSE)</f>
        <v>电商</v>
      </c>
    </row>
    <row r="32" spans="1:11" x14ac:dyDescent="0.3">
      <c r="A32" s="4" t="s">
        <v>120</v>
      </c>
      <c r="B32" s="4" t="s">
        <v>9</v>
      </c>
      <c r="C32" s="4" t="s">
        <v>21</v>
      </c>
      <c r="D32" s="4"/>
      <c r="E32" s="4">
        <v>4.5</v>
      </c>
      <c r="F32" s="4"/>
      <c r="G32" s="4"/>
      <c r="H32" s="4"/>
      <c r="I32" s="4"/>
      <c r="J32" s="5">
        <f t="shared" si="0"/>
        <v>0.6428571428571429</v>
      </c>
      <c r="K32" s="11" t="str">
        <f>VLOOKUP(A32,维度表!$A$1:$B$37,2,FALSE)</f>
        <v>电商</v>
      </c>
    </row>
    <row r="33" spans="1:11" x14ac:dyDescent="0.3">
      <c r="A33" s="4" t="s">
        <v>120</v>
      </c>
      <c r="B33" s="4" t="s">
        <v>11</v>
      </c>
      <c r="C33" s="4" t="s">
        <v>11</v>
      </c>
      <c r="D33" s="4"/>
      <c r="E33" s="4"/>
      <c r="F33" s="4">
        <v>35</v>
      </c>
      <c r="G33" s="4">
        <v>7</v>
      </c>
      <c r="H33" s="4"/>
      <c r="I33" s="4"/>
      <c r="J33" s="5">
        <f t="shared" si="0"/>
        <v>6</v>
      </c>
      <c r="K33" s="11" t="str">
        <f>VLOOKUP(A33,维度表!$A$1:$B$37,2,FALSE)</f>
        <v>电商</v>
      </c>
    </row>
    <row r="34" spans="1:11" x14ac:dyDescent="0.3">
      <c r="A34" s="4" t="s">
        <v>22</v>
      </c>
      <c r="B34" s="4" t="s">
        <v>2</v>
      </c>
      <c r="C34" s="4" t="s">
        <v>15</v>
      </c>
      <c r="D34" s="4">
        <v>7</v>
      </c>
      <c r="E34" s="4"/>
      <c r="F34" s="4"/>
      <c r="G34" s="4"/>
      <c r="H34" s="4"/>
      <c r="I34" s="4"/>
      <c r="J34" s="5">
        <f t="shared" si="0"/>
        <v>1</v>
      </c>
      <c r="K34" s="11" t="str">
        <f>VLOOKUP(A34,维度表!$A$1:$B$37,2,FALSE)</f>
        <v>数据应用</v>
      </c>
    </row>
    <row r="35" spans="1:11" x14ac:dyDescent="0.3">
      <c r="A35" s="4" t="s">
        <v>22</v>
      </c>
      <c r="B35" s="4" t="s">
        <v>2</v>
      </c>
      <c r="C35" s="4" t="s">
        <v>23</v>
      </c>
      <c r="D35" s="4"/>
      <c r="E35" s="4">
        <v>12</v>
      </c>
      <c r="F35" s="4">
        <v>6</v>
      </c>
      <c r="G35" s="4">
        <v>5</v>
      </c>
      <c r="H35" s="4"/>
      <c r="I35" s="4"/>
      <c r="J35" s="5">
        <f t="shared" si="0"/>
        <v>3.2857142857142856</v>
      </c>
      <c r="K35" s="11" t="str">
        <f>VLOOKUP(A35,维度表!$A$1:$B$37,2,FALSE)</f>
        <v>数据应用</v>
      </c>
    </row>
    <row r="36" spans="1:11" x14ac:dyDescent="0.3">
      <c r="A36" s="4" t="s">
        <v>22</v>
      </c>
      <c r="B36" s="4" t="s">
        <v>2</v>
      </c>
      <c r="C36" s="4" t="s">
        <v>24</v>
      </c>
      <c r="D36" s="4"/>
      <c r="E36" s="4">
        <v>4</v>
      </c>
      <c r="F36" s="4">
        <v>4</v>
      </c>
      <c r="G36" s="4"/>
      <c r="H36" s="4"/>
      <c r="I36" s="4"/>
      <c r="J36" s="5">
        <f t="shared" si="0"/>
        <v>1.1428571428571428</v>
      </c>
      <c r="K36" s="11" t="str">
        <f>VLOOKUP(A36,维度表!$A$1:$B$37,2,FALSE)</f>
        <v>数据应用</v>
      </c>
    </row>
    <row r="37" spans="1:11" x14ac:dyDescent="0.3">
      <c r="A37" s="4" t="s">
        <v>22</v>
      </c>
      <c r="B37" s="4" t="s">
        <v>2</v>
      </c>
      <c r="C37" s="4" t="s">
        <v>25</v>
      </c>
      <c r="D37" s="4"/>
      <c r="E37" s="4">
        <v>5</v>
      </c>
      <c r="F37" s="4">
        <v>52</v>
      </c>
      <c r="G37" s="4"/>
      <c r="H37" s="4"/>
      <c r="I37" s="4"/>
      <c r="J37" s="5">
        <f t="shared" si="0"/>
        <v>8.1428571428571423</v>
      </c>
      <c r="K37" s="11" t="str">
        <f>VLOOKUP(A37,维度表!$A$1:$B$37,2,FALSE)</f>
        <v>数据应用</v>
      </c>
    </row>
    <row r="38" spans="1:11" x14ac:dyDescent="0.3">
      <c r="A38" s="4" t="s">
        <v>22</v>
      </c>
      <c r="B38" s="4" t="s">
        <v>2</v>
      </c>
      <c r="C38" s="4" t="s">
        <v>17</v>
      </c>
      <c r="D38" s="4"/>
      <c r="E38" s="4">
        <v>16</v>
      </c>
      <c r="F38" s="4"/>
      <c r="G38" s="4"/>
      <c r="H38" s="4"/>
      <c r="I38" s="4"/>
      <c r="J38" s="5">
        <f t="shared" si="0"/>
        <v>2.2857142857142856</v>
      </c>
      <c r="K38" s="11" t="str">
        <f>VLOOKUP(A38,维度表!$A$1:$B$37,2,FALSE)</f>
        <v>数据应用</v>
      </c>
    </row>
    <row r="39" spans="1:11" x14ac:dyDescent="0.3">
      <c r="A39" s="4" t="s">
        <v>22</v>
      </c>
      <c r="B39" s="4" t="s">
        <v>26</v>
      </c>
      <c r="C39" s="4" t="s">
        <v>27</v>
      </c>
      <c r="D39" s="4"/>
      <c r="E39" s="4">
        <v>2</v>
      </c>
      <c r="F39" s="4">
        <v>9</v>
      </c>
      <c r="G39" s="4">
        <v>49</v>
      </c>
      <c r="H39" s="4"/>
      <c r="I39" s="4"/>
      <c r="J39" s="5">
        <f t="shared" si="0"/>
        <v>8.5714285714285712</v>
      </c>
      <c r="K39" s="11" t="str">
        <f>VLOOKUP(A39,维度表!$A$1:$B$37,2,FALSE)</f>
        <v>数据应用</v>
      </c>
    </row>
    <row r="40" spans="1:11" x14ac:dyDescent="0.3">
      <c r="A40" s="4" t="s">
        <v>22</v>
      </c>
      <c r="B40" s="4" t="s">
        <v>0</v>
      </c>
      <c r="C40" s="4" t="s">
        <v>28</v>
      </c>
      <c r="D40" s="4"/>
      <c r="E40" s="4">
        <v>2</v>
      </c>
      <c r="F40" s="4"/>
      <c r="G40" s="4"/>
      <c r="H40" s="4"/>
      <c r="I40" s="4"/>
      <c r="J40" s="5">
        <f t="shared" si="0"/>
        <v>0.2857142857142857</v>
      </c>
      <c r="K40" s="11" t="str">
        <f>VLOOKUP(A40,维度表!$A$1:$B$37,2,FALSE)</f>
        <v>数据应用</v>
      </c>
    </row>
    <row r="41" spans="1:11" x14ac:dyDescent="0.3">
      <c r="A41" s="4" t="s">
        <v>121</v>
      </c>
      <c r="B41" s="4" t="s">
        <v>0</v>
      </c>
      <c r="C41" s="4" t="s">
        <v>1</v>
      </c>
      <c r="D41" s="4">
        <v>31</v>
      </c>
      <c r="E41" s="4">
        <v>43.5</v>
      </c>
      <c r="F41" s="4">
        <v>25</v>
      </c>
      <c r="G41" s="4">
        <v>10</v>
      </c>
      <c r="H41" s="4">
        <v>15</v>
      </c>
      <c r="I41" s="4"/>
      <c r="J41" s="5">
        <f t="shared" si="0"/>
        <v>17.785714285714285</v>
      </c>
      <c r="K41" s="11" t="str">
        <f>VLOOKUP(A41,维度表!$A$1:$B$37,2,FALSE)</f>
        <v>电商</v>
      </c>
    </row>
    <row r="42" spans="1:11" x14ac:dyDescent="0.3">
      <c r="A42" s="4" t="s">
        <v>121</v>
      </c>
      <c r="B42" s="4" t="s">
        <v>9</v>
      </c>
      <c r="C42" s="4" t="s">
        <v>10</v>
      </c>
      <c r="D42" s="4">
        <v>2.5</v>
      </c>
      <c r="E42" s="4">
        <v>1.5</v>
      </c>
      <c r="F42" s="4"/>
      <c r="G42" s="4"/>
      <c r="H42" s="4"/>
      <c r="I42" s="4"/>
      <c r="J42" s="5">
        <f t="shared" si="0"/>
        <v>0.5714285714285714</v>
      </c>
      <c r="K42" s="11" t="str">
        <f>VLOOKUP(A42,维度表!$A$1:$B$37,2,FALSE)</f>
        <v>电商</v>
      </c>
    </row>
    <row r="43" spans="1:11" x14ac:dyDescent="0.3">
      <c r="A43" s="4" t="s">
        <v>121</v>
      </c>
      <c r="B43" s="4" t="s">
        <v>9</v>
      </c>
      <c r="C43" s="4" t="s">
        <v>21</v>
      </c>
      <c r="D43" s="4">
        <v>2</v>
      </c>
      <c r="E43" s="4"/>
      <c r="F43" s="4"/>
      <c r="G43" s="4"/>
      <c r="H43" s="4"/>
      <c r="I43" s="4"/>
      <c r="J43" s="5">
        <f t="shared" si="0"/>
        <v>0.2857142857142857</v>
      </c>
      <c r="K43" s="11" t="str">
        <f>VLOOKUP(A43,维度表!$A$1:$B$37,2,FALSE)</f>
        <v>电商</v>
      </c>
    </row>
    <row r="44" spans="1:11" x14ac:dyDescent="0.3">
      <c r="A44" s="4" t="s">
        <v>121</v>
      </c>
      <c r="B44" s="4" t="s">
        <v>0</v>
      </c>
      <c r="C44" s="4" t="s">
        <v>29</v>
      </c>
      <c r="D44" s="4"/>
      <c r="E44" s="4"/>
      <c r="F44" s="4">
        <v>15</v>
      </c>
      <c r="G44" s="4"/>
      <c r="H44" s="4"/>
      <c r="I44" s="4"/>
      <c r="J44" s="5">
        <f t="shared" si="0"/>
        <v>2.1428571428571428</v>
      </c>
      <c r="K44" s="11" t="str">
        <f>VLOOKUP(A44,维度表!$A$1:$B$37,2,FALSE)</f>
        <v>电商</v>
      </c>
    </row>
    <row r="45" spans="1:11" x14ac:dyDescent="0.3">
      <c r="A45" s="4" t="s">
        <v>122</v>
      </c>
      <c r="B45" s="4" t="s">
        <v>2</v>
      </c>
      <c r="C45" s="4" t="s">
        <v>24</v>
      </c>
      <c r="D45" s="4">
        <v>10</v>
      </c>
      <c r="E45" s="4">
        <v>10</v>
      </c>
      <c r="F45" s="4"/>
      <c r="G45" s="4">
        <v>2</v>
      </c>
      <c r="H45" s="4">
        <v>3</v>
      </c>
      <c r="I45" s="4"/>
      <c r="J45" s="5">
        <f t="shared" si="0"/>
        <v>3.5714285714285716</v>
      </c>
      <c r="K45" s="11" t="str">
        <f>VLOOKUP(A45,维度表!$A$1:$B$37,2,FALSE)</f>
        <v>数据应用</v>
      </c>
    </row>
    <row r="46" spans="1:11" x14ac:dyDescent="0.3">
      <c r="A46" s="4" t="s">
        <v>122</v>
      </c>
      <c r="B46" s="4" t="s">
        <v>2</v>
      </c>
      <c r="C46" s="4" t="s">
        <v>30</v>
      </c>
      <c r="D46" s="4">
        <v>3</v>
      </c>
      <c r="E46" s="4">
        <v>4.5</v>
      </c>
      <c r="F46" s="4">
        <v>2</v>
      </c>
      <c r="G46" s="4">
        <v>1</v>
      </c>
      <c r="H46" s="4">
        <v>1</v>
      </c>
      <c r="I46" s="4"/>
      <c r="J46" s="5">
        <f t="shared" si="0"/>
        <v>1.6428571428571428</v>
      </c>
      <c r="K46" s="11" t="str">
        <f>VLOOKUP(A46,维度表!$A$1:$B$37,2,FALSE)</f>
        <v>数据应用</v>
      </c>
    </row>
    <row r="47" spans="1:11" x14ac:dyDescent="0.3">
      <c r="A47" s="4" t="s">
        <v>122</v>
      </c>
      <c r="B47" s="4" t="s">
        <v>2</v>
      </c>
      <c r="C47" s="4" t="s">
        <v>31</v>
      </c>
      <c r="D47" s="4">
        <v>3</v>
      </c>
      <c r="E47" s="4">
        <v>1</v>
      </c>
      <c r="F47" s="4"/>
      <c r="G47" s="4"/>
      <c r="H47" s="4"/>
      <c r="I47" s="4"/>
      <c r="J47" s="5">
        <f t="shared" si="0"/>
        <v>0.5714285714285714</v>
      </c>
      <c r="K47" s="11" t="str">
        <f>VLOOKUP(A47,维度表!$A$1:$B$37,2,FALSE)</f>
        <v>数据应用</v>
      </c>
    </row>
    <row r="48" spans="1:11" x14ac:dyDescent="0.3">
      <c r="A48" s="4" t="s">
        <v>122</v>
      </c>
      <c r="B48" s="4" t="s">
        <v>0</v>
      </c>
      <c r="C48" s="4" t="s">
        <v>32</v>
      </c>
      <c r="D48" s="4">
        <v>5</v>
      </c>
      <c r="E48" s="4">
        <v>9</v>
      </c>
      <c r="F48" s="4">
        <v>7</v>
      </c>
      <c r="G48" s="4">
        <v>4</v>
      </c>
      <c r="H48" s="4">
        <v>4</v>
      </c>
      <c r="I48" s="4"/>
      <c r="J48" s="5">
        <f t="shared" si="0"/>
        <v>4.1428571428571432</v>
      </c>
      <c r="K48" s="11" t="str">
        <f>VLOOKUP(A48,维度表!$A$1:$B$37,2,FALSE)</f>
        <v>数据应用</v>
      </c>
    </row>
    <row r="49" spans="1:11" x14ac:dyDescent="0.3">
      <c r="A49" s="4" t="s">
        <v>122</v>
      </c>
      <c r="B49" s="4" t="s">
        <v>0</v>
      </c>
      <c r="C49" s="4" t="s">
        <v>33</v>
      </c>
      <c r="D49" s="4">
        <v>11</v>
      </c>
      <c r="E49" s="4">
        <v>16</v>
      </c>
      <c r="F49" s="4">
        <v>15</v>
      </c>
      <c r="G49" s="4">
        <v>8</v>
      </c>
      <c r="H49" s="4">
        <v>8</v>
      </c>
      <c r="I49" s="4"/>
      <c r="J49" s="5">
        <f t="shared" si="0"/>
        <v>8.2857142857142865</v>
      </c>
      <c r="K49" s="11" t="str">
        <f>VLOOKUP(A49,维度表!$A$1:$B$37,2,FALSE)</f>
        <v>数据应用</v>
      </c>
    </row>
    <row r="50" spans="1:11" x14ac:dyDescent="0.3">
      <c r="A50" s="4" t="s">
        <v>122</v>
      </c>
      <c r="B50" s="4" t="s">
        <v>0</v>
      </c>
      <c r="C50" s="4" t="s">
        <v>15</v>
      </c>
      <c r="D50" s="4">
        <v>1</v>
      </c>
      <c r="E50" s="4"/>
      <c r="F50" s="4"/>
      <c r="G50" s="4">
        <v>1</v>
      </c>
      <c r="H50" s="4"/>
      <c r="I50" s="4"/>
      <c r="J50" s="5">
        <f t="shared" si="0"/>
        <v>0.2857142857142857</v>
      </c>
      <c r="K50" s="11" t="str">
        <f>VLOOKUP(A50,维度表!$A$1:$B$37,2,FALSE)</f>
        <v>数据应用</v>
      </c>
    </row>
    <row r="51" spans="1:11" x14ac:dyDescent="0.3">
      <c r="A51" s="4" t="s">
        <v>122</v>
      </c>
      <c r="B51" s="4" t="s">
        <v>9</v>
      </c>
      <c r="C51" s="4" t="s">
        <v>10</v>
      </c>
      <c r="D51" s="4">
        <v>3</v>
      </c>
      <c r="E51" s="4">
        <v>8</v>
      </c>
      <c r="F51" s="4"/>
      <c r="G51" s="4"/>
      <c r="H51" s="4"/>
      <c r="I51" s="4"/>
      <c r="J51" s="5">
        <f t="shared" si="0"/>
        <v>1.5714285714285714</v>
      </c>
      <c r="K51" s="11" t="str">
        <f>VLOOKUP(A51,维度表!$A$1:$B$37,2,FALSE)</f>
        <v>数据应用</v>
      </c>
    </row>
    <row r="52" spans="1:11" x14ac:dyDescent="0.3">
      <c r="A52" s="4" t="s">
        <v>122</v>
      </c>
      <c r="B52" s="4" t="s">
        <v>9</v>
      </c>
      <c r="C52" s="4" t="s">
        <v>16</v>
      </c>
      <c r="D52" s="4"/>
      <c r="E52" s="4">
        <v>1</v>
      </c>
      <c r="F52" s="4"/>
      <c r="G52" s="4"/>
      <c r="H52" s="4"/>
      <c r="I52" s="4"/>
      <c r="J52" s="5">
        <f t="shared" si="0"/>
        <v>0.14285714285714285</v>
      </c>
      <c r="K52" s="11" t="str">
        <f>VLOOKUP(A52,维度表!$A$1:$B$37,2,FALSE)</f>
        <v>数据应用</v>
      </c>
    </row>
    <row r="53" spans="1:11" x14ac:dyDescent="0.3">
      <c r="A53" s="4" t="s">
        <v>123</v>
      </c>
      <c r="B53" s="4" t="s">
        <v>2</v>
      </c>
      <c r="C53" s="4" t="s">
        <v>34</v>
      </c>
      <c r="D53" s="4">
        <v>13</v>
      </c>
      <c r="E53" s="4">
        <v>21</v>
      </c>
      <c r="F53" s="4"/>
      <c r="G53" s="4">
        <v>5</v>
      </c>
      <c r="H53" s="4">
        <v>3</v>
      </c>
      <c r="I53" s="4"/>
      <c r="J53" s="5">
        <f t="shared" si="0"/>
        <v>6</v>
      </c>
      <c r="K53" s="11" t="str">
        <f>VLOOKUP(A53,维度表!$A$1:$B$37,2,FALSE)</f>
        <v>销售物流</v>
      </c>
    </row>
    <row r="54" spans="1:11" x14ac:dyDescent="0.3">
      <c r="A54" s="4" t="s">
        <v>123</v>
      </c>
      <c r="B54" s="4" t="s">
        <v>11</v>
      </c>
      <c r="C54" s="4" t="s">
        <v>11</v>
      </c>
      <c r="D54" s="4">
        <v>7</v>
      </c>
      <c r="E54" s="4"/>
      <c r="F54" s="4">
        <v>35</v>
      </c>
      <c r="G54" s="4">
        <v>4</v>
      </c>
      <c r="H54" s="4"/>
      <c r="I54" s="4"/>
      <c r="J54" s="5">
        <f t="shared" si="0"/>
        <v>6.5714285714285712</v>
      </c>
      <c r="K54" s="11" t="str">
        <f>VLOOKUP(A54,维度表!$A$1:$B$37,2,FALSE)</f>
        <v>销售物流</v>
      </c>
    </row>
    <row r="55" spans="1:11" x14ac:dyDescent="0.3">
      <c r="A55" s="4" t="s">
        <v>123</v>
      </c>
      <c r="B55" s="4" t="s">
        <v>0</v>
      </c>
      <c r="C55" s="4" t="s">
        <v>35</v>
      </c>
      <c r="D55" s="4">
        <v>2</v>
      </c>
      <c r="E55" s="4"/>
      <c r="F55" s="4"/>
      <c r="G55" s="4"/>
      <c r="H55" s="4"/>
      <c r="I55" s="4"/>
      <c r="J55" s="5">
        <f t="shared" si="0"/>
        <v>0.2857142857142857</v>
      </c>
      <c r="K55" s="11" t="str">
        <f>VLOOKUP(A55,维度表!$A$1:$B$37,2,FALSE)</f>
        <v>销售物流</v>
      </c>
    </row>
    <row r="56" spans="1:11" x14ac:dyDescent="0.3">
      <c r="A56" s="4" t="s">
        <v>123</v>
      </c>
      <c r="B56" s="4" t="s">
        <v>0</v>
      </c>
      <c r="C56" s="4" t="s">
        <v>36</v>
      </c>
      <c r="D56" s="4">
        <v>4</v>
      </c>
      <c r="E56" s="4">
        <v>10</v>
      </c>
      <c r="F56" s="4"/>
      <c r="G56" s="4">
        <v>5</v>
      </c>
      <c r="H56" s="4">
        <v>8</v>
      </c>
      <c r="I56" s="4"/>
      <c r="J56" s="5">
        <f t="shared" si="0"/>
        <v>3.8571428571428572</v>
      </c>
      <c r="K56" s="11" t="str">
        <f>VLOOKUP(A56,维度表!$A$1:$B$37,2,FALSE)</f>
        <v>销售物流</v>
      </c>
    </row>
    <row r="57" spans="1:11" x14ac:dyDescent="0.3">
      <c r="A57" s="4" t="s">
        <v>123</v>
      </c>
      <c r="B57" s="4" t="s">
        <v>9</v>
      </c>
      <c r="C57" s="4" t="s">
        <v>10</v>
      </c>
      <c r="D57" s="4">
        <v>2</v>
      </c>
      <c r="E57" s="4">
        <v>1</v>
      </c>
      <c r="F57" s="4"/>
      <c r="G57" s="4"/>
      <c r="H57" s="4">
        <v>1</v>
      </c>
      <c r="I57" s="4"/>
      <c r="J57" s="5">
        <f t="shared" si="0"/>
        <v>0.5714285714285714</v>
      </c>
      <c r="K57" s="11" t="str">
        <f>VLOOKUP(A57,维度表!$A$1:$B$37,2,FALSE)</f>
        <v>销售物流</v>
      </c>
    </row>
    <row r="58" spans="1:11" x14ac:dyDescent="0.3">
      <c r="A58" s="4" t="s">
        <v>123</v>
      </c>
      <c r="B58" s="4" t="s">
        <v>26</v>
      </c>
      <c r="C58" s="4" t="s">
        <v>27</v>
      </c>
      <c r="D58" s="4"/>
      <c r="E58" s="4">
        <v>4</v>
      </c>
      <c r="F58" s="4"/>
      <c r="G58" s="4"/>
      <c r="H58" s="4"/>
      <c r="I58" s="4"/>
      <c r="J58" s="5">
        <f t="shared" si="0"/>
        <v>0.5714285714285714</v>
      </c>
      <c r="K58" s="11" t="str">
        <f>VLOOKUP(A58,维度表!$A$1:$B$37,2,FALSE)</f>
        <v>销售物流</v>
      </c>
    </row>
    <row r="59" spans="1:11" x14ac:dyDescent="0.3">
      <c r="A59" s="4" t="s">
        <v>123</v>
      </c>
      <c r="B59" s="4" t="s">
        <v>0</v>
      </c>
      <c r="C59" s="4" t="s">
        <v>37</v>
      </c>
      <c r="D59" s="4"/>
      <c r="E59" s="4"/>
      <c r="F59" s="4"/>
      <c r="G59" s="4"/>
      <c r="H59" s="4">
        <v>2</v>
      </c>
      <c r="I59" s="4"/>
      <c r="J59" s="5">
        <f t="shared" si="0"/>
        <v>0.2857142857142857</v>
      </c>
      <c r="K59" s="11" t="str">
        <f>VLOOKUP(A59,维度表!$A$1:$B$37,2,FALSE)</f>
        <v>销售物流</v>
      </c>
    </row>
    <row r="60" spans="1:11" x14ac:dyDescent="0.3">
      <c r="A60" s="4" t="s">
        <v>124</v>
      </c>
      <c r="B60" s="4" t="s">
        <v>0</v>
      </c>
      <c r="C60" s="4" t="s">
        <v>35</v>
      </c>
      <c r="D60" s="4">
        <v>10</v>
      </c>
      <c r="E60" s="4">
        <v>11.5</v>
      </c>
      <c r="F60" s="4">
        <v>9.5</v>
      </c>
      <c r="G60" s="4">
        <v>9</v>
      </c>
      <c r="H60" s="4"/>
      <c r="I60" s="4">
        <v>2</v>
      </c>
      <c r="J60" s="5">
        <f t="shared" si="0"/>
        <v>6</v>
      </c>
      <c r="K60" s="11" t="str">
        <f>VLOOKUP(A60,维度表!$A$1:$B$37,2,FALSE)</f>
        <v>物资供应</v>
      </c>
    </row>
    <row r="61" spans="1:11" x14ac:dyDescent="0.3">
      <c r="A61" s="4" t="s">
        <v>124</v>
      </c>
      <c r="B61" s="4" t="s">
        <v>2</v>
      </c>
      <c r="C61" s="4" t="s">
        <v>30</v>
      </c>
      <c r="D61" s="4"/>
      <c r="E61" s="4">
        <v>7</v>
      </c>
      <c r="F61" s="4">
        <v>1.5</v>
      </c>
      <c r="G61" s="4"/>
      <c r="H61" s="4"/>
      <c r="I61" s="4">
        <v>2</v>
      </c>
      <c r="J61" s="5">
        <f t="shared" si="0"/>
        <v>1.5</v>
      </c>
      <c r="K61" s="11" t="str">
        <f>VLOOKUP(A61,维度表!$A$1:$B$37,2,FALSE)</f>
        <v>物资供应</v>
      </c>
    </row>
    <row r="62" spans="1:11" x14ac:dyDescent="0.3">
      <c r="A62" s="4" t="s">
        <v>124</v>
      </c>
      <c r="B62" s="4" t="s">
        <v>0</v>
      </c>
      <c r="C62" s="4" t="s">
        <v>38</v>
      </c>
      <c r="D62" s="4"/>
      <c r="E62" s="4">
        <v>14.5</v>
      </c>
      <c r="F62" s="4">
        <v>15.5</v>
      </c>
      <c r="G62" s="4">
        <v>19</v>
      </c>
      <c r="H62" s="4"/>
      <c r="I62" s="4">
        <v>10</v>
      </c>
      <c r="J62" s="5">
        <f t="shared" si="0"/>
        <v>8.4285714285714288</v>
      </c>
      <c r="K62" s="11" t="str">
        <f>VLOOKUP(A62,维度表!$A$1:$B$37,2,FALSE)</f>
        <v>物资供应</v>
      </c>
    </row>
    <row r="63" spans="1:11" x14ac:dyDescent="0.3">
      <c r="A63" s="4" t="s">
        <v>124</v>
      </c>
      <c r="B63" s="4" t="s">
        <v>9</v>
      </c>
      <c r="C63" s="4" t="s">
        <v>10</v>
      </c>
      <c r="D63" s="4"/>
      <c r="E63" s="4">
        <v>2</v>
      </c>
      <c r="F63" s="4">
        <v>1.5</v>
      </c>
      <c r="G63" s="4"/>
      <c r="H63" s="4"/>
      <c r="I63" s="4"/>
      <c r="J63" s="5">
        <f t="shared" si="0"/>
        <v>0.5</v>
      </c>
      <c r="K63" s="11" t="str">
        <f>VLOOKUP(A63,维度表!$A$1:$B$37,2,FALSE)</f>
        <v>物资供应</v>
      </c>
    </row>
    <row r="64" spans="1:11" x14ac:dyDescent="0.3">
      <c r="A64" s="4" t="s">
        <v>124</v>
      </c>
      <c r="B64" s="4" t="s">
        <v>11</v>
      </c>
      <c r="C64" s="4" t="s">
        <v>11</v>
      </c>
      <c r="D64" s="4"/>
      <c r="E64" s="4"/>
      <c r="F64" s="4">
        <v>7</v>
      </c>
      <c r="G64" s="4">
        <v>7</v>
      </c>
      <c r="H64" s="4">
        <v>14</v>
      </c>
      <c r="I64" s="4"/>
      <c r="J64" s="5">
        <f t="shared" si="0"/>
        <v>4</v>
      </c>
      <c r="K64" s="11" t="str">
        <f>VLOOKUP(A64,维度表!$A$1:$B$37,2,FALSE)</f>
        <v>物资供应</v>
      </c>
    </row>
    <row r="65" spans="1:11" x14ac:dyDescent="0.3">
      <c r="A65" s="4" t="s">
        <v>125</v>
      </c>
      <c r="B65" s="4" t="s">
        <v>2</v>
      </c>
      <c r="C65" s="4" t="s">
        <v>37</v>
      </c>
      <c r="D65" s="4">
        <v>2</v>
      </c>
      <c r="E65" s="4">
        <v>1</v>
      </c>
      <c r="F65" s="4"/>
      <c r="G65" s="4"/>
      <c r="H65" s="4"/>
      <c r="I65" s="4"/>
      <c r="J65" s="5">
        <f t="shared" si="0"/>
        <v>0.42857142857142855</v>
      </c>
      <c r="K65" s="11" t="str">
        <f>VLOOKUP(A65,维度表!$A$1:$B$37,2,FALSE)</f>
        <v>销售物流</v>
      </c>
    </row>
    <row r="66" spans="1:11" x14ac:dyDescent="0.3">
      <c r="A66" s="4" t="s">
        <v>125</v>
      </c>
      <c r="B66" s="4" t="s">
        <v>2</v>
      </c>
      <c r="C66" s="4" t="s">
        <v>39</v>
      </c>
      <c r="D66" s="4">
        <v>60</v>
      </c>
      <c r="E66" s="4">
        <v>51</v>
      </c>
      <c r="F66" s="4">
        <v>3</v>
      </c>
      <c r="G66" s="4"/>
      <c r="H66" s="4">
        <v>1</v>
      </c>
      <c r="I66" s="4"/>
      <c r="J66" s="5">
        <f t="shared" si="0"/>
        <v>16.428571428571427</v>
      </c>
      <c r="K66" s="11" t="str">
        <f>VLOOKUP(A66,维度表!$A$1:$B$37,2,FALSE)</f>
        <v>销售物流</v>
      </c>
    </row>
    <row r="67" spans="1:11" x14ac:dyDescent="0.3">
      <c r="A67" s="4" t="s">
        <v>125</v>
      </c>
      <c r="B67" s="4" t="s">
        <v>2</v>
      </c>
      <c r="C67" s="4" t="s">
        <v>40</v>
      </c>
      <c r="D67" s="4">
        <v>1</v>
      </c>
      <c r="E67" s="4"/>
      <c r="F67" s="4"/>
      <c r="G67" s="4"/>
      <c r="H67" s="4">
        <v>4</v>
      </c>
      <c r="I67" s="4"/>
      <c r="J67" s="5">
        <f t="shared" si="0"/>
        <v>0.7142857142857143</v>
      </c>
      <c r="K67" s="11" t="str">
        <f>VLOOKUP(A67,维度表!$A$1:$B$37,2,FALSE)</f>
        <v>销售物流</v>
      </c>
    </row>
    <row r="68" spans="1:11" x14ac:dyDescent="0.3">
      <c r="A68" s="4" t="s">
        <v>125</v>
      </c>
      <c r="B68" s="4" t="s">
        <v>0</v>
      </c>
      <c r="C68" s="4" t="s">
        <v>38</v>
      </c>
      <c r="D68" s="4">
        <v>1</v>
      </c>
      <c r="E68" s="4">
        <v>2</v>
      </c>
      <c r="F68" s="4"/>
      <c r="G68" s="4"/>
      <c r="H68" s="4"/>
      <c r="I68" s="4"/>
      <c r="J68" s="5">
        <f t="shared" si="0"/>
        <v>0.42857142857142855</v>
      </c>
      <c r="K68" s="11" t="str">
        <f>VLOOKUP(A68,维度表!$A$1:$B$37,2,FALSE)</f>
        <v>销售物流</v>
      </c>
    </row>
    <row r="69" spans="1:11" x14ac:dyDescent="0.3">
      <c r="A69" s="4" t="s">
        <v>125</v>
      </c>
      <c r="B69" s="4" t="s">
        <v>9</v>
      </c>
      <c r="C69" s="4" t="s">
        <v>10</v>
      </c>
      <c r="D69" s="4">
        <v>2</v>
      </c>
      <c r="E69" s="4"/>
      <c r="F69" s="4"/>
      <c r="G69" s="4"/>
      <c r="H69" s="4"/>
      <c r="I69" s="4"/>
      <c r="J69" s="5">
        <f t="shared" si="0"/>
        <v>0.2857142857142857</v>
      </c>
      <c r="K69" s="11" t="str">
        <f>VLOOKUP(A69,维度表!$A$1:$B$37,2,FALSE)</f>
        <v>销售物流</v>
      </c>
    </row>
    <row r="70" spans="1:11" x14ac:dyDescent="0.3">
      <c r="A70" s="4" t="s">
        <v>125</v>
      </c>
      <c r="B70" s="4" t="s">
        <v>9</v>
      </c>
      <c r="C70" s="4" t="s">
        <v>21</v>
      </c>
      <c r="D70" s="4">
        <v>2</v>
      </c>
      <c r="E70" s="4"/>
      <c r="F70" s="4">
        <v>3</v>
      </c>
      <c r="G70" s="4"/>
      <c r="H70" s="4"/>
      <c r="I70" s="4"/>
      <c r="J70" s="5">
        <f t="shared" ref="J70:J121" si="1">SUM(D70:I70)/7</f>
        <v>0.7142857142857143</v>
      </c>
      <c r="K70" s="11" t="str">
        <f>VLOOKUP(A70,维度表!$A$1:$B$37,2,FALSE)</f>
        <v>销售物流</v>
      </c>
    </row>
    <row r="71" spans="1:11" x14ac:dyDescent="0.3">
      <c r="A71" s="4" t="s">
        <v>125</v>
      </c>
      <c r="B71" s="4" t="s">
        <v>11</v>
      </c>
      <c r="C71" s="4" t="s">
        <v>11</v>
      </c>
      <c r="D71" s="4"/>
      <c r="E71" s="4"/>
      <c r="F71" s="4">
        <v>28</v>
      </c>
      <c r="G71" s="4">
        <v>49</v>
      </c>
      <c r="H71" s="4"/>
      <c r="I71" s="4"/>
      <c r="J71" s="5">
        <f t="shared" si="1"/>
        <v>11</v>
      </c>
      <c r="K71" s="11" t="str">
        <f>VLOOKUP(A71,维度表!$A$1:$B$37,2,FALSE)</f>
        <v>销售物流</v>
      </c>
    </row>
    <row r="72" spans="1:11" x14ac:dyDescent="0.3">
      <c r="A72" s="4" t="s">
        <v>125</v>
      </c>
      <c r="B72" s="4" t="s">
        <v>0</v>
      </c>
      <c r="C72" s="4" t="s">
        <v>36</v>
      </c>
      <c r="D72" s="4"/>
      <c r="E72" s="4"/>
      <c r="F72" s="4">
        <v>2</v>
      </c>
      <c r="G72" s="4"/>
      <c r="H72" s="4">
        <v>9</v>
      </c>
      <c r="I72" s="4"/>
      <c r="J72" s="5">
        <f t="shared" si="1"/>
        <v>1.5714285714285714</v>
      </c>
      <c r="K72" s="11" t="str">
        <f>VLOOKUP(A72,维度表!$A$1:$B$37,2,FALSE)</f>
        <v>销售物流</v>
      </c>
    </row>
    <row r="73" spans="1:11" x14ac:dyDescent="0.3">
      <c r="A73" s="4" t="s">
        <v>126</v>
      </c>
      <c r="B73" s="4" t="s">
        <v>2</v>
      </c>
      <c r="C73" s="4" t="s">
        <v>3</v>
      </c>
      <c r="D73" s="4">
        <v>20</v>
      </c>
      <c r="E73" s="4">
        <v>31</v>
      </c>
      <c r="F73" s="4"/>
      <c r="G73" s="4">
        <v>4</v>
      </c>
      <c r="H73" s="4">
        <v>14</v>
      </c>
      <c r="I73" s="4"/>
      <c r="J73" s="5">
        <f t="shared" si="1"/>
        <v>9.8571428571428577</v>
      </c>
      <c r="K73" s="11" t="str">
        <f>VLOOKUP(A73,维度表!$A$1:$B$37,2,FALSE)</f>
        <v>物资供应</v>
      </c>
    </row>
    <row r="74" spans="1:11" x14ac:dyDescent="0.3">
      <c r="A74" s="4" t="s">
        <v>126</v>
      </c>
      <c r="B74" s="4" t="s">
        <v>0</v>
      </c>
      <c r="C74" s="4" t="s">
        <v>6</v>
      </c>
      <c r="D74" s="4">
        <v>6</v>
      </c>
      <c r="E74" s="4">
        <v>4</v>
      </c>
      <c r="F74" s="4"/>
      <c r="G74" s="4">
        <v>2</v>
      </c>
      <c r="H74" s="4"/>
      <c r="I74" s="4"/>
      <c r="J74" s="5">
        <f t="shared" si="1"/>
        <v>1.7142857142857142</v>
      </c>
      <c r="K74" s="11" t="str">
        <f>VLOOKUP(A74,维度表!$A$1:$B$37,2,FALSE)</f>
        <v>物资供应</v>
      </c>
    </row>
    <row r="75" spans="1:11" x14ac:dyDescent="0.3">
      <c r="A75" s="4" t="s">
        <v>126</v>
      </c>
      <c r="B75" s="4" t="s">
        <v>9</v>
      </c>
      <c r="C75" s="4" t="s">
        <v>16</v>
      </c>
      <c r="D75" s="4">
        <v>4</v>
      </c>
      <c r="E75" s="4">
        <v>3.5</v>
      </c>
      <c r="F75" s="4"/>
      <c r="G75" s="4"/>
      <c r="H75" s="4"/>
      <c r="I75" s="4"/>
      <c r="J75" s="5">
        <f t="shared" si="1"/>
        <v>1.0714285714285714</v>
      </c>
      <c r="K75" s="11" t="str">
        <f>VLOOKUP(A75,维度表!$A$1:$B$37,2,FALSE)</f>
        <v>物资供应</v>
      </c>
    </row>
    <row r="76" spans="1:11" x14ac:dyDescent="0.3">
      <c r="A76" s="4" t="s">
        <v>126</v>
      </c>
      <c r="B76" s="4" t="s">
        <v>11</v>
      </c>
      <c r="C76" s="4" t="s">
        <v>41</v>
      </c>
      <c r="D76" s="4"/>
      <c r="E76" s="4"/>
      <c r="F76" s="4">
        <v>35</v>
      </c>
      <c r="G76" s="4"/>
      <c r="H76" s="4"/>
      <c r="I76" s="4"/>
      <c r="J76" s="5">
        <f t="shared" si="1"/>
        <v>5</v>
      </c>
      <c r="K76" s="11" t="str">
        <f>VLOOKUP(A76,维度表!$A$1:$B$37,2,FALSE)</f>
        <v>物资供应</v>
      </c>
    </row>
    <row r="77" spans="1:11" x14ac:dyDescent="0.3">
      <c r="A77" s="4" t="s">
        <v>126</v>
      </c>
      <c r="B77" s="4" t="s">
        <v>2</v>
      </c>
      <c r="C77" s="4" t="s">
        <v>30</v>
      </c>
      <c r="D77" s="4"/>
      <c r="E77" s="4"/>
      <c r="F77" s="4"/>
      <c r="G77" s="4">
        <v>8</v>
      </c>
      <c r="H77" s="4"/>
      <c r="I77" s="4"/>
      <c r="J77" s="5">
        <f t="shared" si="1"/>
        <v>1.1428571428571428</v>
      </c>
      <c r="K77" s="11" t="str">
        <f>VLOOKUP(A77,维度表!$A$1:$B$37,2,FALSE)</f>
        <v>物资供应</v>
      </c>
    </row>
    <row r="78" spans="1:11" x14ac:dyDescent="0.3">
      <c r="A78" s="4" t="s">
        <v>127</v>
      </c>
      <c r="B78" s="4" t="s">
        <v>0</v>
      </c>
      <c r="C78" s="4" t="s">
        <v>1</v>
      </c>
      <c r="D78" s="4">
        <v>33</v>
      </c>
      <c r="E78" s="4">
        <v>44</v>
      </c>
      <c r="F78" s="4">
        <v>28</v>
      </c>
      <c r="G78" s="4">
        <v>10</v>
      </c>
      <c r="H78" s="4">
        <v>15.5</v>
      </c>
      <c r="I78" s="4"/>
      <c r="J78" s="5">
        <f t="shared" si="1"/>
        <v>18.642857142857142</v>
      </c>
      <c r="K78" s="11" t="str">
        <f>VLOOKUP(A78,维度表!$A$1:$B$37,2,FALSE)</f>
        <v>电商</v>
      </c>
    </row>
    <row r="79" spans="1:11" x14ac:dyDescent="0.3">
      <c r="A79" s="4" t="s">
        <v>127</v>
      </c>
      <c r="B79" s="4" t="s">
        <v>9</v>
      </c>
      <c r="C79" s="4" t="s">
        <v>42</v>
      </c>
      <c r="D79" s="4">
        <v>2</v>
      </c>
      <c r="E79" s="4">
        <v>1.5</v>
      </c>
      <c r="F79" s="4"/>
      <c r="G79" s="4"/>
      <c r="H79" s="4"/>
      <c r="I79" s="4"/>
      <c r="J79" s="5">
        <f t="shared" si="1"/>
        <v>0.5</v>
      </c>
      <c r="K79" s="11" t="str">
        <f>VLOOKUP(A79,维度表!$A$1:$B$37,2,FALSE)</f>
        <v>电商</v>
      </c>
    </row>
    <row r="80" spans="1:11" x14ac:dyDescent="0.3">
      <c r="A80" s="4" t="s">
        <v>127</v>
      </c>
      <c r="B80" s="4" t="s">
        <v>11</v>
      </c>
      <c r="C80" s="4" t="s">
        <v>1</v>
      </c>
      <c r="D80" s="4"/>
      <c r="E80" s="4"/>
      <c r="F80" s="4">
        <v>7</v>
      </c>
      <c r="G80" s="4"/>
      <c r="H80" s="4"/>
      <c r="I80" s="4"/>
      <c r="J80" s="5">
        <f t="shared" si="1"/>
        <v>1</v>
      </c>
      <c r="K80" s="11" t="str">
        <f>VLOOKUP(A80,维度表!$A$1:$B$37,2,FALSE)</f>
        <v>电商</v>
      </c>
    </row>
    <row r="81" spans="1:11" x14ac:dyDescent="0.3">
      <c r="A81" s="4" t="s">
        <v>127</v>
      </c>
      <c r="B81" s="4" t="s">
        <v>9</v>
      </c>
      <c r="C81" s="4" t="s">
        <v>43</v>
      </c>
      <c r="D81" s="4"/>
      <c r="E81" s="4"/>
      <c r="F81" s="4"/>
      <c r="G81" s="4">
        <v>4</v>
      </c>
      <c r="H81" s="4"/>
      <c r="I81" s="4"/>
      <c r="J81" s="5">
        <f t="shared" si="1"/>
        <v>0.5714285714285714</v>
      </c>
      <c r="K81" s="11" t="str">
        <f>VLOOKUP(A81,维度表!$A$1:$B$37,2,FALSE)</f>
        <v>电商</v>
      </c>
    </row>
    <row r="82" spans="1:11" x14ac:dyDescent="0.3">
      <c r="A82" s="4" t="s">
        <v>128</v>
      </c>
      <c r="B82" s="4" t="s">
        <v>2</v>
      </c>
      <c r="C82" s="4" t="s">
        <v>44</v>
      </c>
      <c r="D82" s="4">
        <v>1</v>
      </c>
      <c r="E82" s="4"/>
      <c r="F82" s="4"/>
      <c r="G82" s="4"/>
      <c r="H82" s="4"/>
      <c r="I82" s="4"/>
      <c r="J82" s="5">
        <f t="shared" si="1"/>
        <v>0.14285714285714285</v>
      </c>
      <c r="K82" s="11" t="str">
        <f>VLOOKUP(A82,维度表!$A$1:$B$37,2,FALSE)</f>
        <v>公司治理</v>
      </c>
    </row>
    <row r="83" spans="1:11" x14ac:dyDescent="0.3">
      <c r="A83" s="4" t="s">
        <v>128</v>
      </c>
      <c r="B83" s="4" t="s">
        <v>2</v>
      </c>
      <c r="C83" s="4" t="s">
        <v>17</v>
      </c>
      <c r="D83" s="4">
        <v>8</v>
      </c>
      <c r="E83" s="4">
        <v>20</v>
      </c>
      <c r="F83" s="4"/>
      <c r="G83" s="4"/>
      <c r="H83" s="4">
        <v>9</v>
      </c>
      <c r="I83" s="4"/>
      <c r="J83" s="5">
        <f t="shared" si="1"/>
        <v>5.2857142857142856</v>
      </c>
      <c r="K83" s="11" t="str">
        <f>VLOOKUP(A83,维度表!$A$1:$B$37,2,FALSE)</f>
        <v>公司治理</v>
      </c>
    </row>
    <row r="84" spans="1:11" x14ac:dyDescent="0.3">
      <c r="A84" s="4" t="s">
        <v>128</v>
      </c>
      <c r="B84" s="4" t="s">
        <v>2</v>
      </c>
      <c r="C84" s="4" t="s">
        <v>30</v>
      </c>
      <c r="D84" s="4">
        <v>10</v>
      </c>
      <c r="E84" s="4"/>
      <c r="F84" s="4"/>
      <c r="G84" s="4">
        <v>2</v>
      </c>
      <c r="H84" s="4"/>
      <c r="I84" s="4"/>
      <c r="J84" s="5">
        <f t="shared" si="1"/>
        <v>1.7142857142857142</v>
      </c>
      <c r="K84" s="11" t="str">
        <f>VLOOKUP(A84,维度表!$A$1:$B$37,2,FALSE)</f>
        <v>公司治理</v>
      </c>
    </row>
    <row r="85" spans="1:11" x14ac:dyDescent="0.3">
      <c r="A85" s="4" t="s">
        <v>128</v>
      </c>
      <c r="B85" s="4" t="s">
        <v>2</v>
      </c>
      <c r="C85" s="4" t="s">
        <v>13</v>
      </c>
      <c r="D85" s="4">
        <v>4</v>
      </c>
      <c r="E85" s="4">
        <v>8</v>
      </c>
      <c r="F85" s="4"/>
      <c r="G85" s="4"/>
      <c r="H85" s="4">
        <v>1</v>
      </c>
      <c r="I85" s="4"/>
      <c r="J85" s="5">
        <f t="shared" si="1"/>
        <v>1.8571428571428572</v>
      </c>
      <c r="K85" s="11" t="str">
        <f>VLOOKUP(A85,维度表!$A$1:$B$37,2,FALSE)</f>
        <v>公司治理</v>
      </c>
    </row>
    <row r="86" spans="1:11" x14ac:dyDescent="0.3">
      <c r="A86" s="4" t="s">
        <v>128</v>
      </c>
      <c r="B86" s="4" t="s">
        <v>2</v>
      </c>
      <c r="C86" s="4" t="s">
        <v>31</v>
      </c>
      <c r="D86" s="4">
        <v>2</v>
      </c>
      <c r="E86" s="4"/>
      <c r="F86" s="4"/>
      <c r="G86" s="4">
        <v>1</v>
      </c>
      <c r="H86" s="4">
        <v>1</v>
      </c>
      <c r="I86" s="4"/>
      <c r="J86" s="5">
        <f t="shared" si="1"/>
        <v>0.5714285714285714</v>
      </c>
      <c r="K86" s="11" t="str">
        <f>VLOOKUP(A86,维度表!$A$1:$B$37,2,FALSE)</f>
        <v>公司治理</v>
      </c>
    </row>
    <row r="87" spans="1:11" x14ac:dyDescent="0.3">
      <c r="A87" s="4" t="s">
        <v>128</v>
      </c>
      <c r="B87" s="4" t="s">
        <v>0</v>
      </c>
      <c r="C87" s="4" t="s">
        <v>45</v>
      </c>
      <c r="D87" s="4">
        <v>3</v>
      </c>
      <c r="E87" s="4">
        <v>1</v>
      </c>
      <c r="F87" s="4"/>
      <c r="G87" s="4">
        <v>2</v>
      </c>
      <c r="H87" s="4">
        <v>2</v>
      </c>
      <c r="I87" s="4"/>
      <c r="J87" s="5">
        <f t="shared" si="1"/>
        <v>1.1428571428571428</v>
      </c>
      <c r="K87" s="11" t="str">
        <f>VLOOKUP(A87,维度表!$A$1:$B$37,2,FALSE)</f>
        <v>公司治理</v>
      </c>
    </row>
    <row r="88" spans="1:11" x14ac:dyDescent="0.3">
      <c r="A88" s="4" t="s">
        <v>128</v>
      </c>
      <c r="B88" s="4" t="s">
        <v>9</v>
      </c>
      <c r="C88" s="4" t="s">
        <v>10</v>
      </c>
      <c r="D88" s="4">
        <v>6</v>
      </c>
      <c r="E88" s="4">
        <v>3</v>
      </c>
      <c r="F88" s="4"/>
      <c r="G88" s="4">
        <v>2</v>
      </c>
      <c r="H88" s="4">
        <v>1</v>
      </c>
      <c r="I88" s="4"/>
      <c r="J88" s="5">
        <f t="shared" si="1"/>
        <v>1.7142857142857142</v>
      </c>
      <c r="K88" s="11" t="str">
        <f>VLOOKUP(A88,维度表!$A$1:$B$37,2,FALSE)</f>
        <v>公司治理</v>
      </c>
    </row>
    <row r="89" spans="1:11" x14ac:dyDescent="0.3">
      <c r="A89" s="4" t="s">
        <v>128</v>
      </c>
      <c r="B89" s="4" t="s">
        <v>9</v>
      </c>
      <c r="C89" s="4" t="s">
        <v>21</v>
      </c>
      <c r="D89" s="4">
        <v>2</v>
      </c>
      <c r="E89" s="4"/>
      <c r="F89" s="4"/>
      <c r="G89" s="4"/>
      <c r="H89" s="4"/>
      <c r="I89" s="4"/>
      <c r="J89" s="5">
        <f t="shared" si="1"/>
        <v>0.2857142857142857</v>
      </c>
      <c r="K89" s="11" t="str">
        <f>VLOOKUP(A89,维度表!$A$1:$B$37,2,FALSE)</f>
        <v>公司治理</v>
      </c>
    </row>
    <row r="90" spans="1:11" x14ac:dyDescent="0.3">
      <c r="A90" s="4" t="s">
        <v>128</v>
      </c>
      <c r="B90" s="4" t="s">
        <v>9</v>
      </c>
      <c r="C90" s="4" t="s">
        <v>46</v>
      </c>
      <c r="D90" s="4">
        <v>5</v>
      </c>
      <c r="E90" s="4">
        <v>10</v>
      </c>
      <c r="F90" s="4"/>
      <c r="G90" s="4"/>
      <c r="H90" s="4"/>
      <c r="I90" s="4"/>
      <c r="J90" s="5">
        <f t="shared" si="1"/>
        <v>2.1428571428571428</v>
      </c>
      <c r="K90" s="11" t="str">
        <f>VLOOKUP(A90,维度表!$A$1:$B$37,2,FALSE)</f>
        <v>公司治理</v>
      </c>
    </row>
    <row r="91" spans="1:11" x14ac:dyDescent="0.3">
      <c r="A91" s="4" t="s">
        <v>128</v>
      </c>
      <c r="B91" s="4" t="s">
        <v>2</v>
      </c>
      <c r="C91" s="4" t="s">
        <v>47</v>
      </c>
      <c r="D91" s="4"/>
      <c r="E91" s="4">
        <v>1</v>
      </c>
      <c r="F91" s="4"/>
      <c r="G91" s="4"/>
      <c r="H91" s="4"/>
      <c r="I91" s="4"/>
      <c r="J91" s="5">
        <f t="shared" si="1"/>
        <v>0.14285714285714285</v>
      </c>
      <c r="K91" s="11" t="str">
        <f>VLOOKUP(A91,维度表!$A$1:$B$37,2,FALSE)</f>
        <v>公司治理</v>
      </c>
    </row>
    <row r="92" spans="1:11" x14ac:dyDescent="0.3">
      <c r="A92" s="4" t="s">
        <v>128</v>
      </c>
      <c r="B92" s="4" t="s">
        <v>11</v>
      </c>
      <c r="C92" s="4" t="s">
        <v>11</v>
      </c>
      <c r="D92" s="4"/>
      <c r="E92" s="4"/>
      <c r="F92" s="4">
        <v>35</v>
      </c>
      <c r="G92" s="4"/>
      <c r="H92" s="4"/>
      <c r="I92" s="4"/>
      <c r="J92" s="5">
        <f t="shared" si="1"/>
        <v>5</v>
      </c>
      <c r="K92" s="11" t="str">
        <f>VLOOKUP(A92,维度表!$A$1:$B$37,2,FALSE)</f>
        <v>公司治理</v>
      </c>
    </row>
    <row r="93" spans="1:11" x14ac:dyDescent="0.3">
      <c r="A93" s="4" t="s">
        <v>129</v>
      </c>
      <c r="B93" s="4" t="s">
        <v>0</v>
      </c>
      <c r="C93" s="4" t="s">
        <v>1</v>
      </c>
      <c r="D93" s="4">
        <v>18.5</v>
      </c>
      <c r="E93" s="4">
        <v>26</v>
      </c>
      <c r="F93" s="4"/>
      <c r="G93" s="4"/>
      <c r="H93" s="4">
        <v>8</v>
      </c>
      <c r="I93" s="4"/>
      <c r="J93" s="5">
        <f t="shared" si="1"/>
        <v>7.5</v>
      </c>
      <c r="K93" s="11" t="str">
        <f>VLOOKUP(A93,维度表!$A$1:$B$37,2,FALSE)</f>
        <v>电商</v>
      </c>
    </row>
    <row r="94" spans="1:11" x14ac:dyDescent="0.3">
      <c r="A94" s="4" t="s">
        <v>129</v>
      </c>
      <c r="B94" s="4" t="s">
        <v>9</v>
      </c>
      <c r="C94" s="4" t="s">
        <v>10</v>
      </c>
      <c r="D94" s="4">
        <v>2</v>
      </c>
      <c r="E94" s="4">
        <v>8</v>
      </c>
      <c r="F94" s="4"/>
      <c r="G94" s="4">
        <v>1</v>
      </c>
      <c r="H94" s="4"/>
      <c r="I94" s="4"/>
      <c r="J94" s="5">
        <f t="shared" si="1"/>
        <v>1.5714285714285714</v>
      </c>
      <c r="K94" s="11" t="str">
        <f>VLOOKUP(A94,维度表!$A$1:$B$37,2,FALSE)</f>
        <v>电商</v>
      </c>
    </row>
    <row r="95" spans="1:11" x14ac:dyDescent="0.3">
      <c r="A95" s="4" t="s">
        <v>129</v>
      </c>
      <c r="B95" s="4" t="s">
        <v>9</v>
      </c>
      <c r="C95" s="4" t="s">
        <v>48</v>
      </c>
      <c r="D95" s="4">
        <v>13.5</v>
      </c>
      <c r="E95" s="4"/>
      <c r="F95" s="4"/>
      <c r="G95" s="4"/>
      <c r="H95" s="4"/>
      <c r="I95" s="4"/>
      <c r="J95" s="5">
        <f t="shared" si="1"/>
        <v>1.9285714285714286</v>
      </c>
      <c r="K95" s="11" t="str">
        <f>VLOOKUP(A95,维度表!$A$1:$B$37,2,FALSE)</f>
        <v>电商</v>
      </c>
    </row>
    <row r="96" spans="1:11" x14ac:dyDescent="0.3">
      <c r="A96" s="4" t="s">
        <v>129</v>
      </c>
      <c r="B96" s="4" t="s">
        <v>0</v>
      </c>
      <c r="C96" s="4" t="s">
        <v>29</v>
      </c>
      <c r="D96" s="4"/>
      <c r="E96" s="4">
        <v>31</v>
      </c>
      <c r="F96" s="4">
        <v>34</v>
      </c>
      <c r="G96" s="4">
        <v>6</v>
      </c>
      <c r="H96" s="4">
        <v>6</v>
      </c>
      <c r="I96" s="4"/>
      <c r="J96" s="5">
        <f t="shared" si="1"/>
        <v>11</v>
      </c>
      <c r="K96" s="11" t="str">
        <f>VLOOKUP(A96,维度表!$A$1:$B$37,2,FALSE)</f>
        <v>电商</v>
      </c>
    </row>
    <row r="97" spans="1:11" x14ac:dyDescent="0.3">
      <c r="A97" s="4" t="s">
        <v>129</v>
      </c>
      <c r="B97" s="4" t="s">
        <v>9</v>
      </c>
      <c r="C97" s="4" t="s">
        <v>16</v>
      </c>
      <c r="D97" s="4"/>
      <c r="E97" s="4">
        <v>1</v>
      </c>
      <c r="F97" s="4"/>
      <c r="G97" s="4"/>
      <c r="H97" s="4"/>
      <c r="I97" s="4"/>
      <c r="J97" s="5">
        <f t="shared" si="1"/>
        <v>0.14285714285714285</v>
      </c>
      <c r="K97" s="11" t="str">
        <f>VLOOKUP(A97,维度表!$A$1:$B$37,2,FALSE)</f>
        <v>电商</v>
      </c>
    </row>
    <row r="98" spans="1:11" x14ac:dyDescent="0.3">
      <c r="A98" s="4" t="s">
        <v>129</v>
      </c>
      <c r="B98" s="4" t="s">
        <v>11</v>
      </c>
      <c r="C98" s="4" t="s">
        <v>11</v>
      </c>
      <c r="D98" s="4"/>
      <c r="E98" s="4"/>
      <c r="F98" s="4">
        <v>7</v>
      </c>
      <c r="G98" s="4">
        <v>7</v>
      </c>
      <c r="H98" s="4"/>
      <c r="I98" s="4"/>
      <c r="J98" s="5">
        <f t="shared" si="1"/>
        <v>2</v>
      </c>
      <c r="K98" s="11" t="str">
        <f>VLOOKUP(A98,维度表!$A$1:$B$37,2,FALSE)</f>
        <v>电商</v>
      </c>
    </row>
    <row r="99" spans="1:11" x14ac:dyDescent="0.3">
      <c r="A99" s="4" t="s">
        <v>130</v>
      </c>
      <c r="B99" s="4" t="s">
        <v>0</v>
      </c>
      <c r="C99" s="4" t="s">
        <v>35</v>
      </c>
      <c r="D99" s="4">
        <v>8</v>
      </c>
      <c r="E99" s="4">
        <v>35</v>
      </c>
      <c r="F99" s="4">
        <v>8</v>
      </c>
      <c r="G99" s="4">
        <v>5</v>
      </c>
      <c r="H99" s="4"/>
      <c r="I99" s="4">
        <v>2</v>
      </c>
      <c r="J99" s="5">
        <f t="shared" ref="J99:J102" si="2">SUM(D99:I99)/7</f>
        <v>8.2857142857142865</v>
      </c>
      <c r="K99" s="11" t="str">
        <f>VLOOKUP(A99,维度表!$A$1:$B$37,2,FALSE)</f>
        <v>通用技术</v>
      </c>
    </row>
    <row r="100" spans="1:11" x14ac:dyDescent="0.3">
      <c r="A100" s="4" t="s">
        <v>130</v>
      </c>
      <c r="B100" s="4" t="s">
        <v>2</v>
      </c>
      <c r="C100" s="4" t="s">
        <v>31</v>
      </c>
      <c r="D100" s="4"/>
      <c r="E100" s="4">
        <v>3</v>
      </c>
      <c r="F100" s="4">
        <v>30</v>
      </c>
      <c r="G100" s="4">
        <v>9</v>
      </c>
      <c r="H100" s="4"/>
      <c r="I100" s="4"/>
      <c r="J100" s="5">
        <f t="shared" si="2"/>
        <v>6</v>
      </c>
      <c r="K100" s="11" t="str">
        <f>VLOOKUP(A100,维度表!$A$1:$B$37,2,FALSE)</f>
        <v>通用技术</v>
      </c>
    </row>
    <row r="101" spans="1:11" x14ac:dyDescent="0.3">
      <c r="A101" s="4" t="s">
        <v>130</v>
      </c>
      <c r="B101" s="4" t="s">
        <v>9</v>
      </c>
      <c r="C101" s="4" t="s">
        <v>10</v>
      </c>
      <c r="D101" s="4"/>
      <c r="E101" s="4">
        <v>1</v>
      </c>
      <c r="F101" s="4">
        <v>1</v>
      </c>
      <c r="G101" s="4">
        <v>1</v>
      </c>
      <c r="H101" s="4"/>
      <c r="I101" s="4">
        <v>5</v>
      </c>
      <c r="J101" s="5">
        <f t="shared" si="2"/>
        <v>1.1428571428571428</v>
      </c>
      <c r="K101" s="11" t="str">
        <f>VLOOKUP(A101,维度表!$A$1:$B$37,2,FALSE)</f>
        <v>通用技术</v>
      </c>
    </row>
    <row r="102" spans="1:11" x14ac:dyDescent="0.3">
      <c r="A102" s="4" t="s">
        <v>130</v>
      </c>
      <c r="B102" s="4" t="s">
        <v>11</v>
      </c>
      <c r="C102" s="4" t="s">
        <v>11</v>
      </c>
      <c r="D102" s="4"/>
      <c r="E102" s="4"/>
      <c r="F102" s="4"/>
      <c r="G102" s="4">
        <v>21</v>
      </c>
      <c r="H102" s="4">
        <v>14</v>
      </c>
      <c r="I102" s="4">
        <v>7</v>
      </c>
      <c r="J102" s="5">
        <f t="shared" si="2"/>
        <v>6</v>
      </c>
      <c r="K102" s="11" t="str">
        <f>VLOOKUP(A102,维度表!$A$1:$B$37,2,FALSE)</f>
        <v>通用技术</v>
      </c>
    </row>
    <row r="103" spans="1:11" x14ac:dyDescent="0.3">
      <c r="A103" s="4" t="s">
        <v>57</v>
      </c>
      <c r="B103" s="4" t="s">
        <v>0</v>
      </c>
      <c r="C103" s="4" t="s">
        <v>35</v>
      </c>
      <c r="D103" s="4">
        <v>10</v>
      </c>
      <c r="E103" s="4">
        <v>24</v>
      </c>
      <c r="F103" s="4">
        <v>12.5</v>
      </c>
      <c r="G103" s="4">
        <v>3</v>
      </c>
      <c r="H103" s="4">
        <v>5</v>
      </c>
      <c r="I103" s="4">
        <v>2.5</v>
      </c>
      <c r="J103" s="5">
        <f t="shared" si="1"/>
        <v>8.1428571428571423</v>
      </c>
      <c r="K103" s="11" t="str">
        <f>VLOOKUP(A103,维度表!$A$1:$B$37,2,FALSE)</f>
        <v>公司治理</v>
      </c>
    </row>
    <row r="104" spans="1:11" x14ac:dyDescent="0.3">
      <c r="A104" s="4" t="s">
        <v>57</v>
      </c>
      <c r="B104" s="4" t="s">
        <v>0</v>
      </c>
      <c r="C104" s="4" t="s">
        <v>58</v>
      </c>
      <c r="D104" s="4">
        <v>1</v>
      </c>
      <c r="E104" s="4"/>
      <c r="F104" s="4">
        <v>0.5</v>
      </c>
      <c r="G104" s="4"/>
      <c r="H104" s="4"/>
      <c r="I104" s="4">
        <v>0.5</v>
      </c>
      <c r="J104" s="5">
        <f t="shared" si="1"/>
        <v>0.2857142857142857</v>
      </c>
      <c r="K104" s="11" t="str">
        <f>VLOOKUP(A104,维度表!$A$1:$B$37,2,FALSE)</f>
        <v>公司治理</v>
      </c>
    </row>
    <row r="105" spans="1:11" x14ac:dyDescent="0.3">
      <c r="A105" s="4" t="s">
        <v>57</v>
      </c>
      <c r="B105" s="4" t="s">
        <v>2</v>
      </c>
      <c r="C105" s="4" t="s">
        <v>30</v>
      </c>
      <c r="D105" s="4"/>
      <c r="E105" s="4">
        <v>1</v>
      </c>
      <c r="F105" s="4">
        <v>4</v>
      </c>
      <c r="G105" s="4"/>
      <c r="H105" s="4">
        <v>3</v>
      </c>
      <c r="I105" s="4">
        <v>4</v>
      </c>
      <c r="J105" s="5">
        <f t="shared" si="1"/>
        <v>1.7142857142857142</v>
      </c>
      <c r="K105" s="11" t="str">
        <f>VLOOKUP(A105,维度表!$A$1:$B$37,2,FALSE)</f>
        <v>公司治理</v>
      </c>
    </row>
    <row r="106" spans="1:11" x14ac:dyDescent="0.3">
      <c r="A106" s="4" t="s">
        <v>57</v>
      </c>
      <c r="B106" s="4" t="s">
        <v>2</v>
      </c>
      <c r="C106" s="4" t="s">
        <v>59</v>
      </c>
      <c r="D106" s="4"/>
      <c r="E106" s="4">
        <v>1</v>
      </c>
      <c r="F106" s="4"/>
      <c r="G106" s="4"/>
      <c r="H106" s="4"/>
      <c r="I106" s="4"/>
      <c r="J106" s="5">
        <f t="shared" si="1"/>
        <v>0.14285714285714285</v>
      </c>
      <c r="K106" s="11" t="str">
        <f>VLOOKUP(A106,维度表!$A$1:$B$37,2,FALSE)</f>
        <v>公司治理</v>
      </c>
    </row>
    <row r="107" spans="1:11" x14ac:dyDescent="0.3">
      <c r="A107" s="4" t="s">
        <v>57</v>
      </c>
      <c r="B107" s="4" t="s">
        <v>0</v>
      </c>
      <c r="C107" s="4" t="s">
        <v>60</v>
      </c>
      <c r="D107" s="4"/>
      <c r="E107" s="4">
        <v>2.5</v>
      </c>
      <c r="F107" s="4"/>
      <c r="G107" s="4"/>
      <c r="H107" s="4"/>
      <c r="I107" s="4">
        <v>2</v>
      </c>
      <c r="J107" s="5">
        <f t="shared" si="1"/>
        <v>0.6428571428571429</v>
      </c>
      <c r="K107" s="11" t="str">
        <f>VLOOKUP(A107,维度表!$A$1:$B$37,2,FALSE)</f>
        <v>公司治理</v>
      </c>
    </row>
    <row r="108" spans="1:11" x14ac:dyDescent="0.3">
      <c r="A108" s="4" t="s">
        <v>57</v>
      </c>
      <c r="B108" s="4" t="s">
        <v>0</v>
      </c>
      <c r="C108" s="4" t="s">
        <v>61</v>
      </c>
      <c r="D108" s="4"/>
      <c r="E108" s="4">
        <v>3</v>
      </c>
      <c r="F108" s="4">
        <v>1.5</v>
      </c>
      <c r="G108" s="4"/>
      <c r="H108" s="4"/>
      <c r="I108" s="4">
        <v>1.5</v>
      </c>
      <c r="J108" s="5">
        <f t="shared" si="1"/>
        <v>0.8571428571428571</v>
      </c>
      <c r="K108" s="11" t="str">
        <f>VLOOKUP(A108,维度表!$A$1:$B$37,2,FALSE)</f>
        <v>公司治理</v>
      </c>
    </row>
    <row r="109" spans="1:11" x14ac:dyDescent="0.3">
      <c r="A109" s="4" t="s">
        <v>57</v>
      </c>
      <c r="B109" s="4" t="s">
        <v>9</v>
      </c>
      <c r="C109" s="4" t="s">
        <v>10</v>
      </c>
      <c r="D109" s="4"/>
      <c r="E109" s="4">
        <v>2</v>
      </c>
      <c r="F109" s="4">
        <v>4.5</v>
      </c>
      <c r="G109" s="4"/>
      <c r="H109" s="4"/>
      <c r="I109" s="4"/>
      <c r="J109" s="5">
        <f t="shared" si="1"/>
        <v>0.9285714285714286</v>
      </c>
      <c r="K109" s="11" t="str">
        <f>VLOOKUP(A109,维度表!$A$1:$B$37,2,FALSE)</f>
        <v>公司治理</v>
      </c>
    </row>
    <row r="110" spans="1:11" x14ac:dyDescent="0.3">
      <c r="A110" s="4" t="s">
        <v>57</v>
      </c>
      <c r="B110" s="4" t="s">
        <v>9</v>
      </c>
      <c r="C110" s="4" t="s">
        <v>16</v>
      </c>
      <c r="D110" s="4"/>
      <c r="E110" s="4">
        <v>7</v>
      </c>
      <c r="F110" s="4">
        <v>3</v>
      </c>
      <c r="G110" s="4"/>
      <c r="H110" s="4">
        <v>1</v>
      </c>
      <c r="I110" s="4">
        <v>1.5</v>
      </c>
      <c r="J110" s="5">
        <f t="shared" si="1"/>
        <v>1.7857142857142858</v>
      </c>
      <c r="K110" s="11" t="str">
        <f>VLOOKUP(A110,维度表!$A$1:$B$37,2,FALSE)</f>
        <v>公司治理</v>
      </c>
    </row>
    <row r="111" spans="1:11" x14ac:dyDescent="0.3">
      <c r="A111" s="4" t="s">
        <v>57</v>
      </c>
      <c r="B111" s="4" t="s">
        <v>11</v>
      </c>
      <c r="C111" s="4" t="s">
        <v>11</v>
      </c>
      <c r="D111" s="4"/>
      <c r="E111" s="4"/>
      <c r="F111" s="4">
        <v>7</v>
      </c>
      <c r="G111" s="4">
        <v>32</v>
      </c>
      <c r="H111" s="4"/>
      <c r="I111" s="4"/>
      <c r="J111" s="5">
        <f t="shared" si="1"/>
        <v>5.5714285714285712</v>
      </c>
      <c r="K111" s="11" t="str">
        <f>VLOOKUP(A111,维度表!$A$1:$B$37,2,FALSE)</f>
        <v>公司治理</v>
      </c>
    </row>
    <row r="112" spans="1:11" x14ac:dyDescent="0.3">
      <c r="A112" s="4" t="s">
        <v>57</v>
      </c>
      <c r="B112" s="4" t="s">
        <v>0</v>
      </c>
      <c r="C112" s="4" t="s">
        <v>62</v>
      </c>
      <c r="D112" s="4"/>
      <c r="E112" s="4"/>
      <c r="F112" s="4">
        <v>2.5</v>
      </c>
      <c r="G112" s="4"/>
      <c r="H112" s="4">
        <v>0.5</v>
      </c>
      <c r="I112" s="4">
        <v>1</v>
      </c>
      <c r="J112" s="5">
        <f t="shared" si="1"/>
        <v>0.5714285714285714</v>
      </c>
      <c r="K112" s="11" t="str">
        <f>VLOOKUP(A112,维度表!$A$1:$B$37,2,FALSE)</f>
        <v>公司治理</v>
      </c>
    </row>
    <row r="113" spans="1:11" x14ac:dyDescent="0.3">
      <c r="A113" s="4" t="s">
        <v>57</v>
      </c>
      <c r="B113" s="4" t="s">
        <v>0</v>
      </c>
      <c r="C113" s="4" t="s">
        <v>63</v>
      </c>
      <c r="D113" s="4"/>
      <c r="E113" s="4"/>
      <c r="F113" s="4">
        <v>0.5</v>
      </c>
      <c r="G113" s="4"/>
      <c r="H113" s="4"/>
      <c r="I113" s="4"/>
      <c r="J113" s="5">
        <f t="shared" si="1"/>
        <v>7.1428571428571425E-2</v>
      </c>
      <c r="K113" s="11" t="str">
        <f>VLOOKUP(A113,维度表!$A$1:$B$37,2,FALSE)</f>
        <v>公司治理</v>
      </c>
    </row>
    <row r="114" spans="1:11" x14ac:dyDescent="0.3">
      <c r="A114" s="4" t="s">
        <v>57</v>
      </c>
      <c r="B114" s="4" t="s">
        <v>0</v>
      </c>
      <c r="C114" s="4" t="s">
        <v>64</v>
      </c>
      <c r="D114" s="4"/>
      <c r="E114" s="4"/>
      <c r="F114" s="4"/>
      <c r="G114" s="4"/>
      <c r="H114" s="4">
        <v>0.5</v>
      </c>
      <c r="I114" s="4">
        <v>1</v>
      </c>
      <c r="J114" s="5">
        <f t="shared" si="1"/>
        <v>0.21428571428571427</v>
      </c>
      <c r="K114" s="11" t="str">
        <f>VLOOKUP(A114,维度表!$A$1:$B$37,2,FALSE)</f>
        <v>公司治理</v>
      </c>
    </row>
    <row r="115" spans="1:11" x14ac:dyDescent="0.3">
      <c r="A115" s="4" t="s">
        <v>65</v>
      </c>
      <c r="B115" s="4" t="s">
        <v>0</v>
      </c>
      <c r="C115" s="4" t="s">
        <v>66</v>
      </c>
      <c r="D115" s="4">
        <v>31</v>
      </c>
      <c r="E115" s="4">
        <v>17.5</v>
      </c>
      <c r="F115" s="4">
        <v>1</v>
      </c>
      <c r="G115" s="4">
        <v>6</v>
      </c>
      <c r="H115" s="4"/>
      <c r="I115" s="4"/>
      <c r="J115" s="5">
        <f t="shared" si="1"/>
        <v>7.9285714285714288</v>
      </c>
      <c r="K115" s="11" t="str">
        <f>VLOOKUP(A115,维度表!$A$1:$B$37,2,FALSE)</f>
        <v>数据应用</v>
      </c>
    </row>
    <row r="116" spans="1:11" x14ac:dyDescent="0.3">
      <c r="A116" s="4" t="s">
        <v>65</v>
      </c>
      <c r="B116" s="4" t="s">
        <v>0</v>
      </c>
      <c r="C116" s="4" t="s">
        <v>67</v>
      </c>
      <c r="D116" s="4">
        <v>6</v>
      </c>
      <c r="E116" s="4">
        <v>16.5</v>
      </c>
      <c r="F116" s="4">
        <v>24.5</v>
      </c>
      <c r="G116" s="4">
        <v>8</v>
      </c>
      <c r="H116" s="4"/>
      <c r="I116" s="4"/>
      <c r="J116" s="5">
        <f t="shared" si="1"/>
        <v>7.8571428571428568</v>
      </c>
      <c r="K116" s="11" t="str">
        <f>VLOOKUP(A116,维度表!$A$1:$B$37,2,FALSE)</f>
        <v>数据应用</v>
      </c>
    </row>
    <row r="117" spans="1:11" x14ac:dyDescent="0.3">
      <c r="A117" s="4" t="s">
        <v>65</v>
      </c>
      <c r="B117" s="4" t="s">
        <v>0</v>
      </c>
      <c r="C117" s="4" t="s">
        <v>68</v>
      </c>
      <c r="D117" s="4"/>
      <c r="E117" s="4">
        <v>1</v>
      </c>
      <c r="F117" s="4"/>
      <c r="G117" s="4"/>
      <c r="H117" s="4"/>
      <c r="I117" s="4"/>
      <c r="J117" s="5">
        <f t="shared" si="1"/>
        <v>0.14285714285714285</v>
      </c>
      <c r="K117" s="11" t="str">
        <f>VLOOKUP(A117,维度表!$A$1:$B$37,2,FALSE)</f>
        <v>数据应用</v>
      </c>
    </row>
    <row r="118" spans="1:11" x14ac:dyDescent="0.3">
      <c r="A118" s="4" t="s">
        <v>65</v>
      </c>
      <c r="B118" s="4" t="s">
        <v>0</v>
      </c>
      <c r="C118" s="4" t="s">
        <v>15</v>
      </c>
      <c r="D118" s="4"/>
      <c r="E118" s="4">
        <v>6</v>
      </c>
      <c r="F118" s="4">
        <v>6.5</v>
      </c>
      <c r="G118" s="4"/>
      <c r="H118" s="4"/>
      <c r="I118" s="4"/>
      <c r="J118" s="5">
        <f t="shared" si="1"/>
        <v>1.7857142857142858</v>
      </c>
      <c r="K118" s="11" t="str">
        <f>VLOOKUP(A118,维度表!$A$1:$B$37,2,FALSE)</f>
        <v>数据应用</v>
      </c>
    </row>
    <row r="119" spans="1:11" x14ac:dyDescent="0.3">
      <c r="A119" s="4" t="s">
        <v>65</v>
      </c>
      <c r="B119" s="4" t="s">
        <v>9</v>
      </c>
      <c r="C119" s="4" t="s">
        <v>66</v>
      </c>
      <c r="D119" s="4"/>
      <c r="E119" s="4">
        <v>5</v>
      </c>
      <c r="F119" s="4"/>
      <c r="G119" s="4"/>
      <c r="H119" s="4"/>
      <c r="I119" s="4"/>
      <c r="J119" s="5">
        <f t="shared" si="1"/>
        <v>0.7142857142857143</v>
      </c>
      <c r="K119" s="11" t="str">
        <f>VLOOKUP(A119,维度表!$A$1:$B$37,2,FALSE)</f>
        <v>数据应用</v>
      </c>
    </row>
    <row r="120" spans="1:11" x14ac:dyDescent="0.3">
      <c r="A120" s="4" t="s">
        <v>65</v>
      </c>
      <c r="B120" s="4" t="s">
        <v>11</v>
      </c>
      <c r="C120" s="4" t="s">
        <v>11</v>
      </c>
      <c r="D120" s="4"/>
      <c r="E120" s="4"/>
      <c r="F120" s="4">
        <v>4</v>
      </c>
      <c r="G120" s="4"/>
      <c r="H120" s="4">
        <v>14</v>
      </c>
      <c r="I120" s="4"/>
      <c r="J120" s="5">
        <f t="shared" si="1"/>
        <v>2.5714285714285716</v>
      </c>
      <c r="K120" s="11" t="str">
        <f>VLOOKUP(A120,维度表!$A$1:$B$37,2,FALSE)</f>
        <v>数据应用</v>
      </c>
    </row>
    <row r="121" spans="1:11" x14ac:dyDescent="0.3">
      <c r="A121" s="4" t="s">
        <v>133</v>
      </c>
      <c r="B121" s="4" t="s">
        <v>2</v>
      </c>
      <c r="C121" s="4" t="s">
        <v>69</v>
      </c>
      <c r="D121" s="4">
        <v>4.5</v>
      </c>
      <c r="E121" s="4">
        <v>5</v>
      </c>
      <c r="F121" s="4">
        <v>4</v>
      </c>
      <c r="G121" s="4"/>
      <c r="H121" s="4"/>
      <c r="I121" s="4"/>
      <c r="J121" s="5">
        <f t="shared" si="1"/>
        <v>1.9285714285714286</v>
      </c>
      <c r="K121" s="11" t="str">
        <f>VLOOKUP(A121,维度表!$A$1:$B$37,2,FALSE)</f>
        <v>公司治理</v>
      </c>
    </row>
    <row r="122" spans="1:11" x14ac:dyDescent="0.3">
      <c r="A122" s="4" t="s">
        <v>133</v>
      </c>
      <c r="B122" s="4" t="s">
        <v>2</v>
      </c>
      <c r="C122" s="4" t="s">
        <v>70</v>
      </c>
      <c r="D122" s="4">
        <v>1</v>
      </c>
      <c r="E122" s="4">
        <v>1</v>
      </c>
      <c r="F122" s="4">
        <v>1</v>
      </c>
      <c r="G122" s="4"/>
      <c r="H122" s="4"/>
      <c r="I122" s="4"/>
      <c r="J122" s="5">
        <f t="shared" ref="J122:J185" si="3">SUM(D122:I122)/7</f>
        <v>0.42857142857142855</v>
      </c>
      <c r="K122" s="11" t="str">
        <f>VLOOKUP(A122,维度表!$A$1:$B$37,2,FALSE)</f>
        <v>公司治理</v>
      </c>
    </row>
    <row r="123" spans="1:11" x14ac:dyDescent="0.3">
      <c r="A123" s="4" t="s">
        <v>133</v>
      </c>
      <c r="B123" s="4" t="s">
        <v>2</v>
      </c>
      <c r="C123" s="4" t="s">
        <v>71</v>
      </c>
      <c r="D123" s="4">
        <v>3</v>
      </c>
      <c r="E123" s="4">
        <v>4</v>
      </c>
      <c r="F123" s="4">
        <v>3</v>
      </c>
      <c r="G123" s="4"/>
      <c r="H123" s="4"/>
      <c r="I123" s="4"/>
      <c r="J123" s="5">
        <f t="shared" si="3"/>
        <v>1.4285714285714286</v>
      </c>
      <c r="K123" s="11" t="str">
        <f>VLOOKUP(A123,维度表!$A$1:$B$37,2,FALSE)</f>
        <v>公司治理</v>
      </c>
    </row>
    <row r="124" spans="1:11" x14ac:dyDescent="0.3">
      <c r="A124" s="4" t="s">
        <v>133</v>
      </c>
      <c r="B124" s="4" t="s">
        <v>0</v>
      </c>
      <c r="C124" s="4" t="s">
        <v>72</v>
      </c>
      <c r="D124" s="4">
        <v>2.5</v>
      </c>
      <c r="E124" s="4">
        <v>4</v>
      </c>
      <c r="F124" s="4">
        <v>4</v>
      </c>
      <c r="G124" s="4"/>
      <c r="H124" s="4"/>
      <c r="I124" s="4"/>
      <c r="J124" s="5">
        <f t="shared" si="3"/>
        <v>1.5</v>
      </c>
      <c r="K124" s="11" t="str">
        <f>VLOOKUP(A124,维度表!$A$1:$B$37,2,FALSE)</f>
        <v>公司治理</v>
      </c>
    </row>
    <row r="125" spans="1:11" x14ac:dyDescent="0.3">
      <c r="A125" s="4" t="s">
        <v>133</v>
      </c>
      <c r="B125" s="4" t="s">
        <v>0</v>
      </c>
      <c r="C125" s="4" t="s">
        <v>73</v>
      </c>
      <c r="D125" s="4">
        <v>10</v>
      </c>
      <c r="E125" s="4">
        <v>15</v>
      </c>
      <c r="F125" s="4">
        <v>12</v>
      </c>
      <c r="G125" s="4">
        <v>10</v>
      </c>
      <c r="H125" s="4"/>
      <c r="I125" s="4"/>
      <c r="J125" s="5">
        <f t="shared" si="3"/>
        <v>6.7142857142857144</v>
      </c>
      <c r="K125" s="11" t="str">
        <f>VLOOKUP(A125,维度表!$A$1:$B$37,2,FALSE)</f>
        <v>公司治理</v>
      </c>
    </row>
    <row r="126" spans="1:11" x14ac:dyDescent="0.3">
      <c r="A126" s="4" t="s">
        <v>133</v>
      </c>
      <c r="B126" s="4" t="s">
        <v>0</v>
      </c>
      <c r="C126" s="4" t="s">
        <v>74</v>
      </c>
      <c r="D126" s="4">
        <v>14</v>
      </c>
      <c r="E126" s="4">
        <v>17</v>
      </c>
      <c r="F126" s="4">
        <v>15</v>
      </c>
      <c r="G126" s="4">
        <v>6</v>
      </c>
      <c r="H126" s="4"/>
      <c r="I126" s="4"/>
      <c r="J126" s="5">
        <f t="shared" si="3"/>
        <v>7.4285714285714288</v>
      </c>
      <c r="K126" s="11" t="str">
        <f>VLOOKUP(A126,维度表!$A$1:$B$37,2,FALSE)</f>
        <v>公司治理</v>
      </c>
    </row>
    <row r="127" spans="1:11" x14ac:dyDescent="0.3">
      <c r="A127" s="4" t="s">
        <v>133</v>
      </c>
      <c r="B127" s="4" t="s">
        <v>9</v>
      </c>
      <c r="C127" s="4" t="s">
        <v>10</v>
      </c>
      <c r="D127" s="4">
        <v>2</v>
      </c>
      <c r="E127" s="4"/>
      <c r="F127" s="4"/>
      <c r="G127" s="4"/>
      <c r="H127" s="4"/>
      <c r="I127" s="4"/>
      <c r="J127" s="5">
        <f t="shared" si="3"/>
        <v>0.2857142857142857</v>
      </c>
      <c r="K127" s="11" t="str">
        <f>VLOOKUP(A127,维度表!$A$1:$B$37,2,FALSE)</f>
        <v>公司治理</v>
      </c>
    </row>
    <row r="128" spans="1:11" x14ac:dyDescent="0.3">
      <c r="A128" s="4" t="s">
        <v>134</v>
      </c>
      <c r="B128" s="4" t="s">
        <v>0</v>
      </c>
      <c r="C128" s="4" t="s">
        <v>35</v>
      </c>
      <c r="D128" s="4">
        <v>8</v>
      </c>
      <c r="E128" s="4">
        <v>4</v>
      </c>
      <c r="F128" s="4">
        <v>1.5</v>
      </c>
      <c r="G128" s="4"/>
      <c r="H128" s="4"/>
      <c r="I128" s="4">
        <v>8</v>
      </c>
      <c r="J128" s="5">
        <f t="shared" si="3"/>
        <v>3.0714285714285716</v>
      </c>
      <c r="K128" s="11" t="str">
        <f>VLOOKUP(A128,维度表!$A$1:$B$37,2,FALSE)</f>
        <v>通用技术</v>
      </c>
    </row>
    <row r="129" spans="1:11" x14ac:dyDescent="0.3">
      <c r="A129" s="4" t="s">
        <v>134</v>
      </c>
      <c r="B129" s="4" t="s">
        <v>2</v>
      </c>
      <c r="C129" s="4" t="s">
        <v>75</v>
      </c>
      <c r="D129" s="4"/>
      <c r="E129" s="4">
        <v>1</v>
      </c>
      <c r="F129" s="4"/>
      <c r="G129" s="4"/>
      <c r="H129" s="4"/>
      <c r="I129" s="4"/>
      <c r="J129" s="5">
        <f t="shared" si="3"/>
        <v>0.14285714285714285</v>
      </c>
      <c r="K129" s="11" t="str">
        <f>VLOOKUP(A129,维度表!$A$1:$B$37,2,FALSE)</f>
        <v>通用技术</v>
      </c>
    </row>
    <row r="130" spans="1:11" x14ac:dyDescent="0.3">
      <c r="A130" s="4" t="s">
        <v>134</v>
      </c>
      <c r="B130" s="4" t="s">
        <v>2</v>
      </c>
      <c r="C130" s="4" t="s">
        <v>31</v>
      </c>
      <c r="D130" s="4"/>
      <c r="E130" s="4">
        <v>29</v>
      </c>
      <c r="F130" s="4">
        <v>38</v>
      </c>
      <c r="G130" s="4">
        <v>22.5</v>
      </c>
      <c r="H130" s="4">
        <v>14</v>
      </c>
      <c r="I130" s="4">
        <v>7</v>
      </c>
      <c r="J130" s="5">
        <f t="shared" si="3"/>
        <v>15.785714285714286</v>
      </c>
      <c r="K130" s="11" t="str">
        <f>VLOOKUP(A130,维度表!$A$1:$B$37,2,FALSE)</f>
        <v>通用技术</v>
      </c>
    </row>
    <row r="131" spans="1:11" x14ac:dyDescent="0.3">
      <c r="A131" s="4" t="s">
        <v>134</v>
      </c>
      <c r="B131" s="4" t="s">
        <v>11</v>
      </c>
      <c r="C131" s="4" t="s">
        <v>11</v>
      </c>
      <c r="D131" s="4"/>
      <c r="E131" s="4"/>
      <c r="F131" s="4"/>
      <c r="G131" s="4">
        <v>14</v>
      </c>
      <c r="H131" s="4"/>
      <c r="I131" s="4"/>
      <c r="J131" s="5">
        <f t="shared" si="3"/>
        <v>2</v>
      </c>
      <c r="K131" s="11" t="str">
        <f>VLOOKUP(A131,维度表!$A$1:$B$37,2,FALSE)</f>
        <v>通用技术</v>
      </c>
    </row>
    <row r="132" spans="1:11" x14ac:dyDescent="0.3">
      <c r="A132" s="4" t="s">
        <v>135</v>
      </c>
      <c r="B132" s="4" t="s">
        <v>0</v>
      </c>
      <c r="C132" s="4" t="s">
        <v>76</v>
      </c>
      <c r="D132" s="4">
        <v>15</v>
      </c>
      <c r="E132" s="4">
        <v>27</v>
      </c>
      <c r="F132" s="4">
        <v>25</v>
      </c>
      <c r="G132" s="4"/>
      <c r="H132" s="4">
        <v>15</v>
      </c>
      <c r="I132" s="4"/>
      <c r="J132" s="5">
        <f t="shared" si="3"/>
        <v>11.714285714285714</v>
      </c>
      <c r="K132" s="11" t="str">
        <f>VLOOKUP(A132,维度表!$A$1:$B$37,2,FALSE)</f>
        <v>公司治理</v>
      </c>
    </row>
    <row r="133" spans="1:11" x14ac:dyDescent="0.3">
      <c r="A133" s="4" t="s">
        <v>135</v>
      </c>
      <c r="B133" s="4" t="s">
        <v>0</v>
      </c>
      <c r="C133" s="4" t="s">
        <v>7</v>
      </c>
      <c r="D133" s="4">
        <v>0.5</v>
      </c>
      <c r="E133" s="4"/>
      <c r="F133" s="4"/>
      <c r="G133" s="4"/>
      <c r="H133" s="4"/>
      <c r="I133" s="4"/>
      <c r="J133" s="5">
        <f t="shared" si="3"/>
        <v>7.1428571428571425E-2</v>
      </c>
      <c r="K133" s="11" t="str">
        <f>VLOOKUP(A133,维度表!$A$1:$B$37,2,FALSE)</f>
        <v>公司治理</v>
      </c>
    </row>
    <row r="134" spans="1:11" x14ac:dyDescent="0.3">
      <c r="A134" s="4" t="s">
        <v>135</v>
      </c>
      <c r="B134" s="4" t="s">
        <v>0</v>
      </c>
      <c r="C134" s="4" t="s">
        <v>77</v>
      </c>
      <c r="D134" s="4">
        <v>4</v>
      </c>
      <c r="E134" s="4">
        <v>1</v>
      </c>
      <c r="F134" s="4"/>
      <c r="G134" s="4"/>
      <c r="H134" s="4"/>
      <c r="I134" s="4"/>
      <c r="J134" s="5">
        <f t="shared" si="3"/>
        <v>0.7142857142857143</v>
      </c>
      <c r="K134" s="11" t="str">
        <f>VLOOKUP(A134,维度表!$A$1:$B$37,2,FALSE)</f>
        <v>公司治理</v>
      </c>
    </row>
    <row r="135" spans="1:11" x14ac:dyDescent="0.3">
      <c r="A135" s="4" t="s">
        <v>135</v>
      </c>
      <c r="B135" s="4" t="s">
        <v>0</v>
      </c>
      <c r="C135" s="4" t="s">
        <v>78</v>
      </c>
      <c r="D135" s="4">
        <v>7</v>
      </c>
      <c r="E135" s="4">
        <v>3</v>
      </c>
      <c r="F135" s="4">
        <v>2</v>
      </c>
      <c r="G135" s="4"/>
      <c r="H135" s="4"/>
      <c r="I135" s="4"/>
      <c r="J135" s="5">
        <f t="shared" si="3"/>
        <v>1.7142857142857142</v>
      </c>
      <c r="K135" s="11" t="str">
        <f>VLOOKUP(A135,维度表!$A$1:$B$37,2,FALSE)</f>
        <v>公司治理</v>
      </c>
    </row>
    <row r="136" spans="1:11" x14ac:dyDescent="0.3">
      <c r="A136" s="4" t="s">
        <v>135</v>
      </c>
      <c r="B136" s="4" t="s">
        <v>0</v>
      </c>
      <c r="C136" s="4" t="s">
        <v>79</v>
      </c>
      <c r="D136" s="4">
        <v>1</v>
      </c>
      <c r="E136" s="4"/>
      <c r="F136" s="4"/>
      <c r="G136" s="4"/>
      <c r="H136" s="4"/>
      <c r="I136" s="4"/>
      <c r="J136" s="5">
        <f t="shared" si="3"/>
        <v>0.14285714285714285</v>
      </c>
      <c r="K136" s="11" t="str">
        <f>VLOOKUP(A136,维度表!$A$1:$B$37,2,FALSE)</f>
        <v>公司治理</v>
      </c>
    </row>
    <row r="137" spans="1:11" x14ac:dyDescent="0.3">
      <c r="A137" s="4" t="s">
        <v>135</v>
      </c>
      <c r="B137" s="4" t="s">
        <v>9</v>
      </c>
      <c r="C137" s="4" t="s">
        <v>10</v>
      </c>
      <c r="D137" s="4">
        <v>2.5</v>
      </c>
      <c r="E137" s="4">
        <v>1.5</v>
      </c>
      <c r="F137" s="4"/>
      <c r="G137" s="4"/>
      <c r="H137" s="4"/>
      <c r="I137" s="4"/>
      <c r="J137" s="5">
        <f t="shared" si="3"/>
        <v>0.5714285714285714</v>
      </c>
      <c r="K137" s="11" t="str">
        <f>VLOOKUP(A137,维度表!$A$1:$B$37,2,FALSE)</f>
        <v>公司治理</v>
      </c>
    </row>
    <row r="138" spans="1:11" x14ac:dyDescent="0.3">
      <c r="A138" s="4" t="s">
        <v>135</v>
      </c>
      <c r="B138" s="4" t="s">
        <v>9</v>
      </c>
      <c r="C138" s="4" t="s">
        <v>21</v>
      </c>
      <c r="D138" s="4">
        <v>2</v>
      </c>
      <c r="E138" s="4"/>
      <c r="F138" s="4"/>
      <c r="G138" s="4"/>
      <c r="H138" s="4"/>
      <c r="I138" s="4"/>
      <c r="J138" s="5">
        <f t="shared" si="3"/>
        <v>0.2857142857142857</v>
      </c>
      <c r="K138" s="11" t="str">
        <f>VLOOKUP(A138,维度表!$A$1:$B$37,2,FALSE)</f>
        <v>公司治理</v>
      </c>
    </row>
    <row r="139" spans="1:11" x14ac:dyDescent="0.3">
      <c r="A139" s="4" t="s">
        <v>135</v>
      </c>
      <c r="B139" s="4" t="s">
        <v>9</v>
      </c>
      <c r="C139" s="4" t="s">
        <v>16</v>
      </c>
      <c r="D139" s="4">
        <v>1</v>
      </c>
      <c r="E139" s="4">
        <v>1</v>
      </c>
      <c r="F139" s="4">
        <v>1.5</v>
      </c>
      <c r="G139" s="4"/>
      <c r="H139" s="4"/>
      <c r="I139" s="4"/>
      <c r="J139" s="5">
        <f t="shared" si="3"/>
        <v>0.5</v>
      </c>
      <c r="K139" s="11" t="str">
        <f>VLOOKUP(A139,维度表!$A$1:$B$37,2,FALSE)</f>
        <v>公司治理</v>
      </c>
    </row>
    <row r="140" spans="1:11" x14ac:dyDescent="0.3">
      <c r="A140" s="4" t="s">
        <v>135</v>
      </c>
      <c r="B140" s="4" t="s">
        <v>9</v>
      </c>
      <c r="C140" s="4" t="s">
        <v>46</v>
      </c>
      <c r="D140" s="4">
        <v>1</v>
      </c>
      <c r="E140" s="4"/>
      <c r="F140" s="4"/>
      <c r="G140" s="4"/>
      <c r="H140" s="4"/>
      <c r="I140" s="4"/>
      <c r="J140" s="5">
        <f t="shared" si="3"/>
        <v>0.14285714285714285</v>
      </c>
      <c r="K140" s="11" t="str">
        <f>VLOOKUP(A140,维度表!$A$1:$B$37,2,FALSE)</f>
        <v>公司治理</v>
      </c>
    </row>
    <row r="141" spans="1:11" x14ac:dyDescent="0.3">
      <c r="A141" s="4" t="s">
        <v>135</v>
      </c>
      <c r="B141" s="4" t="s">
        <v>0</v>
      </c>
      <c r="C141" s="4" t="s">
        <v>80</v>
      </c>
      <c r="D141" s="4"/>
      <c r="E141" s="4">
        <v>1</v>
      </c>
      <c r="F141" s="4"/>
      <c r="G141" s="4"/>
      <c r="H141" s="4"/>
      <c r="I141" s="4"/>
      <c r="J141" s="5">
        <f t="shared" si="3"/>
        <v>0.14285714285714285</v>
      </c>
      <c r="K141" s="11" t="str">
        <f>VLOOKUP(A141,维度表!$A$1:$B$37,2,FALSE)</f>
        <v>公司治理</v>
      </c>
    </row>
    <row r="142" spans="1:11" x14ac:dyDescent="0.3">
      <c r="A142" s="4" t="s">
        <v>135</v>
      </c>
      <c r="B142" s="4" t="s">
        <v>0</v>
      </c>
      <c r="C142" s="4" t="s">
        <v>81</v>
      </c>
      <c r="D142" s="4"/>
      <c r="E142" s="4">
        <v>2.5</v>
      </c>
      <c r="F142" s="4"/>
      <c r="G142" s="4"/>
      <c r="H142" s="4"/>
      <c r="I142" s="4"/>
      <c r="J142" s="5">
        <f t="shared" si="3"/>
        <v>0.35714285714285715</v>
      </c>
      <c r="K142" s="11" t="str">
        <f>VLOOKUP(A142,维度表!$A$1:$B$37,2,FALSE)</f>
        <v>公司治理</v>
      </c>
    </row>
    <row r="143" spans="1:11" x14ac:dyDescent="0.3">
      <c r="A143" s="4" t="s">
        <v>135</v>
      </c>
      <c r="B143" s="4" t="s">
        <v>0</v>
      </c>
      <c r="C143" s="4" t="s">
        <v>82</v>
      </c>
      <c r="D143" s="4"/>
      <c r="E143" s="4">
        <v>2</v>
      </c>
      <c r="F143" s="4">
        <v>1</v>
      </c>
      <c r="G143" s="4"/>
      <c r="H143" s="4"/>
      <c r="I143" s="4"/>
      <c r="J143" s="5">
        <f t="shared" si="3"/>
        <v>0.42857142857142855</v>
      </c>
      <c r="K143" s="11" t="str">
        <f>VLOOKUP(A143,维度表!$A$1:$B$37,2,FALSE)</f>
        <v>公司治理</v>
      </c>
    </row>
    <row r="144" spans="1:11" x14ac:dyDescent="0.3">
      <c r="A144" s="4" t="s">
        <v>135</v>
      </c>
      <c r="B144" s="4" t="s">
        <v>11</v>
      </c>
      <c r="C144" s="4" t="s">
        <v>11</v>
      </c>
      <c r="D144" s="4"/>
      <c r="E144" s="4"/>
      <c r="F144" s="4">
        <v>7</v>
      </c>
      <c r="G144" s="4">
        <v>14</v>
      </c>
      <c r="H144" s="4"/>
      <c r="I144" s="4"/>
      <c r="J144" s="5">
        <f t="shared" si="3"/>
        <v>3</v>
      </c>
      <c r="K144" s="11" t="str">
        <f>VLOOKUP(A144,维度表!$A$1:$B$37,2,FALSE)</f>
        <v>公司治理</v>
      </c>
    </row>
    <row r="145" spans="1:11" x14ac:dyDescent="0.3">
      <c r="A145" s="4" t="s">
        <v>83</v>
      </c>
      <c r="B145" s="4" t="s">
        <v>2</v>
      </c>
      <c r="C145" s="4" t="s">
        <v>30</v>
      </c>
      <c r="D145" s="4">
        <v>3</v>
      </c>
      <c r="E145" s="4">
        <v>3.5</v>
      </c>
      <c r="F145" s="4">
        <v>7.5</v>
      </c>
      <c r="G145" s="4">
        <v>5</v>
      </c>
      <c r="H145" s="4"/>
      <c r="I145" s="4">
        <v>3</v>
      </c>
      <c r="J145" s="5">
        <f t="shared" si="3"/>
        <v>3.1428571428571428</v>
      </c>
      <c r="K145" s="11" t="str">
        <f>VLOOKUP(A145,维度表!$A$1:$B$37,2,FALSE)</f>
        <v>新业务</v>
      </c>
    </row>
    <row r="146" spans="1:11" x14ac:dyDescent="0.3">
      <c r="A146" s="4" t="s">
        <v>83</v>
      </c>
      <c r="B146" s="4" t="s">
        <v>0</v>
      </c>
      <c r="C146" s="4" t="s">
        <v>35</v>
      </c>
      <c r="D146" s="4">
        <v>5</v>
      </c>
      <c r="E146" s="4">
        <v>11.5</v>
      </c>
      <c r="F146" s="4">
        <v>17</v>
      </c>
      <c r="G146" s="4">
        <v>2</v>
      </c>
      <c r="H146" s="4"/>
      <c r="I146" s="4">
        <v>10.5</v>
      </c>
      <c r="J146" s="5">
        <f t="shared" si="3"/>
        <v>6.5714285714285712</v>
      </c>
      <c r="K146" s="11" t="str">
        <f>VLOOKUP(A146,维度表!$A$1:$B$37,2,FALSE)</f>
        <v>新业务</v>
      </c>
    </row>
    <row r="147" spans="1:11" x14ac:dyDescent="0.3">
      <c r="A147" s="4" t="s">
        <v>83</v>
      </c>
      <c r="B147" s="4" t="s">
        <v>2</v>
      </c>
      <c r="C147" s="4" t="s">
        <v>75</v>
      </c>
      <c r="D147" s="4"/>
      <c r="E147" s="4">
        <v>2</v>
      </c>
      <c r="F147" s="4"/>
      <c r="G147" s="4"/>
      <c r="H147" s="4"/>
      <c r="I147" s="4"/>
      <c r="J147" s="5">
        <f t="shared" si="3"/>
        <v>0.2857142857142857</v>
      </c>
      <c r="K147" s="11" t="str">
        <f>VLOOKUP(A147,维度表!$A$1:$B$37,2,FALSE)</f>
        <v>新业务</v>
      </c>
    </row>
    <row r="148" spans="1:11" x14ac:dyDescent="0.3">
      <c r="A148" s="4" t="s">
        <v>83</v>
      </c>
      <c r="B148" s="4" t="s">
        <v>2</v>
      </c>
      <c r="C148" s="4" t="s">
        <v>40</v>
      </c>
      <c r="D148" s="4"/>
      <c r="E148" s="4">
        <v>3.5</v>
      </c>
      <c r="F148" s="4">
        <v>5</v>
      </c>
      <c r="G148" s="4"/>
      <c r="H148" s="4"/>
      <c r="I148" s="4">
        <v>1</v>
      </c>
      <c r="J148" s="5">
        <f t="shared" si="3"/>
        <v>1.3571428571428572</v>
      </c>
      <c r="K148" s="11" t="str">
        <f>VLOOKUP(A148,维度表!$A$1:$B$37,2,FALSE)</f>
        <v>新业务</v>
      </c>
    </row>
    <row r="149" spans="1:11" x14ac:dyDescent="0.3">
      <c r="A149" s="4" t="s">
        <v>83</v>
      </c>
      <c r="B149" s="4" t="s">
        <v>9</v>
      </c>
      <c r="C149" s="4" t="s">
        <v>10</v>
      </c>
      <c r="D149" s="4"/>
      <c r="E149" s="4">
        <v>4.5</v>
      </c>
      <c r="F149" s="4">
        <v>1.5</v>
      </c>
      <c r="G149" s="4"/>
      <c r="H149" s="4"/>
      <c r="I149" s="4"/>
      <c r="J149" s="5">
        <f t="shared" si="3"/>
        <v>0.8571428571428571</v>
      </c>
      <c r="K149" s="11" t="str">
        <f>VLOOKUP(A149,维度表!$A$1:$B$37,2,FALSE)</f>
        <v>新业务</v>
      </c>
    </row>
    <row r="150" spans="1:11" x14ac:dyDescent="0.3">
      <c r="A150" s="4" t="s">
        <v>83</v>
      </c>
      <c r="B150" s="4" t="s">
        <v>9</v>
      </c>
      <c r="C150" s="4" t="s">
        <v>21</v>
      </c>
      <c r="D150" s="4"/>
      <c r="E150" s="4">
        <v>2</v>
      </c>
      <c r="F150" s="4"/>
      <c r="G150" s="4"/>
      <c r="H150" s="4"/>
      <c r="I150" s="4"/>
      <c r="J150" s="5">
        <f t="shared" si="3"/>
        <v>0.2857142857142857</v>
      </c>
      <c r="K150" s="11" t="str">
        <f>VLOOKUP(A150,维度表!$A$1:$B$37,2,FALSE)</f>
        <v>新业务</v>
      </c>
    </row>
    <row r="151" spans="1:11" x14ac:dyDescent="0.3">
      <c r="A151" s="4" t="s">
        <v>83</v>
      </c>
      <c r="B151" s="4" t="s">
        <v>9</v>
      </c>
      <c r="C151" s="4" t="s">
        <v>46</v>
      </c>
      <c r="D151" s="4"/>
      <c r="E151" s="4">
        <v>3</v>
      </c>
      <c r="F151" s="4">
        <v>3</v>
      </c>
      <c r="G151" s="4"/>
      <c r="H151" s="4"/>
      <c r="I151" s="4"/>
      <c r="J151" s="5">
        <f t="shared" si="3"/>
        <v>0.8571428571428571</v>
      </c>
      <c r="K151" s="11" t="str">
        <f>VLOOKUP(A151,维度表!$A$1:$B$37,2,FALSE)</f>
        <v>新业务</v>
      </c>
    </row>
    <row r="152" spans="1:11" x14ac:dyDescent="0.3">
      <c r="A152" s="4" t="s">
        <v>83</v>
      </c>
      <c r="B152" s="4" t="s">
        <v>0</v>
      </c>
      <c r="C152" s="4" t="s">
        <v>84</v>
      </c>
      <c r="D152" s="4"/>
      <c r="E152" s="4"/>
      <c r="F152" s="4">
        <v>3</v>
      </c>
      <c r="G152" s="4"/>
      <c r="H152" s="4"/>
      <c r="I152" s="4"/>
      <c r="J152" s="5">
        <f t="shared" si="3"/>
        <v>0.42857142857142855</v>
      </c>
      <c r="K152" s="11" t="str">
        <f>VLOOKUP(A152,维度表!$A$1:$B$37,2,FALSE)</f>
        <v>新业务</v>
      </c>
    </row>
    <row r="153" spans="1:11" x14ac:dyDescent="0.3">
      <c r="A153" s="4" t="s">
        <v>83</v>
      </c>
      <c r="B153" s="4" t="s">
        <v>11</v>
      </c>
      <c r="C153" s="4" t="s">
        <v>46</v>
      </c>
      <c r="D153" s="4"/>
      <c r="E153" s="4"/>
      <c r="F153" s="4"/>
      <c r="G153" s="4">
        <v>28</v>
      </c>
      <c r="H153" s="4">
        <v>14</v>
      </c>
      <c r="I153" s="4"/>
      <c r="J153" s="5">
        <f t="shared" si="3"/>
        <v>6</v>
      </c>
      <c r="K153" s="11" t="str">
        <f>VLOOKUP(A153,维度表!$A$1:$B$37,2,FALSE)</f>
        <v>新业务</v>
      </c>
    </row>
    <row r="154" spans="1:11" x14ac:dyDescent="0.3">
      <c r="A154" s="4" t="s">
        <v>83</v>
      </c>
      <c r="B154" s="4" t="s">
        <v>9</v>
      </c>
      <c r="C154" s="4" t="s">
        <v>85</v>
      </c>
      <c r="D154" s="4"/>
      <c r="E154" s="4"/>
      <c r="F154" s="4"/>
      <c r="G154" s="4"/>
      <c r="H154" s="4"/>
      <c r="I154" s="4">
        <v>0.5</v>
      </c>
      <c r="J154" s="5">
        <f t="shared" si="3"/>
        <v>7.1428571428571425E-2</v>
      </c>
      <c r="K154" s="11" t="str">
        <f>VLOOKUP(A154,维度表!$A$1:$B$37,2,FALSE)</f>
        <v>新业务</v>
      </c>
    </row>
    <row r="155" spans="1:11" x14ac:dyDescent="0.3">
      <c r="A155" s="4" t="s">
        <v>93</v>
      </c>
      <c r="B155" s="4" t="s">
        <v>94</v>
      </c>
      <c r="C155" s="4" t="s">
        <v>95</v>
      </c>
      <c r="D155" s="4">
        <v>10</v>
      </c>
      <c r="E155" s="4">
        <v>22</v>
      </c>
      <c r="F155" s="4">
        <v>27.5</v>
      </c>
      <c r="G155" s="4">
        <v>8</v>
      </c>
      <c r="H155" s="4"/>
      <c r="I155" s="4">
        <v>5</v>
      </c>
      <c r="J155" s="5">
        <f t="shared" si="3"/>
        <v>10.357142857142858</v>
      </c>
      <c r="K155" s="11" t="str">
        <f>VLOOKUP(A155,维度表!$A$1:$B$37,2,FALSE)</f>
        <v>新业务</v>
      </c>
    </row>
    <row r="156" spans="1:11" x14ac:dyDescent="0.3">
      <c r="A156" s="4" t="s">
        <v>93</v>
      </c>
      <c r="B156" s="4" t="s">
        <v>87</v>
      </c>
      <c r="C156" s="4" t="s">
        <v>96</v>
      </c>
      <c r="D156" s="4"/>
      <c r="E156" s="4">
        <v>4</v>
      </c>
      <c r="F156" s="4">
        <v>8.5</v>
      </c>
      <c r="G156" s="4">
        <v>5</v>
      </c>
      <c r="H156" s="4"/>
      <c r="I156" s="4">
        <v>1.5</v>
      </c>
      <c r="J156" s="5">
        <f t="shared" si="3"/>
        <v>2.7142857142857144</v>
      </c>
      <c r="K156" s="11" t="str">
        <f>VLOOKUP(A156,维度表!$A$1:$B$37,2,FALSE)</f>
        <v>新业务</v>
      </c>
    </row>
    <row r="157" spans="1:11" x14ac:dyDescent="0.3">
      <c r="A157" s="4" t="s">
        <v>93</v>
      </c>
      <c r="B157" s="4" t="s">
        <v>94</v>
      </c>
      <c r="C157" s="4" t="s">
        <v>97</v>
      </c>
      <c r="D157" s="4"/>
      <c r="E157" s="4">
        <v>2</v>
      </c>
      <c r="F157" s="4">
        <v>2.5</v>
      </c>
      <c r="G157" s="4">
        <v>1</v>
      </c>
      <c r="H157" s="4"/>
      <c r="I157" s="4">
        <v>0.5</v>
      </c>
      <c r="J157" s="5">
        <f t="shared" si="3"/>
        <v>0.8571428571428571</v>
      </c>
      <c r="K157" s="11" t="str">
        <f>VLOOKUP(A157,维度表!$A$1:$B$37,2,FALSE)</f>
        <v>新业务</v>
      </c>
    </row>
    <row r="158" spans="1:11" x14ac:dyDescent="0.3">
      <c r="A158" s="4" t="s">
        <v>93</v>
      </c>
      <c r="B158" s="4" t="s">
        <v>90</v>
      </c>
      <c r="C158" s="4" t="s">
        <v>98</v>
      </c>
      <c r="D158" s="4"/>
      <c r="E158" s="4"/>
      <c r="F158" s="4">
        <v>1.5</v>
      </c>
      <c r="G158" s="4"/>
      <c r="H158" s="4"/>
      <c r="I158" s="4"/>
      <c r="J158" s="5">
        <f t="shared" si="3"/>
        <v>0.21428571428571427</v>
      </c>
      <c r="K158" s="11" t="str">
        <f>VLOOKUP(A158,维度表!$A$1:$B$37,2,FALSE)</f>
        <v>新业务</v>
      </c>
    </row>
    <row r="159" spans="1:11" x14ac:dyDescent="0.3">
      <c r="A159" s="4" t="s">
        <v>93</v>
      </c>
      <c r="B159" s="4" t="s">
        <v>99</v>
      </c>
      <c r="C159" s="4" t="s">
        <v>99</v>
      </c>
      <c r="D159" s="4"/>
      <c r="E159" s="4"/>
      <c r="F159" s="4"/>
      <c r="G159" s="4">
        <v>21</v>
      </c>
      <c r="H159" s="4">
        <v>14</v>
      </c>
      <c r="I159" s="4">
        <v>7</v>
      </c>
      <c r="J159" s="5">
        <f t="shared" si="3"/>
        <v>6</v>
      </c>
      <c r="K159" s="11" t="str">
        <f>VLOOKUP(A159,维度表!$A$1:$B$37,2,FALSE)</f>
        <v>新业务</v>
      </c>
    </row>
    <row r="160" spans="1:11" x14ac:dyDescent="0.3">
      <c r="A160" s="4" t="s">
        <v>139</v>
      </c>
      <c r="B160" s="4" t="s">
        <v>94</v>
      </c>
      <c r="C160" s="4" t="s">
        <v>95</v>
      </c>
      <c r="D160" s="4">
        <v>7</v>
      </c>
      <c r="E160" s="4">
        <v>22</v>
      </c>
      <c r="F160" s="4">
        <v>17</v>
      </c>
      <c r="G160" s="4">
        <v>4</v>
      </c>
      <c r="H160" s="4">
        <v>8</v>
      </c>
      <c r="I160" s="4">
        <v>5</v>
      </c>
      <c r="J160" s="5">
        <f t="shared" si="3"/>
        <v>9</v>
      </c>
      <c r="K160" s="11" t="str">
        <f>VLOOKUP(A160,维度表!$A$1:$B$37,2,FALSE)</f>
        <v>通用技术</v>
      </c>
    </row>
    <row r="161" spans="1:11" x14ac:dyDescent="0.3">
      <c r="A161" s="4" t="s">
        <v>139</v>
      </c>
      <c r="B161" s="4" t="s">
        <v>94</v>
      </c>
      <c r="C161" s="4" t="s">
        <v>100</v>
      </c>
      <c r="D161" s="4"/>
      <c r="E161" s="4">
        <v>14</v>
      </c>
      <c r="F161" s="4">
        <v>4</v>
      </c>
      <c r="G161" s="4">
        <v>5</v>
      </c>
      <c r="H161" s="4">
        <v>6</v>
      </c>
      <c r="I161" s="4">
        <v>3</v>
      </c>
      <c r="J161" s="5">
        <f t="shared" si="3"/>
        <v>4.5714285714285712</v>
      </c>
      <c r="K161" s="11" t="str">
        <f>VLOOKUP(A161,维度表!$A$1:$B$37,2,FALSE)</f>
        <v>通用技术</v>
      </c>
    </row>
    <row r="162" spans="1:11" x14ac:dyDescent="0.3">
      <c r="A162" s="4" t="s">
        <v>139</v>
      </c>
      <c r="B162" s="4" t="s">
        <v>94</v>
      </c>
      <c r="C162" s="4" t="s">
        <v>101</v>
      </c>
      <c r="D162" s="4"/>
      <c r="E162" s="4"/>
      <c r="F162" s="4">
        <v>2</v>
      </c>
      <c r="G162" s="4"/>
      <c r="H162" s="4"/>
      <c r="I162" s="4"/>
      <c r="J162" s="5">
        <f t="shared" si="3"/>
        <v>0.2857142857142857</v>
      </c>
      <c r="K162" s="11" t="str">
        <f>VLOOKUP(A162,维度表!$A$1:$B$37,2,FALSE)</f>
        <v>通用技术</v>
      </c>
    </row>
    <row r="163" spans="1:11" x14ac:dyDescent="0.3">
      <c r="A163" s="4" t="s">
        <v>139</v>
      </c>
      <c r="B163" s="4" t="s">
        <v>94</v>
      </c>
      <c r="C163" s="4" t="s">
        <v>102</v>
      </c>
      <c r="D163" s="4"/>
      <c r="E163" s="4"/>
      <c r="F163" s="4">
        <v>35</v>
      </c>
      <c r="G163" s="4">
        <v>19</v>
      </c>
      <c r="H163" s="4"/>
      <c r="I163" s="4">
        <v>6</v>
      </c>
      <c r="J163" s="5">
        <f t="shared" si="3"/>
        <v>8.5714285714285712</v>
      </c>
      <c r="K163" s="11" t="str">
        <f>VLOOKUP(A163,维度表!$A$1:$B$37,2,FALSE)</f>
        <v>通用技术</v>
      </c>
    </row>
    <row r="164" spans="1:11" x14ac:dyDescent="0.3">
      <c r="A164" s="4" t="s">
        <v>139</v>
      </c>
      <c r="B164" s="4" t="s">
        <v>99</v>
      </c>
      <c r="C164" s="4" t="s">
        <v>99</v>
      </c>
      <c r="D164" s="4"/>
      <c r="E164" s="4"/>
      <c r="F164" s="4"/>
      <c r="G164" s="4">
        <v>14</v>
      </c>
      <c r="H164" s="4"/>
      <c r="I164" s="4"/>
      <c r="J164" s="5">
        <f t="shared" si="3"/>
        <v>2</v>
      </c>
      <c r="K164" s="11" t="str">
        <f>VLOOKUP(A164,维度表!$A$1:$B$37,2,FALSE)</f>
        <v>通用技术</v>
      </c>
    </row>
    <row r="165" spans="1:11" x14ac:dyDescent="0.3">
      <c r="A165" s="4" t="s">
        <v>144</v>
      </c>
      <c r="B165" s="4" t="s">
        <v>87</v>
      </c>
      <c r="C165" s="4" t="s">
        <v>103</v>
      </c>
      <c r="D165" s="4">
        <v>15</v>
      </c>
      <c r="E165" s="4">
        <v>15</v>
      </c>
      <c r="F165" s="4">
        <v>21</v>
      </c>
      <c r="G165" s="4"/>
      <c r="H165" s="4">
        <v>8</v>
      </c>
      <c r="I165" s="4">
        <v>9</v>
      </c>
      <c r="J165" s="5">
        <f t="shared" si="3"/>
        <v>9.7142857142857135</v>
      </c>
      <c r="K165" s="11" t="str">
        <f>VLOOKUP(A165,维度表!$A$1:$B$37,2,FALSE)</f>
        <v>新业务</v>
      </c>
    </row>
    <row r="166" spans="1:11" x14ac:dyDescent="0.3">
      <c r="A166" s="4" t="s">
        <v>144</v>
      </c>
      <c r="B166" s="4" t="s">
        <v>94</v>
      </c>
      <c r="C166" s="4" t="s">
        <v>95</v>
      </c>
      <c r="D166" s="4">
        <v>17</v>
      </c>
      <c r="E166" s="4">
        <v>8</v>
      </c>
      <c r="F166" s="4">
        <v>10</v>
      </c>
      <c r="G166" s="4"/>
      <c r="H166" s="4">
        <v>6</v>
      </c>
      <c r="I166" s="4">
        <v>4</v>
      </c>
      <c r="J166" s="5">
        <f t="shared" si="3"/>
        <v>6.4285714285714288</v>
      </c>
      <c r="K166" s="11" t="str">
        <f>VLOOKUP(A166,维度表!$A$1:$B$37,2,FALSE)</f>
        <v>新业务</v>
      </c>
    </row>
    <row r="167" spans="1:11" x14ac:dyDescent="0.3">
      <c r="A167" s="4" t="s">
        <v>144</v>
      </c>
      <c r="B167" s="4" t="s">
        <v>90</v>
      </c>
      <c r="C167" s="4" t="s">
        <v>91</v>
      </c>
      <c r="D167" s="4">
        <v>5</v>
      </c>
      <c r="E167" s="4">
        <v>5</v>
      </c>
      <c r="F167" s="4">
        <v>4</v>
      </c>
      <c r="G167" s="4"/>
      <c r="H167" s="4"/>
      <c r="I167" s="4">
        <v>1</v>
      </c>
      <c r="J167" s="5">
        <f t="shared" si="3"/>
        <v>2.1428571428571428</v>
      </c>
      <c r="K167" s="11" t="str">
        <f>VLOOKUP(A167,维度表!$A$1:$B$37,2,FALSE)</f>
        <v>新业务</v>
      </c>
    </row>
    <row r="168" spans="1:11" x14ac:dyDescent="0.3">
      <c r="A168" s="4" t="s">
        <v>144</v>
      </c>
      <c r="B168" s="4" t="s">
        <v>99</v>
      </c>
      <c r="C168" s="4" t="s">
        <v>99</v>
      </c>
      <c r="D168" s="4"/>
      <c r="E168" s="4"/>
      <c r="F168" s="4"/>
      <c r="G168" s="4">
        <v>35</v>
      </c>
      <c r="H168" s="4"/>
      <c r="I168" s="4"/>
      <c r="J168" s="5">
        <f t="shared" si="3"/>
        <v>5</v>
      </c>
      <c r="K168" s="11" t="str">
        <f>VLOOKUP(A168,维度表!$A$1:$B$37,2,FALSE)</f>
        <v>新业务</v>
      </c>
    </row>
    <row r="169" spans="1:11" x14ac:dyDescent="0.3">
      <c r="A169" s="4" t="s">
        <v>108</v>
      </c>
      <c r="B169" s="4" t="s">
        <v>87</v>
      </c>
      <c r="C169" s="4" t="s">
        <v>109</v>
      </c>
      <c r="D169" s="4">
        <v>29</v>
      </c>
      <c r="E169" s="4">
        <v>48</v>
      </c>
      <c r="F169" s="4">
        <v>16</v>
      </c>
      <c r="G169" s="4">
        <v>8</v>
      </c>
      <c r="H169" s="4"/>
      <c r="I169" s="4"/>
      <c r="J169" s="5">
        <f t="shared" si="3"/>
        <v>14.428571428571429</v>
      </c>
      <c r="K169" s="11" t="str">
        <f>VLOOKUP(A169,维度表!$A$1:$B$37,2,FALSE)</f>
        <v>基础设施及桌面</v>
      </c>
    </row>
    <row r="170" spans="1:11" x14ac:dyDescent="0.3">
      <c r="A170" s="4" t="s">
        <v>108</v>
      </c>
      <c r="B170" s="4" t="s">
        <v>94</v>
      </c>
      <c r="C170" s="4" t="s">
        <v>110</v>
      </c>
      <c r="D170" s="4">
        <v>18</v>
      </c>
      <c r="E170" s="4">
        <v>8</v>
      </c>
      <c r="F170" s="4">
        <v>8</v>
      </c>
      <c r="G170" s="4">
        <v>8</v>
      </c>
      <c r="H170" s="4"/>
      <c r="I170" s="4"/>
      <c r="J170" s="5">
        <f t="shared" si="3"/>
        <v>6</v>
      </c>
      <c r="K170" s="11" t="str">
        <f>VLOOKUP(A170,维度表!$A$1:$B$37,2,FALSE)</f>
        <v>基础设施及桌面</v>
      </c>
    </row>
    <row r="171" spans="1:11" x14ac:dyDescent="0.3">
      <c r="A171" s="4" t="s">
        <v>108</v>
      </c>
      <c r="B171" s="4" t="s">
        <v>99</v>
      </c>
      <c r="C171" s="4" t="s">
        <v>98</v>
      </c>
      <c r="D171" s="4"/>
      <c r="E171" s="4"/>
      <c r="F171" s="4">
        <v>16</v>
      </c>
      <c r="G171" s="4">
        <v>16</v>
      </c>
      <c r="H171" s="4"/>
      <c r="I171" s="4"/>
      <c r="J171" s="5">
        <f t="shared" si="3"/>
        <v>4.5714285714285712</v>
      </c>
      <c r="K171" s="11" t="str">
        <f>VLOOKUP(A171,维度表!$A$1:$B$37,2,FALSE)</f>
        <v>基础设施及桌面</v>
      </c>
    </row>
    <row r="172" spans="1:11" x14ac:dyDescent="0.3">
      <c r="A172" s="4" t="s">
        <v>111</v>
      </c>
      <c r="B172" s="4" t="s">
        <v>94</v>
      </c>
      <c r="C172" s="4" t="s">
        <v>112</v>
      </c>
      <c r="D172" s="4">
        <v>32.5</v>
      </c>
      <c r="E172" s="4">
        <v>36.5</v>
      </c>
      <c r="F172" s="4">
        <v>42.5</v>
      </c>
      <c r="G172" s="4"/>
      <c r="H172" s="4"/>
      <c r="I172" s="4"/>
      <c r="J172" s="5">
        <f t="shared" si="3"/>
        <v>15.928571428571429</v>
      </c>
      <c r="K172" s="11" t="str">
        <f>VLOOKUP(A172,维度表!$A$1:$B$37,2,FALSE)</f>
        <v>基础设施及桌面</v>
      </c>
    </row>
    <row r="173" spans="1:11" x14ac:dyDescent="0.3">
      <c r="A173" s="4" t="s">
        <v>111</v>
      </c>
      <c r="B173" s="4" t="s">
        <v>87</v>
      </c>
      <c r="C173" s="4" t="s">
        <v>113</v>
      </c>
      <c r="D173" s="4"/>
      <c r="E173" s="4">
        <v>5</v>
      </c>
      <c r="F173" s="4"/>
      <c r="G173" s="4"/>
      <c r="H173" s="4"/>
      <c r="I173" s="4"/>
      <c r="J173" s="5">
        <f t="shared" si="3"/>
        <v>0.7142857142857143</v>
      </c>
      <c r="K173" s="11" t="str">
        <f>VLOOKUP(A173,维度表!$A$1:$B$37,2,FALSE)</f>
        <v>基础设施及桌面</v>
      </c>
    </row>
    <row r="174" spans="1:11" x14ac:dyDescent="0.3">
      <c r="A174" s="4" t="s">
        <v>111</v>
      </c>
      <c r="B174" s="4" t="s">
        <v>99</v>
      </c>
      <c r="C174" s="4" t="s">
        <v>114</v>
      </c>
      <c r="D174" s="4"/>
      <c r="E174" s="4"/>
      <c r="F174" s="4"/>
      <c r="G174" s="4">
        <v>32</v>
      </c>
      <c r="H174" s="4"/>
      <c r="I174" s="4"/>
      <c r="J174" s="5">
        <f t="shared" si="3"/>
        <v>4.5714285714285712</v>
      </c>
      <c r="K174" s="11" t="str">
        <f>VLOOKUP(A174,维度表!$A$1:$B$37,2,FALSE)</f>
        <v>基础设施及桌面</v>
      </c>
    </row>
    <row r="175" spans="1:11" x14ac:dyDescent="0.3">
      <c r="A175" s="4" t="s">
        <v>146</v>
      </c>
      <c r="B175" s="4" t="s">
        <v>94</v>
      </c>
      <c r="C175" s="4" t="s">
        <v>140</v>
      </c>
      <c r="D175" s="4"/>
      <c r="E175" s="4">
        <v>4</v>
      </c>
      <c r="F175" s="4">
        <v>5</v>
      </c>
      <c r="G175" s="4"/>
      <c r="H175" s="4">
        <v>2</v>
      </c>
      <c r="I175" s="4"/>
      <c r="J175" s="5">
        <f t="shared" si="3"/>
        <v>1.5714285714285714</v>
      </c>
      <c r="K175" s="11" t="str">
        <f>VLOOKUP(A175,维度表!$A$1:$B$37,2,FALSE)</f>
        <v>电商</v>
      </c>
    </row>
    <row r="176" spans="1:11" x14ac:dyDescent="0.3">
      <c r="A176" s="4" t="s">
        <v>146</v>
      </c>
      <c r="B176" s="4" t="s">
        <v>94</v>
      </c>
      <c r="C176" s="4" t="s">
        <v>141</v>
      </c>
      <c r="D176" s="4"/>
      <c r="E176" s="4">
        <v>19</v>
      </c>
      <c r="F176" s="4">
        <v>24</v>
      </c>
      <c r="G176" s="4"/>
      <c r="H176" s="4">
        <v>11</v>
      </c>
      <c r="I176" s="4"/>
      <c r="J176" s="5">
        <f t="shared" si="3"/>
        <v>7.7142857142857144</v>
      </c>
      <c r="K176" s="11" t="str">
        <f>VLOOKUP(A176,维度表!$A$1:$B$37,2,FALSE)</f>
        <v>电商</v>
      </c>
    </row>
    <row r="177" spans="1:11" x14ac:dyDescent="0.3">
      <c r="A177" s="4" t="s">
        <v>146</v>
      </c>
      <c r="B177" s="4" t="s">
        <v>94</v>
      </c>
      <c r="C177" s="4" t="s">
        <v>142</v>
      </c>
      <c r="D177" s="4"/>
      <c r="E177" s="4">
        <v>6</v>
      </c>
      <c r="F177" s="4">
        <v>6.5</v>
      </c>
      <c r="G177" s="4"/>
      <c r="H177" s="4">
        <v>1</v>
      </c>
      <c r="I177" s="4"/>
      <c r="J177" s="5">
        <f t="shared" si="3"/>
        <v>1.9285714285714286</v>
      </c>
      <c r="K177" s="11" t="str">
        <f>VLOOKUP(A177,维度表!$A$1:$B$37,2,FALSE)</f>
        <v>电商</v>
      </c>
    </row>
    <row r="178" spans="1:11" x14ac:dyDescent="0.3">
      <c r="A178" s="4" t="s">
        <v>146</v>
      </c>
      <c r="B178" s="4" t="s">
        <v>94</v>
      </c>
      <c r="C178" s="4" t="s">
        <v>145</v>
      </c>
      <c r="D178" s="4"/>
      <c r="E178" s="4">
        <v>12</v>
      </c>
      <c r="F178" s="4">
        <v>15</v>
      </c>
      <c r="G178" s="4"/>
      <c r="H178" s="4">
        <v>6</v>
      </c>
      <c r="I178" s="4"/>
      <c r="J178" s="5">
        <f t="shared" si="3"/>
        <v>4.7142857142857144</v>
      </c>
      <c r="K178" s="11" t="str">
        <f>VLOOKUP(A178,维度表!$A$1:$B$37,2,FALSE)</f>
        <v>电商</v>
      </c>
    </row>
    <row r="179" spans="1:11" x14ac:dyDescent="0.3">
      <c r="A179" s="4" t="s">
        <v>146</v>
      </c>
      <c r="B179" s="4" t="s">
        <v>94</v>
      </c>
      <c r="C179" s="4" t="s">
        <v>143</v>
      </c>
      <c r="D179" s="4"/>
      <c r="E179" s="4">
        <v>4.5</v>
      </c>
      <c r="F179" s="4">
        <v>5.5</v>
      </c>
      <c r="G179" s="4"/>
      <c r="H179" s="4">
        <v>2</v>
      </c>
      <c r="I179" s="4"/>
      <c r="J179" s="5">
        <f t="shared" si="3"/>
        <v>1.7142857142857142</v>
      </c>
      <c r="K179" s="11" t="str">
        <f>VLOOKUP(A179,维度表!$A$1:$B$37,2,FALSE)</f>
        <v>电商</v>
      </c>
    </row>
    <row r="180" spans="1:11" x14ac:dyDescent="0.3">
      <c r="A180" s="4" t="s">
        <v>146</v>
      </c>
      <c r="B180" s="4" t="s">
        <v>99</v>
      </c>
      <c r="C180" s="4"/>
      <c r="D180" s="4"/>
      <c r="E180" s="4"/>
      <c r="F180" s="4"/>
      <c r="G180" s="4">
        <v>35</v>
      </c>
      <c r="H180" s="4"/>
      <c r="I180" s="4"/>
      <c r="J180" s="5">
        <f t="shared" si="3"/>
        <v>5</v>
      </c>
      <c r="K180" s="11" t="str">
        <f>VLOOKUP(A180,维度表!$A$1:$B$37,2,FALSE)</f>
        <v>电商</v>
      </c>
    </row>
    <row r="181" spans="1:11" x14ac:dyDescent="0.3">
      <c r="A181" s="4" t="s">
        <v>131</v>
      </c>
      <c r="B181" s="4" t="s">
        <v>2</v>
      </c>
      <c r="C181" s="4" t="s">
        <v>49</v>
      </c>
      <c r="D181" s="4">
        <v>1.5</v>
      </c>
      <c r="E181" s="4">
        <v>1</v>
      </c>
      <c r="F181" s="4"/>
      <c r="G181" s="4"/>
      <c r="H181" s="4"/>
      <c r="I181" s="4"/>
      <c r="J181" s="5">
        <f t="shared" si="3"/>
        <v>0.35714285714285715</v>
      </c>
      <c r="K181" s="11" t="str">
        <f>VLOOKUP(A181,维度表!$A$1:$B$37,2,FALSE)</f>
        <v>基础设施及桌面</v>
      </c>
    </row>
    <row r="182" spans="1:11" x14ac:dyDescent="0.3">
      <c r="A182" s="4" t="s">
        <v>131</v>
      </c>
      <c r="B182" s="4" t="s">
        <v>11</v>
      </c>
      <c r="C182" s="4" t="s">
        <v>46</v>
      </c>
      <c r="D182" s="4">
        <v>3</v>
      </c>
      <c r="E182" s="4">
        <v>1</v>
      </c>
      <c r="F182" s="4">
        <v>1.5</v>
      </c>
      <c r="G182" s="4"/>
      <c r="H182" s="4"/>
      <c r="I182" s="4"/>
      <c r="J182" s="5">
        <f t="shared" si="3"/>
        <v>0.7857142857142857</v>
      </c>
      <c r="K182" s="11" t="str">
        <f>VLOOKUP(A182,维度表!$A$1:$B$37,2,FALSE)</f>
        <v>基础设施及桌面</v>
      </c>
    </row>
    <row r="183" spans="1:11" x14ac:dyDescent="0.3">
      <c r="A183" s="4" t="s">
        <v>131</v>
      </c>
      <c r="B183" s="4" t="s">
        <v>0</v>
      </c>
      <c r="C183" s="4" t="s">
        <v>50</v>
      </c>
      <c r="D183" s="4">
        <v>4</v>
      </c>
      <c r="E183" s="4">
        <v>1.5</v>
      </c>
      <c r="F183" s="4">
        <v>0.5</v>
      </c>
      <c r="G183" s="4"/>
      <c r="H183" s="4">
        <v>2</v>
      </c>
      <c r="I183" s="4"/>
      <c r="J183" s="5">
        <f t="shared" si="3"/>
        <v>1.1428571428571428</v>
      </c>
      <c r="K183" s="11" t="str">
        <f>VLOOKUP(A183,维度表!$A$1:$B$37,2,FALSE)</f>
        <v>基础设施及桌面</v>
      </c>
    </row>
    <row r="184" spans="1:11" x14ac:dyDescent="0.3">
      <c r="A184" s="4" t="s">
        <v>131</v>
      </c>
      <c r="B184" s="4" t="s">
        <v>0</v>
      </c>
      <c r="C184" s="4" t="s">
        <v>51</v>
      </c>
      <c r="D184" s="4">
        <v>1</v>
      </c>
      <c r="E184" s="4"/>
      <c r="F184" s="4">
        <v>3</v>
      </c>
      <c r="G184" s="4"/>
      <c r="H184" s="4">
        <v>2</v>
      </c>
      <c r="I184" s="4"/>
      <c r="J184" s="5">
        <f t="shared" si="3"/>
        <v>0.8571428571428571</v>
      </c>
      <c r="K184" s="11" t="str">
        <f>VLOOKUP(A184,维度表!$A$1:$B$37,2,FALSE)</f>
        <v>基础设施及桌面</v>
      </c>
    </row>
    <row r="185" spans="1:11" x14ac:dyDescent="0.3">
      <c r="A185" s="4" t="s">
        <v>131</v>
      </c>
      <c r="B185" s="4" t="s">
        <v>0</v>
      </c>
      <c r="C185" s="4" t="s">
        <v>10</v>
      </c>
      <c r="D185" s="4">
        <v>4</v>
      </c>
      <c r="E185" s="4">
        <v>16</v>
      </c>
      <c r="F185" s="4"/>
      <c r="G185" s="4"/>
      <c r="H185" s="4"/>
      <c r="I185" s="4"/>
      <c r="J185" s="5">
        <f t="shared" si="3"/>
        <v>2.8571428571428572</v>
      </c>
      <c r="K185" s="11" t="str">
        <f>VLOOKUP(A185,维度表!$A$1:$B$37,2,FALSE)</f>
        <v>基础设施及桌面</v>
      </c>
    </row>
    <row r="186" spans="1:11" x14ac:dyDescent="0.3">
      <c r="A186" s="4" t="s">
        <v>131</v>
      </c>
      <c r="B186" s="4" t="s">
        <v>0</v>
      </c>
      <c r="C186" s="4" t="s">
        <v>52</v>
      </c>
      <c r="D186" s="4">
        <v>2.5</v>
      </c>
      <c r="E186" s="4">
        <v>0.5</v>
      </c>
      <c r="F186" s="4"/>
      <c r="G186" s="4"/>
      <c r="H186" s="4">
        <v>1.5</v>
      </c>
      <c r="I186" s="4"/>
      <c r="J186" s="5">
        <f t="shared" ref="J186:J224" si="4">SUM(D186:I186)/7</f>
        <v>0.6428571428571429</v>
      </c>
      <c r="K186" s="11" t="str">
        <f>VLOOKUP(A186,维度表!$A$1:$B$37,2,FALSE)</f>
        <v>基础设施及桌面</v>
      </c>
    </row>
    <row r="187" spans="1:11" x14ac:dyDescent="0.3">
      <c r="A187" s="4" t="s">
        <v>131</v>
      </c>
      <c r="B187" s="4" t="s">
        <v>0</v>
      </c>
      <c r="C187" s="4" t="s">
        <v>16</v>
      </c>
      <c r="D187" s="4">
        <v>1.5</v>
      </c>
      <c r="E187" s="4">
        <v>1</v>
      </c>
      <c r="F187" s="4">
        <v>3</v>
      </c>
      <c r="G187" s="4"/>
      <c r="H187" s="4"/>
      <c r="I187" s="4"/>
      <c r="J187" s="5">
        <f t="shared" si="4"/>
        <v>0.7857142857142857</v>
      </c>
      <c r="K187" s="11" t="str">
        <f>VLOOKUP(A187,维度表!$A$1:$B$37,2,FALSE)</f>
        <v>基础设施及桌面</v>
      </c>
    </row>
    <row r="188" spans="1:11" x14ac:dyDescent="0.3">
      <c r="A188" s="4" t="s">
        <v>131</v>
      </c>
      <c r="B188" s="4" t="s">
        <v>0</v>
      </c>
      <c r="C188" s="4" t="s">
        <v>53</v>
      </c>
      <c r="D188" s="4">
        <v>2</v>
      </c>
      <c r="E188" s="4">
        <v>1.5</v>
      </c>
      <c r="F188" s="4"/>
      <c r="G188" s="4"/>
      <c r="H188" s="4">
        <v>1.5</v>
      </c>
      <c r="I188" s="4"/>
      <c r="J188" s="5">
        <f t="shared" si="4"/>
        <v>0.7142857142857143</v>
      </c>
      <c r="K188" s="11" t="str">
        <f>VLOOKUP(A188,维度表!$A$1:$B$37,2,FALSE)</f>
        <v>基础设施及桌面</v>
      </c>
    </row>
    <row r="189" spans="1:11" x14ac:dyDescent="0.3">
      <c r="A189" s="4" t="s">
        <v>131</v>
      </c>
      <c r="B189" s="4" t="s">
        <v>0</v>
      </c>
      <c r="C189" s="4" t="s">
        <v>54</v>
      </c>
      <c r="D189" s="4">
        <v>5.5</v>
      </c>
      <c r="E189" s="4">
        <v>11.5</v>
      </c>
      <c r="F189" s="4">
        <v>7</v>
      </c>
      <c r="G189" s="4"/>
      <c r="H189" s="4">
        <v>4</v>
      </c>
      <c r="I189" s="4"/>
      <c r="J189" s="5">
        <f t="shared" si="4"/>
        <v>4</v>
      </c>
      <c r="K189" s="11" t="str">
        <f>VLOOKUP(A189,维度表!$A$1:$B$37,2,FALSE)</f>
        <v>基础设施及桌面</v>
      </c>
    </row>
    <row r="190" spans="1:11" x14ac:dyDescent="0.3">
      <c r="A190" s="4" t="s">
        <v>131</v>
      </c>
      <c r="B190" s="4" t="s">
        <v>0</v>
      </c>
      <c r="C190" s="4" t="s">
        <v>55</v>
      </c>
      <c r="D190" s="4">
        <v>5.5</v>
      </c>
      <c r="E190" s="4">
        <v>7</v>
      </c>
      <c r="F190" s="4">
        <v>6</v>
      </c>
      <c r="G190" s="4"/>
      <c r="H190" s="4">
        <v>4</v>
      </c>
      <c r="I190" s="4"/>
      <c r="J190" s="5">
        <f t="shared" si="4"/>
        <v>3.2142857142857144</v>
      </c>
      <c r="K190" s="11" t="str">
        <f>VLOOKUP(A190,维度表!$A$1:$B$37,2,FALSE)</f>
        <v>基础设施及桌面</v>
      </c>
    </row>
    <row r="191" spans="1:11" x14ac:dyDescent="0.3">
      <c r="A191" s="4" t="s">
        <v>131</v>
      </c>
      <c r="B191" s="4" t="s">
        <v>0</v>
      </c>
      <c r="C191" s="4" t="s">
        <v>56</v>
      </c>
      <c r="D191" s="4"/>
      <c r="E191" s="4">
        <v>0.5</v>
      </c>
      <c r="F191" s="4"/>
      <c r="G191" s="4"/>
      <c r="H191" s="4"/>
      <c r="I191" s="4"/>
      <c r="J191" s="5">
        <f t="shared" si="4"/>
        <v>7.1428571428571425E-2</v>
      </c>
      <c r="K191" s="11" t="str">
        <f>VLOOKUP(A191,维度表!$A$1:$B$37,2,FALSE)</f>
        <v>基础设施及桌面</v>
      </c>
    </row>
    <row r="192" spans="1:11" x14ac:dyDescent="0.3">
      <c r="A192" s="4" t="s">
        <v>131</v>
      </c>
      <c r="B192" s="4" t="s">
        <v>11</v>
      </c>
      <c r="C192" s="4" t="s">
        <v>11</v>
      </c>
      <c r="D192" s="4"/>
      <c r="E192" s="4"/>
      <c r="F192" s="4">
        <v>14</v>
      </c>
      <c r="G192" s="4">
        <v>14</v>
      </c>
      <c r="H192" s="4"/>
      <c r="I192" s="4"/>
      <c r="J192" s="5">
        <f t="shared" si="4"/>
        <v>4</v>
      </c>
      <c r="K192" s="11" t="str">
        <f>VLOOKUP(A192,维度表!$A$1:$B$37,2,FALSE)</f>
        <v>基础设施及桌面</v>
      </c>
    </row>
    <row r="193" spans="1:11" x14ac:dyDescent="0.3">
      <c r="A193" s="4" t="s">
        <v>132</v>
      </c>
      <c r="B193" s="4" t="s">
        <v>94</v>
      </c>
      <c r="C193" s="4" t="s">
        <v>112</v>
      </c>
      <c r="D193" s="4">
        <v>33</v>
      </c>
      <c r="E193" s="4">
        <v>44.3</v>
      </c>
      <c r="F193" s="4"/>
      <c r="G193" s="4">
        <v>15</v>
      </c>
      <c r="H193" s="4">
        <v>15.8</v>
      </c>
      <c r="I193" s="4"/>
      <c r="J193" s="5">
        <f t="shared" si="4"/>
        <v>15.442857142857141</v>
      </c>
      <c r="K193" s="11" t="str">
        <f>VLOOKUP(A193,维度表!$A$1:$B$37,2,FALSE)</f>
        <v>基础设施及桌面</v>
      </c>
    </row>
    <row r="194" spans="1:11" x14ac:dyDescent="0.3">
      <c r="A194" s="4" t="s">
        <v>132</v>
      </c>
      <c r="B194" s="4" t="s">
        <v>99</v>
      </c>
      <c r="C194" s="4" t="s">
        <v>99</v>
      </c>
      <c r="D194" s="4"/>
      <c r="E194" s="4"/>
      <c r="F194" s="4">
        <v>35</v>
      </c>
      <c r="G194" s="4"/>
      <c r="H194" s="4"/>
      <c r="I194" s="4"/>
      <c r="J194" s="5">
        <f t="shared" si="4"/>
        <v>5</v>
      </c>
      <c r="K194" s="11" t="str">
        <f>VLOOKUP(A194,维度表!$A$1:$B$37,2,FALSE)</f>
        <v>基础设施及桌面</v>
      </c>
    </row>
    <row r="195" spans="1:11" x14ac:dyDescent="0.3">
      <c r="A195" s="4" t="s">
        <v>136</v>
      </c>
      <c r="B195" s="4" t="s">
        <v>94</v>
      </c>
      <c r="C195" s="4" t="s">
        <v>101</v>
      </c>
      <c r="D195" s="4">
        <v>21.5</v>
      </c>
      <c r="E195" s="4">
        <v>40.5</v>
      </c>
      <c r="F195" s="4"/>
      <c r="G195" s="4"/>
      <c r="H195" s="4"/>
      <c r="I195" s="4"/>
      <c r="J195" s="5">
        <f t="shared" si="4"/>
        <v>8.8571428571428577</v>
      </c>
      <c r="K195" s="11" t="str">
        <f>VLOOKUP(A195,维度表!$A$1:$B$37,2,FALSE)</f>
        <v>电商</v>
      </c>
    </row>
    <row r="196" spans="1:11" x14ac:dyDescent="0.3">
      <c r="A196" s="4" t="s">
        <v>136</v>
      </c>
      <c r="B196" s="4" t="s">
        <v>94</v>
      </c>
      <c r="C196" s="4" t="s">
        <v>107</v>
      </c>
      <c r="D196" s="4">
        <v>28</v>
      </c>
      <c r="E196" s="4"/>
      <c r="F196" s="4"/>
      <c r="G196" s="4">
        <v>11</v>
      </c>
      <c r="H196" s="4">
        <v>16</v>
      </c>
      <c r="I196" s="4"/>
      <c r="J196" s="5">
        <f t="shared" si="4"/>
        <v>7.8571428571428568</v>
      </c>
      <c r="K196" s="11" t="str">
        <f>VLOOKUP(A196,维度表!$A$1:$B$37,2,FALSE)</f>
        <v>电商</v>
      </c>
    </row>
    <row r="197" spans="1:11" x14ac:dyDescent="0.3">
      <c r="A197" s="4" t="s">
        <v>136</v>
      </c>
      <c r="B197" s="4" t="s">
        <v>99</v>
      </c>
      <c r="C197" s="4" t="s">
        <v>161</v>
      </c>
      <c r="D197" s="4"/>
      <c r="E197" s="4">
        <v>7</v>
      </c>
      <c r="F197" s="4"/>
      <c r="G197" s="4"/>
      <c r="H197" s="4"/>
      <c r="I197" s="4"/>
      <c r="J197" s="5">
        <f t="shared" si="4"/>
        <v>1</v>
      </c>
      <c r="K197" s="11" t="str">
        <f>VLOOKUP(A197,维度表!$A$1:$B$37,2,FALSE)</f>
        <v>电商</v>
      </c>
    </row>
    <row r="198" spans="1:11" x14ac:dyDescent="0.3">
      <c r="A198" s="4" t="s">
        <v>137</v>
      </c>
      <c r="B198" s="4" t="s">
        <v>94</v>
      </c>
      <c r="C198" s="4" t="s">
        <v>162</v>
      </c>
      <c r="D198" s="4">
        <v>27</v>
      </c>
      <c r="E198" s="4">
        <v>29</v>
      </c>
      <c r="F198" s="4">
        <v>35</v>
      </c>
      <c r="G198" s="4"/>
      <c r="H198" s="4"/>
      <c r="I198" s="4"/>
      <c r="J198" s="5">
        <f t="shared" si="4"/>
        <v>13</v>
      </c>
      <c r="K198" s="11" t="str">
        <f>VLOOKUP(A198,维度表!$A$1:$B$37,2,FALSE)</f>
        <v>基础设施及桌面</v>
      </c>
    </row>
    <row r="199" spans="1:11" x14ac:dyDescent="0.3">
      <c r="A199" s="4" t="s">
        <v>137</v>
      </c>
      <c r="B199" s="4" t="s">
        <v>94</v>
      </c>
      <c r="C199" s="4" t="s">
        <v>147</v>
      </c>
      <c r="D199" s="4">
        <v>6</v>
      </c>
      <c r="E199" s="4">
        <v>9.5</v>
      </c>
      <c r="F199" s="4"/>
      <c r="G199" s="4"/>
      <c r="H199" s="4"/>
      <c r="I199" s="4"/>
      <c r="J199" s="5">
        <f t="shared" si="4"/>
        <v>2.2142857142857144</v>
      </c>
      <c r="K199" s="11" t="str">
        <f>VLOOKUP(A199,维度表!$A$1:$B$37,2,FALSE)</f>
        <v>基础设施及桌面</v>
      </c>
    </row>
    <row r="200" spans="1:11" x14ac:dyDescent="0.3">
      <c r="A200" s="4" t="s">
        <v>137</v>
      </c>
      <c r="B200" s="4" t="s">
        <v>99</v>
      </c>
      <c r="C200" s="4" t="s">
        <v>99</v>
      </c>
      <c r="D200" s="4"/>
      <c r="E200" s="4">
        <v>4</v>
      </c>
      <c r="F200" s="4"/>
      <c r="G200" s="4">
        <v>14</v>
      </c>
      <c r="H200" s="4">
        <v>14</v>
      </c>
      <c r="I200" s="4"/>
      <c r="J200" s="5">
        <f t="shared" si="4"/>
        <v>4.5714285714285712</v>
      </c>
      <c r="K200" s="11" t="str">
        <f>VLOOKUP(A200,维度表!$A$1:$B$37,2,FALSE)</f>
        <v>基础设施及桌面</v>
      </c>
    </row>
    <row r="201" spans="1:11" x14ac:dyDescent="0.3">
      <c r="A201" s="4" t="s">
        <v>204</v>
      </c>
      <c r="B201" s="4" t="s">
        <v>94</v>
      </c>
      <c r="C201" s="4" t="s">
        <v>95</v>
      </c>
      <c r="D201" s="4">
        <v>2</v>
      </c>
      <c r="E201" s="4"/>
      <c r="F201" s="4">
        <v>5</v>
      </c>
      <c r="G201" s="4"/>
      <c r="H201" s="4"/>
      <c r="I201" s="4">
        <v>4</v>
      </c>
      <c r="J201" s="5">
        <f t="shared" si="4"/>
        <v>1.5714285714285714</v>
      </c>
      <c r="K201" s="11" t="str">
        <f>VLOOKUP(A201,维度表!$A$1:$B$37,2,FALSE)</f>
        <v>公司治理</v>
      </c>
    </row>
    <row r="202" spans="1:11" x14ac:dyDescent="0.3">
      <c r="A202" s="4" t="s">
        <v>204</v>
      </c>
      <c r="B202" s="4" t="s">
        <v>94</v>
      </c>
      <c r="C202" s="4" t="s">
        <v>163</v>
      </c>
      <c r="D202" s="4">
        <v>2</v>
      </c>
      <c r="E202" s="4">
        <v>29</v>
      </c>
      <c r="F202" s="4">
        <v>19.5</v>
      </c>
      <c r="G202" s="4"/>
      <c r="H202" s="4"/>
      <c r="I202" s="4">
        <v>10</v>
      </c>
      <c r="J202" s="5">
        <f t="shared" si="4"/>
        <v>8.6428571428571423</v>
      </c>
      <c r="K202" s="11" t="str">
        <f>VLOOKUP(A202,维度表!$A$1:$B$37,2,FALSE)</f>
        <v>公司治理</v>
      </c>
    </row>
    <row r="203" spans="1:11" x14ac:dyDescent="0.3">
      <c r="A203" s="4" t="s">
        <v>204</v>
      </c>
      <c r="B203" s="4" t="s">
        <v>94</v>
      </c>
      <c r="C203" s="4" t="s">
        <v>164</v>
      </c>
      <c r="D203" s="4">
        <v>4</v>
      </c>
      <c r="E203" s="4">
        <v>1.5</v>
      </c>
      <c r="F203" s="4">
        <v>6</v>
      </c>
      <c r="G203" s="4"/>
      <c r="H203" s="4"/>
      <c r="I203" s="4">
        <v>2</v>
      </c>
      <c r="J203" s="5">
        <f t="shared" si="4"/>
        <v>1.9285714285714286</v>
      </c>
      <c r="K203" s="11" t="str">
        <f>VLOOKUP(A203,维度表!$A$1:$B$37,2,FALSE)</f>
        <v>公司治理</v>
      </c>
    </row>
    <row r="204" spans="1:11" x14ac:dyDescent="0.3">
      <c r="A204" s="4" t="s">
        <v>204</v>
      </c>
      <c r="B204" s="4" t="s">
        <v>94</v>
      </c>
      <c r="C204" s="4" t="s">
        <v>165</v>
      </c>
      <c r="D204" s="4">
        <v>2</v>
      </c>
      <c r="E204" s="4"/>
      <c r="F204" s="4">
        <v>8</v>
      </c>
      <c r="G204" s="4"/>
      <c r="H204" s="4"/>
      <c r="I204" s="4"/>
      <c r="J204" s="5">
        <f t="shared" si="4"/>
        <v>1.4285714285714286</v>
      </c>
      <c r="K204" s="11" t="str">
        <f>VLOOKUP(A204,维度表!$A$1:$B$37,2,FALSE)</f>
        <v>公司治理</v>
      </c>
    </row>
    <row r="205" spans="1:11" x14ac:dyDescent="0.3">
      <c r="A205" s="4" t="s">
        <v>204</v>
      </c>
      <c r="B205" s="4" t="s">
        <v>90</v>
      </c>
      <c r="C205" s="4" t="s">
        <v>92</v>
      </c>
      <c r="D205" s="4"/>
      <c r="E205" s="4">
        <v>7.5</v>
      </c>
      <c r="F205" s="4">
        <v>1.5</v>
      </c>
      <c r="G205" s="4"/>
      <c r="H205" s="4"/>
      <c r="I205" s="4"/>
      <c r="J205" s="5">
        <f t="shared" si="4"/>
        <v>1.2857142857142858</v>
      </c>
      <c r="K205" s="11" t="str">
        <f>VLOOKUP(A205,维度表!$A$1:$B$37,2,FALSE)</f>
        <v>公司治理</v>
      </c>
    </row>
    <row r="206" spans="1:11" x14ac:dyDescent="0.3">
      <c r="A206" s="4" t="s">
        <v>204</v>
      </c>
      <c r="B206" s="4" t="s">
        <v>99</v>
      </c>
      <c r="C206" s="4" t="s">
        <v>99</v>
      </c>
      <c r="D206" s="4"/>
      <c r="E206" s="4"/>
      <c r="F206" s="4"/>
      <c r="G206" s="4">
        <v>35</v>
      </c>
      <c r="H206" s="4">
        <v>14</v>
      </c>
      <c r="I206" s="4"/>
      <c r="J206" s="5">
        <f t="shared" si="4"/>
        <v>7</v>
      </c>
      <c r="K206" s="11" t="str">
        <f>VLOOKUP(A206,维度表!$A$1:$B$37,2,FALSE)</f>
        <v>公司治理</v>
      </c>
    </row>
    <row r="207" spans="1:11" x14ac:dyDescent="0.3">
      <c r="A207" s="4" t="s">
        <v>138</v>
      </c>
      <c r="B207" s="4" t="s">
        <v>87</v>
      </c>
      <c r="C207" s="4" t="s">
        <v>88</v>
      </c>
      <c r="D207" s="4">
        <v>69</v>
      </c>
      <c r="E207" s="4">
        <v>50.5</v>
      </c>
      <c r="F207" s="4">
        <v>6</v>
      </c>
      <c r="G207" s="4">
        <v>1</v>
      </c>
      <c r="H207" s="4"/>
      <c r="I207" s="4"/>
      <c r="J207" s="5">
        <f t="shared" si="4"/>
        <v>18.071428571428573</v>
      </c>
      <c r="K207" s="11" t="str">
        <f>VLOOKUP(A207,维度表!$A$1:$B$37,2,FALSE)</f>
        <v>销售物流</v>
      </c>
    </row>
    <row r="208" spans="1:11" x14ac:dyDescent="0.3">
      <c r="A208" s="4" t="s">
        <v>138</v>
      </c>
      <c r="B208" s="4" t="s">
        <v>87</v>
      </c>
      <c r="C208" s="4" t="s">
        <v>89</v>
      </c>
      <c r="D208" s="4"/>
      <c r="E208" s="4"/>
      <c r="F208" s="4"/>
      <c r="G208" s="4">
        <v>6</v>
      </c>
      <c r="H208" s="4"/>
      <c r="I208" s="4"/>
      <c r="J208" s="5">
        <f t="shared" si="4"/>
        <v>0.8571428571428571</v>
      </c>
      <c r="K208" s="11" t="str">
        <f>VLOOKUP(A208,维度表!$A$1:$B$37,2,FALSE)</f>
        <v>销售物流</v>
      </c>
    </row>
    <row r="209" spans="1:11" x14ac:dyDescent="0.3">
      <c r="A209" s="4" t="s">
        <v>138</v>
      </c>
      <c r="B209" s="4" t="s">
        <v>90</v>
      </c>
      <c r="C209" s="4" t="s">
        <v>91</v>
      </c>
      <c r="D209" s="4"/>
      <c r="E209" s="4"/>
      <c r="F209" s="4"/>
      <c r="G209" s="4">
        <v>1.5</v>
      </c>
      <c r="H209" s="4"/>
      <c r="I209" s="4"/>
      <c r="J209" s="5">
        <f t="shared" si="4"/>
        <v>0.21428571428571427</v>
      </c>
      <c r="K209" s="11" t="str">
        <f>VLOOKUP(A209,维度表!$A$1:$B$37,2,FALSE)</f>
        <v>销售物流</v>
      </c>
    </row>
    <row r="210" spans="1:11" x14ac:dyDescent="0.3">
      <c r="A210" s="4" t="s">
        <v>138</v>
      </c>
      <c r="B210" s="4" t="s">
        <v>90</v>
      </c>
      <c r="C210" s="4" t="s">
        <v>92</v>
      </c>
      <c r="D210" s="4"/>
      <c r="E210" s="4"/>
      <c r="F210" s="4"/>
      <c r="G210" s="4">
        <v>7</v>
      </c>
      <c r="H210" s="4"/>
      <c r="I210" s="4"/>
      <c r="J210" s="5">
        <f t="shared" si="4"/>
        <v>1</v>
      </c>
      <c r="K210" s="11" t="str">
        <f>VLOOKUP(A210,维度表!$A$1:$B$37,2,FALSE)</f>
        <v>销售物流</v>
      </c>
    </row>
    <row r="211" spans="1:11" x14ac:dyDescent="0.3">
      <c r="A211" s="4" t="s">
        <v>104</v>
      </c>
      <c r="B211" s="4" t="s">
        <v>87</v>
      </c>
      <c r="C211" s="4" t="s">
        <v>105</v>
      </c>
      <c r="D211" s="4">
        <v>4</v>
      </c>
      <c r="E211" s="4">
        <v>10</v>
      </c>
      <c r="F211" s="4">
        <v>2</v>
      </c>
      <c r="G211" s="4"/>
      <c r="H211" s="4">
        <v>1</v>
      </c>
      <c r="I211" s="4"/>
      <c r="J211" s="5">
        <f t="shared" si="4"/>
        <v>2.4285714285714284</v>
      </c>
      <c r="K211" s="11" t="str">
        <f>VLOOKUP(A211,维度表!$A$1:$B$37,2,FALSE)</f>
        <v>销售物流</v>
      </c>
    </row>
    <row r="212" spans="1:11" x14ac:dyDescent="0.3">
      <c r="A212" s="4" t="s">
        <v>104</v>
      </c>
      <c r="B212" s="4" t="s">
        <v>87</v>
      </c>
      <c r="C212" s="4" t="s">
        <v>96</v>
      </c>
      <c r="D212" s="4">
        <v>5</v>
      </c>
      <c r="E212" s="4">
        <v>3</v>
      </c>
      <c r="F212" s="4">
        <v>4</v>
      </c>
      <c r="G212" s="4"/>
      <c r="H212" s="4"/>
      <c r="I212" s="4"/>
      <c r="J212" s="5">
        <f t="shared" si="4"/>
        <v>1.7142857142857142</v>
      </c>
      <c r="K212" s="11" t="str">
        <f>VLOOKUP(A212,维度表!$A$1:$B$37,2,FALSE)</f>
        <v>销售物流</v>
      </c>
    </row>
    <row r="213" spans="1:11" x14ac:dyDescent="0.3">
      <c r="A213" s="4" t="s">
        <v>104</v>
      </c>
      <c r="B213" s="4" t="s">
        <v>87</v>
      </c>
      <c r="C213" s="4" t="s">
        <v>106</v>
      </c>
      <c r="D213" s="4">
        <v>14</v>
      </c>
      <c r="E213" s="4">
        <v>19</v>
      </c>
      <c r="F213" s="4">
        <v>8</v>
      </c>
      <c r="G213" s="4"/>
      <c r="H213" s="4">
        <v>2</v>
      </c>
      <c r="I213" s="4"/>
      <c r="J213" s="5">
        <f t="shared" si="4"/>
        <v>6.1428571428571432</v>
      </c>
      <c r="K213" s="11" t="str">
        <f>VLOOKUP(A213,维度表!$A$1:$B$37,2,FALSE)</f>
        <v>销售物流</v>
      </c>
    </row>
    <row r="214" spans="1:11" x14ac:dyDescent="0.3">
      <c r="A214" s="4" t="s">
        <v>104</v>
      </c>
      <c r="B214" s="4" t="s">
        <v>94</v>
      </c>
      <c r="C214" s="4" t="s">
        <v>107</v>
      </c>
      <c r="D214" s="4">
        <v>1</v>
      </c>
      <c r="E214" s="4">
        <v>2</v>
      </c>
      <c r="F214" s="4"/>
      <c r="G214" s="4"/>
      <c r="H214" s="4">
        <v>4</v>
      </c>
      <c r="I214" s="4"/>
      <c r="J214" s="5">
        <f t="shared" si="4"/>
        <v>1</v>
      </c>
      <c r="K214" s="11" t="str">
        <f>VLOOKUP(A214,维度表!$A$1:$B$37,2,FALSE)</f>
        <v>销售物流</v>
      </c>
    </row>
    <row r="215" spans="1:11" x14ac:dyDescent="0.3">
      <c r="A215" s="4" t="s">
        <v>104</v>
      </c>
      <c r="B215" s="4" t="s">
        <v>90</v>
      </c>
      <c r="C215" s="4" t="s">
        <v>98</v>
      </c>
      <c r="D215" s="4">
        <v>4</v>
      </c>
      <c r="E215" s="4">
        <v>2</v>
      </c>
      <c r="F215" s="4"/>
      <c r="G215" s="4"/>
      <c r="H215" s="4"/>
      <c r="I215" s="4"/>
      <c r="J215" s="5">
        <f t="shared" si="4"/>
        <v>0.8571428571428571</v>
      </c>
      <c r="K215" s="11" t="str">
        <f>VLOOKUP(A215,维度表!$A$1:$B$37,2,FALSE)</f>
        <v>销售物流</v>
      </c>
    </row>
    <row r="216" spans="1:11" x14ac:dyDescent="0.3">
      <c r="A216" s="4" t="s">
        <v>104</v>
      </c>
      <c r="B216" s="4" t="s">
        <v>90</v>
      </c>
      <c r="C216" s="4" t="s">
        <v>91</v>
      </c>
      <c r="D216" s="4">
        <v>4</v>
      </c>
      <c r="E216" s="4">
        <v>4</v>
      </c>
      <c r="F216" s="4"/>
      <c r="G216" s="4"/>
      <c r="H216" s="4"/>
      <c r="I216" s="4"/>
      <c r="J216" s="5">
        <f t="shared" si="4"/>
        <v>1.1428571428571428</v>
      </c>
      <c r="K216" s="11" t="str">
        <f>VLOOKUP(A216,维度表!$A$1:$B$37,2,FALSE)</f>
        <v>销售物流</v>
      </c>
    </row>
    <row r="217" spans="1:11" x14ac:dyDescent="0.3">
      <c r="A217" s="4" t="s">
        <v>104</v>
      </c>
      <c r="B217" s="4" t="s">
        <v>99</v>
      </c>
      <c r="C217" s="4" t="s">
        <v>99</v>
      </c>
      <c r="D217" s="4"/>
      <c r="E217" s="4"/>
      <c r="F217" s="4">
        <v>18</v>
      </c>
      <c r="G217" s="4">
        <v>14</v>
      </c>
      <c r="H217" s="4">
        <v>7</v>
      </c>
      <c r="I217" s="4"/>
      <c r="J217" s="5">
        <f t="shared" si="4"/>
        <v>5.5714285714285712</v>
      </c>
      <c r="K217" s="11" t="str">
        <f>VLOOKUP(A217,维度表!$A$1:$B$37,2,FALSE)</f>
        <v>销售物流</v>
      </c>
    </row>
    <row r="218" spans="1:11" x14ac:dyDescent="0.3">
      <c r="A218" s="2" t="s">
        <v>104</v>
      </c>
      <c r="B218" s="2" t="s">
        <v>94</v>
      </c>
      <c r="C218" s="2" t="s">
        <v>95</v>
      </c>
      <c r="D218" s="2"/>
      <c r="E218" s="2"/>
      <c r="F218" s="2">
        <v>3</v>
      </c>
      <c r="G218" s="2"/>
      <c r="H218" s="2"/>
      <c r="I218" s="2"/>
      <c r="J218" s="6">
        <f t="shared" si="4"/>
        <v>0.42857142857142855</v>
      </c>
      <c r="K218" s="11" t="str">
        <f>VLOOKUP(A218,维度表!$A$1:$B$37,2,FALSE)</f>
        <v>销售物流</v>
      </c>
    </row>
    <row r="219" spans="1:11" x14ac:dyDescent="0.3">
      <c r="A219" s="2" t="s">
        <v>86</v>
      </c>
      <c r="B219" s="2" t="s">
        <v>87</v>
      </c>
      <c r="C219" s="2" t="s">
        <v>148</v>
      </c>
      <c r="D219" s="2">
        <v>2</v>
      </c>
      <c r="E219" s="2">
        <v>4</v>
      </c>
      <c r="F219" s="2">
        <v>1</v>
      </c>
      <c r="G219" s="2"/>
      <c r="H219" s="2"/>
      <c r="I219" s="2"/>
      <c r="J219" s="6">
        <f t="shared" si="4"/>
        <v>1</v>
      </c>
      <c r="K219" s="11" t="str">
        <f>VLOOKUP(A219,维度表!$A$1:$B$37,2,FALSE)</f>
        <v>基础设施及桌面</v>
      </c>
    </row>
    <row r="220" spans="1:11" x14ac:dyDescent="0.3">
      <c r="A220" s="2" t="s">
        <v>86</v>
      </c>
      <c r="B220" s="2" t="s">
        <v>94</v>
      </c>
      <c r="C220" s="2" t="s">
        <v>147</v>
      </c>
      <c r="D220" s="2">
        <v>20</v>
      </c>
      <c r="E220" s="2">
        <v>21</v>
      </c>
      <c r="F220" s="2">
        <v>2</v>
      </c>
      <c r="G220" s="2"/>
      <c r="H220" s="2"/>
      <c r="I220" s="2"/>
      <c r="J220" s="6">
        <f t="shared" si="4"/>
        <v>6.1428571428571432</v>
      </c>
      <c r="K220" s="11" t="str">
        <f>VLOOKUP(A220,维度表!$A$1:$B$37,2,FALSE)</f>
        <v>基础设施及桌面</v>
      </c>
    </row>
    <row r="221" spans="1:11" x14ac:dyDescent="0.3">
      <c r="A221" s="2" t="s">
        <v>86</v>
      </c>
      <c r="B221" s="2" t="s">
        <v>94</v>
      </c>
      <c r="C221" s="2" t="s">
        <v>112</v>
      </c>
      <c r="D221" s="2">
        <v>2</v>
      </c>
      <c r="E221" s="2">
        <v>10</v>
      </c>
      <c r="F221" s="2">
        <v>18</v>
      </c>
      <c r="G221" s="2"/>
      <c r="H221" s="2"/>
      <c r="I221" s="2"/>
      <c r="J221" s="6">
        <f t="shared" si="4"/>
        <v>4.2857142857142856</v>
      </c>
      <c r="K221" s="11" t="str">
        <f>VLOOKUP(A221,维度表!$A$1:$B$37,2,FALSE)</f>
        <v>基础设施及桌面</v>
      </c>
    </row>
    <row r="222" spans="1:11" x14ac:dyDescent="0.3">
      <c r="A222" s="2" t="s">
        <v>86</v>
      </c>
      <c r="B222" s="2" t="s">
        <v>90</v>
      </c>
      <c r="C222" s="2" t="s">
        <v>98</v>
      </c>
      <c r="D222" s="2">
        <v>3</v>
      </c>
      <c r="E222" s="2"/>
      <c r="F222" s="2"/>
      <c r="G222" s="2"/>
      <c r="H222" s="2"/>
      <c r="I222" s="2"/>
      <c r="J222" s="6">
        <f t="shared" si="4"/>
        <v>0.42857142857142855</v>
      </c>
      <c r="K222" s="11" t="str">
        <f>VLOOKUP(A222,维度表!$A$1:$B$37,2,FALSE)</f>
        <v>基础设施及桌面</v>
      </c>
    </row>
    <row r="223" spans="1:11" x14ac:dyDescent="0.3">
      <c r="A223" s="2" t="s">
        <v>86</v>
      </c>
      <c r="B223" s="2" t="s">
        <v>90</v>
      </c>
      <c r="C223" s="2" t="s">
        <v>92</v>
      </c>
      <c r="D223" s="2">
        <v>1</v>
      </c>
      <c r="E223" s="2"/>
      <c r="F223" s="2"/>
      <c r="G223" s="2"/>
      <c r="H223" s="2"/>
      <c r="I223" s="2"/>
      <c r="J223" s="6">
        <f t="shared" si="4"/>
        <v>0.14285714285714285</v>
      </c>
      <c r="K223" s="11" t="str">
        <f>VLOOKUP(A223,维度表!$A$1:$B$37,2,FALSE)</f>
        <v>基础设施及桌面</v>
      </c>
    </row>
    <row r="224" spans="1:11" x14ac:dyDescent="0.3">
      <c r="A224" s="2" t="s">
        <v>86</v>
      </c>
      <c r="B224" s="2" t="s">
        <v>99</v>
      </c>
      <c r="C224" s="2" t="s">
        <v>115</v>
      </c>
      <c r="D224" s="2"/>
      <c r="E224" s="2"/>
      <c r="F224" s="2">
        <v>14</v>
      </c>
      <c r="G224" s="2">
        <v>14</v>
      </c>
      <c r="H224" s="2">
        <v>14</v>
      </c>
      <c r="I224" s="2"/>
      <c r="J224" s="6">
        <f t="shared" si="4"/>
        <v>6</v>
      </c>
      <c r="K224" s="11" t="str">
        <f>VLOOKUP(A224,维度表!$A$1:$B$37,2,FALSE)</f>
        <v>基础设施及桌面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9C8E-736B-42A6-9DCD-2D649528E441}">
  <dimension ref="A1:B52"/>
  <sheetViews>
    <sheetView topLeftCell="A41" workbookViewId="0">
      <selection activeCell="C41" sqref="C41"/>
    </sheetView>
  </sheetViews>
  <sheetFormatPr defaultRowHeight="14" x14ac:dyDescent="0.3"/>
  <sheetData>
    <row r="1" spans="1:2" x14ac:dyDescent="0.3">
      <c r="A1" s="12" t="s">
        <v>167</v>
      </c>
      <c r="B1" s="12" t="s">
        <v>168</v>
      </c>
    </row>
    <row r="2" spans="1:2" x14ac:dyDescent="0.3">
      <c r="A2" s="12" t="s">
        <v>169</v>
      </c>
      <c r="B2" s="12" t="s">
        <v>168</v>
      </c>
    </row>
    <row r="3" spans="1:2" x14ac:dyDescent="0.3">
      <c r="A3" s="12" t="s">
        <v>170</v>
      </c>
      <c r="B3" s="12" t="s">
        <v>168</v>
      </c>
    </row>
    <row r="4" spans="1:2" x14ac:dyDescent="0.3">
      <c r="A4" s="12" t="s">
        <v>171</v>
      </c>
      <c r="B4" s="12" t="s">
        <v>168</v>
      </c>
    </row>
    <row r="5" spans="1:2" x14ac:dyDescent="0.3">
      <c r="A5" s="12" t="s">
        <v>172</v>
      </c>
      <c r="B5" s="12" t="s">
        <v>168</v>
      </c>
    </row>
    <row r="6" spans="1:2" x14ac:dyDescent="0.3">
      <c r="A6" s="12" t="s">
        <v>173</v>
      </c>
      <c r="B6" s="12" t="s">
        <v>174</v>
      </c>
    </row>
    <row r="7" spans="1:2" x14ac:dyDescent="0.3">
      <c r="A7" s="12" t="s">
        <v>175</v>
      </c>
      <c r="B7" s="12" t="s">
        <v>174</v>
      </c>
    </row>
    <row r="8" spans="1:2" x14ac:dyDescent="0.3">
      <c r="A8" s="12" t="s">
        <v>176</v>
      </c>
      <c r="B8" s="12" t="s">
        <v>174</v>
      </c>
    </row>
    <row r="9" spans="1:2" x14ac:dyDescent="0.3">
      <c r="A9" s="12" t="s">
        <v>177</v>
      </c>
      <c r="B9" s="12" t="s">
        <v>174</v>
      </c>
    </row>
    <row r="10" spans="1:2" x14ac:dyDescent="0.3">
      <c r="A10" s="12" t="s">
        <v>178</v>
      </c>
      <c r="B10" s="12" t="s">
        <v>174</v>
      </c>
    </row>
    <row r="11" spans="1:2" x14ac:dyDescent="0.3">
      <c r="A11" s="12" t="s">
        <v>104</v>
      </c>
      <c r="B11" s="12" t="s">
        <v>179</v>
      </c>
    </row>
    <row r="12" spans="1:2" x14ac:dyDescent="0.3">
      <c r="A12" s="12" t="s">
        <v>180</v>
      </c>
      <c r="B12" s="12" t="s">
        <v>179</v>
      </c>
    </row>
    <row r="13" spans="1:2" x14ac:dyDescent="0.3">
      <c r="A13" s="12" t="s">
        <v>181</v>
      </c>
      <c r="B13" s="12" t="s">
        <v>179</v>
      </c>
    </row>
    <row r="14" spans="1:2" x14ac:dyDescent="0.3">
      <c r="A14" s="12" t="s">
        <v>182</v>
      </c>
      <c r="B14" s="12" t="s">
        <v>179</v>
      </c>
    </row>
    <row r="15" spans="1:2" x14ac:dyDescent="0.3">
      <c r="A15" s="12" t="s">
        <v>183</v>
      </c>
      <c r="B15" s="12" t="s">
        <v>184</v>
      </c>
    </row>
    <row r="16" spans="1:2" x14ac:dyDescent="0.3">
      <c r="A16" s="12" t="s">
        <v>185</v>
      </c>
      <c r="B16" s="12" t="s">
        <v>184</v>
      </c>
    </row>
    <row r="17" spans="1:2" x14ac:dyDescent="0.3">
      <c r="A17" s="12" t="s">
        <v>186</v>
      </c>
      <c r="B17" s="12" t="s">
        <v>184</v>
      </c>
    </row>
    <row r="18" spans="1:2" x14ac:dyDescent="0.3">
      <c r="A18" s="12" t="s">
        <v>187</v>
      </c>
      <c r="B18" s="12" t="s">
        <v>184</v>
      </c>
    </row>
    <row r="19" spans="1:2" x14ac:dyDescent="0.3">
      <c r="A19" s="12" t="s">
        <v>188</v>
      </c>
      <c r="B19" s="12" t="s">
        <v>189</v>
      </c>
    </row>
    <row r="20" spans="1:2" x14ac:dyDescent="0.3">
      <c r="A20" s="12" t="s">
        <v>93</v>
      </c>
      <c r="B20" s="12" t="s">
        <v>189</v>
      </c>
    </row>
    <row r="21" spans="1:2" x14ac:dyDescent="0.3">
      <c r="A21" s="12" t="s">
        <v>190</v>
      </c>
      <c r="B21" s="12" t="s">
        <v>189</v>
      </c>
    </row>
    <row r="22" spans="1:2" x14ac:dyDescent="0.3">
      <c r="A22" s="13" t="s">
        <v>205</v>
      </c>
      <c r="B22" s="12" t="s">
        <v>191</v>
      </c>
    </row>
    <row r="23" spans="1:2" x14ac:dyDescent="0.3">
      <c r="A23" s="12" t="s">
        <v>192</v>
      </c>
      <c r="B23" s="12" t="s">
        <v>191</v>
      </c>
    </row>
    <row r="24" spans="1:2" x14ac:dyDescent="0.3">
      <c r="A24" s="12" t="s">
        <v>134</v>
      </c>
      <c r="B24" s="12" t="s">
        <v>191</v>
      </c>
    </row>
    <row r="25" spans="1:2" x14ac:dyDescent="0.3">
      <c r="A25" s="12" t="s">
        <v>193</v>
      </c>
      <c r="B25" s="12" t="s">
        <v>194</v>
      </c>
    </row>
    <row r="26" spans="1:2" x14ac:dyDescent="0.3">
      <c r="A26" s="12" t="s">
        <v>195</v>
      </c>
      <c r="B26" s="12" t="s">
        <v>194</v>
      </c>
    </row>
    <row r="27" spans="1:2" x14ac:dyDescent="0.3">
      <c r="A27" s="12" t="s">
        <v>111</v>
      </c>
      <c r="B27" s="12" t="s">
        <v>194</v>
      </c>
    </row>
    <row r="28" spans="1:2" x14ac:dyDescent="0.3">
      <c r="A28" s="12" t="s">
        <v>149</v>
      </c>
      <c r="B28" s="12" t="s">
        <v>194</v>
      </c>
    </row>
    <row r="29" spans="1:2" x14ac:dyDescent="0.3">
      <c r="A29" s="12" t="s">
        <v>196</v>
      </c>
      <c r="B29" s="12" t="s">
        <v>194</v>
      </c>
    </row>
    <row r="30" spans="1:2" x14ac:dyDescent="0.3">
      <c r="A30" s="12" t="s">
        <v>108</v>
      </c>
      <c r="B30" s="12" t="s">
        <v>194</v>
      </c>
    </row>
    <row r="31" spans="1:2" x14ac:dyDescent="0.3">
      <c r="A31" s="14" t="s">
        <v>146</v>
      </c>
      <c r="B31" s="12" t="s">
        <v>107</v>
      </c>
    </row>
    <row r="32" spans="1:2" x14ac:dyDescent="0.3">
      <c r="A32" s="14" t="s">
        <v>197</v>
      </c>
      <c r="B32" s="12" t="s">
        <v>107</v>
      </c>
    </row>
    <row r="33" spans="1:2" x14ac:dyDescent="0.3">
      <c r="A33" s="14" t="s">
        <v>160</v>
      </c>
      <c r="B33" s="12" t="s">
        <v>107</v>
      </c>
    </row>
    <row r="34" spans="1:2" x14ac:dyDescent="0.3">
      <c r="A34" s="14" t="s">
        <v>198</v>
      </c>
      <c r="B34" s="12" t="s">
        <v>107</v>
      </c>
    </row>
    <row r="35" spans="1:2" x14ac:dyDescent="0.3">
      <c r="A35" s="14" t="s">
        <v>199</v>
      </c>
      <c r="B35" s="12" t="s">
        <v>107</v>
      </c>
    </row>
    <row r="36" spans="1:2" x14ac:dyDescent="0.3">
      <c r="A36" s="14" t="s">
        <v>200</v>
      </c>
      <c r="B36" s="12" t="s">
        <v>107</v>
      </c>
    </row>
    <row r="37" spans="1:2" x14ac:dyDescent="0.3">
      <c r="A37" s="14" t="s">
        <v>201</v>
      </c>
      <c r="B37" s="12" t="s">
        <v>107</v>
      </c>
    </row>
    <row r="45" spans="1:2" x14ac:dyDescent="0.3">
      <c r="A45" s="14" t="s">
        <v>168</v>
      </c>
      <c r="B45" s="14">
        <v>5</v>
      </c>
    </row>
    <row r="46" spans="1:2" x14ac:dyDescent="0.3">
      <c r="A46" s="14" t="s">
        <v>174</v>
      </c>
      <c r="B46" s="14">
        <v>5</v>
      </c>
    </row>
    <row r="47" spans="1:2" x14ac:dyDescent="0.3">
      <c r="A47" s="14" t="s">
        <v>179</v>
      </c>
      <c r="B47" s="14">
        <v>4</v>
      </c>
    </row>
    <row r="48" spans="1:2" x14ac:dyDescent="0.3">
      <c r="A48" s="14" t="s">
        <v>184</v>
      </c>
      <c r="B48" s="14">
        <v>4</v>
      </c>
    </row>
    <row r="49" spans="1:2" x14ac:dyDescent="0.3">
      <c r="A49" s="14" t="s">
        <v>202</v>
      </c>
      <c r="B49" s="14">
        <v>3</v>
      </c>
    </row>
    <row r="50" spans="1:2" x14ac:dyDescent="0.3">
      <c r="A50" s="14" t="s">
        <v>191</v>
      </c>
      <c r="B50" s="14">
        <v>3</v>
      </c>
    </row>
    <row r="51" spans="1:2" x14ac:dyDescent="0.3">
      <c r="A51" s="14" t="s">
        <v>203</v>
      </c>
      <c r="B51" s="14">
        <v>6</v>
      </c>
    </row>
    <row r="52" spans="1:2" x14ac:dyDescent="0.3">
      <c r="A52" s="14" t="s">
        <v>107</v>
      </c>
      <c r="B52" s="14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项目投入统计(人员维度)</vt:lpstr>
      <vt:lpstr>Sheet4</vt:lpstr>
      <vt:lpstr>Sheet5</vt:lpstr>
      <vt:lpstr>Sheet3</vt:lpstr>
      <vt:lpstr>维度表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wzz</cp:lastModifiedBy>
  <dcterms:created xsi:type="dcterms:W3CDTF">2023-02-01T08:33:29Z</dcterms:created>
  <dcterms:modified xsi:type="dcterms:W3CDTF">2023-02-24T17:16:16Z</dcterms:modified>
</cp:coreProperties>
</file>