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johnsmac/Desktop/Universität/2. Semester/"/>
    </mc:Choice>
  </mc:AlternateContent>
  <xr:revisionPtr revIDLastSave="0" documentId="13_ncr:1_{D9D3B064-5F3F-1B43-8660-CDE9475D745B}" xr6:coauthVersionLast="47" xr6:coauthVersionMax="47" xr10:uidLastSave="{00000000-0000-0000-0000-000000000000}"/>
  <bookViews>
    <workbookView xWindow="0" yWindow="0" windowWidth="28800" windowHeight="18000" activeTab="1" xr2:uid="{00000000-000D-0000-FFFF-FFFF00000000}"/>
  </bookViews>
  <sheets>
    <sheet name="Anleitung" sheetId="1" r:id="rId1"/>
    <sheet name="Semesterplan" sheetId="2" r:id="rId2"/>
    <sheet name="Allgemein" sheetId="7" r:id="rId3"/>
    <sheet name="OSTA" sheetId="8" r:id="rId4"/>
    <sheet name="OMIK" sheetId="9" r:id="rId5"/>
    <sheet name="OFIN" sheetId="10" r:id="rId6"/>
    <sheet name="OREC" sheetId="11" r:id="rId7"/>
    <sheet name="OPPE" sheetId="12" r:id="rId8"/>
    <sheet name="Sheet1" sheetId="3" r:id="rId9"/>
    <sheet name="COMMITTMENT" sheetId="4" r:id="rId10"/>
    <sheet name="Wochenplan KW 19" sheetId="5" r:id="rId11"/>
    <sheet name="Wochenplan KW 20" sheetId="6"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hoitFh0LRn17x/1zmQqusFxz8g5A=="/>
    </ext>
  </extLst>
</workbook>
</file>

<file path=xl/calcChain.xml><?xml version="1.0" encoding="utf-8"?>
<calcChain xmlns="http://schemas.openxmlformats.org/spreadsheetml/2006/main">
  <c r="H73" i="1" l="1"/>
  <c r="H66" i="1"/>
  <c r="H65" i="1"/>
  <c r="I62" i="1"/>
  <c r="J61" i="1"/>
  <c r="J60" i="1"/>
  <c r="J59" i="1"/>
  <c r="H57" i="1"/>
  <c r="H58" i="1"/>
  <c r="H59" i="1"/>
  <c r="H60" i="1"/>
  <c r="H56" i="1"/>
  <c r="G60" i="1"/>
  <c r="G59" i="1"/>
  <c r="G58" i="1"/>
  <c r="G57" i="1"/>
  <c r="G56" i="1"/>
  <c r="H49" i="1"/>
  <c r="H50" i="1"/>
  <c r="H51" i="1"/>
  <c r="H52" i="1"/>
  <c r="H48" i="1"/>
  <c r="G49" i="1"/>
  <c r="G52" i="1"/>
  <c r="G51" i="1"/>
  <c r="G50" i="1"/>
  <c r="G48" i="1"/>
  <c r="G19" i="1"/>
  <c r="G43" i="1"/>
  <c r="G42" i="1"/>
  <c r="G39" i="1"/>
  <c r="G40" i="1"/>
  <c r="G36" i="1"/>
  <c r="G30" i="1"/>
  <c r="G28" i="1"/>
  <c r="G25" i="1"/>
  <c r="G18" i="1"/>
  <c r="L46" i="2"/>
  <c r="K46" i="2"/>
  <c r="J46" i="2"/>
  <c r="L45" i="2"/>
  <c r="K45" i="2"/>
  <c r="J45" i="2"/>
  <c r="L44" i="2"/>
  <c r="K44" i="2"/>
  <c r="J44" i="2"/>
  <c r="L43" i="2"/>
  <c r="K43" i="2"/>
  <c r="J43" i="2"/>
  <c r="EX62" i="2"/>
  <c r="EX49" i="2"/>
  <c r="EX37" i="2"/>
  <c r="EX4" i="2"/>
  <c r="EP62" i="2"/>
  <c r="EP49" i="2"/>
  <c r="EP37" i="2"/>
  <c r="EP4" i="2"/>
  <c r="EH62" i="2"/>
  <c r="EH49" i="2"/>
  <c r="EH37" i="2"/>
  <c r="EH4" i="2"/>
  <c r="DZ62" i="2"/>
  <c r="DZ49" i="2"/>
  <c r="DZ37" i="2"/>
  <c r="DZ4" i="2"/>
  <c r="L59" i="2"/>
  <c r="K59" i="2"/>
  <c r="J59" i="2"/>
  <c r="L34" i="2"/>
  <c r="K34" i="2"/>
  <c r="J34" i="2"/>
  <c r="L26" i="2"/>
  <c r="K26" i="2"/>
  <c r="J26" i="2"/>
  <c r="L25" i="2"/>
  <c r="K25" i="2"/>
  <c r="J25" i="2"/>
  <c r="L24" i="2"/>
  <c r="K24" i="2"/>
  <c r="J24" i="2"/>
  <c r="L23" i="2"/>
  <c r="K23" i="2"/>
  <c r="J23" i="2"/>
  <c r="L22" i="2"/>
  <c r="K22" i="2"/>
  <c r="J22" i="2"/>
  <c r="L21" i="2"/>
  <c r="K21" i="2"/>
  <c r="J21" i="2"/>
  <c r="L71" i="2" l="1"/>
  <c r="K71" i="2"/>
  <c r="J71" i="2"/>
  <c r="L70" i="2"/>
  <c r="K70" i="2"/>
  <c r="J70" i="2"/>
  <c r="L69" i="2"/>
  <c r="K69" i="2"/>
  <c r="J69" i="2"/>
  <c r="L68" i="2"/>
  <c r="K68" i="2"/>
  <c r="J68" i="2"/>
  <c r="L67" i="2"/>
  <c r="K67" i="2"/>
  <c r="J67" i="2"/>
  <c r="L66" i="2"/>
  <c r="K66" i="2"/>
  <c r="J66" i="2"/>
  <c r="L65" i="2"/>
  <c r="K65" i="2"/>
  <c r="J65" i="2"/>
  <c r="L64" i="2"/>
  <c r="K64" i="2"/>
  <c r="J64" i="2"/>
  <c r="L63" i="2"/>
  <c r="L62" i="2" s="1"/>
  <c r="K63" i="2"/>
  <c r="K62" i="2" s="1"/>
  <c r="J63" i="2"/>
  <c r="DR62" i="2"/>
  <c r="DJ62" i="2"/>
  <c r="DB62" i="2"/>
  <c r="CT62" i="2"/>
  <c r="CL62" i="2"/>
  <c r="CD62" i="2"/>
  <c r="BV62" i="2"/>
  <c r="BN62" i="2"/>
  <c r="BF62" i="2"/>
  <c r="AX62" i="2"/>
  <c r="AQ62" i="2"/>
  <c r="AJ62" i="2"/>
  <c r="AC62" i="2"/>
  <c r="V62" i="2"/>
  <c r="O62" i="2"/>
  <c r="H62" i="2"/>
  <c r="DR49" i="2"/>
  <c r="DR37" i="2"/>
  <c r="DR4" i="2"/>
  <c r="DJ49" i="2"/>
  <c r="DJ37" i="2"/>
  <c r="DJ4" i="2"/>
  <c r="DB49" i="2"/>
  <c r="DB37" i="2"/>
  <c r="DB4" i="2"/>
  <c r="CT49" i="2"/>
  <c r="CT37" i="2"/>
  <c r="CT4" i="2"/>
  <c r="CL49" i="2"/>
  <c r="CL37" i="2"/>
  <c r="CL4" i="2"/>
  <c r="CD49" i="2"/>
  <c r="CD37" i="2"/>
  <c r="CD4" i="2"/>
  <c r="BV49" i="2"/>
  <c r="BV37" i="2"/>
  <c r="BV4" i="2"/>
  <c r="BN49" i="2"/>
  <c r="BN37" i="2"/>
  <c r="BN4" i="2"/>
  <c r="BF49" i="2"/>
  <c r="BF37" i="2"/>
  <c r="BF4" i="2"/>
  <c r="O4" i="2"/>
  <c r="O18" i="2"/>
  <c r="O28" i="2"/>
  <c r="O37" i="2"/>
  <c r="O49" i="2"/>
  <c r="V4" i="2"/>
  <c r="V18" i="2"/>
  <c r="V28" i="2"/>
  <c r="V37" i="2"/>
  <c r="V49" i="2"/>
  <c r="L60" i="2"/>
  <c r="K60" i="2"/>
  <c r="J60" i="2"/>
  <c r="L58" i="2"/>
  <c r="K58" i="2"/>
  <c r="J58" i="2"/>
  <c r="L57" i="2"/>
  <c r="K57" i="2"/>
  <c r="J57" i="2"/>
  <c r="L56" i="2"/>
  <c r="K56" i="2"/>
  <c r="J56" i="2"/>
  <c r="L55" i="2"/>
  <c r="K55" i="2"/>
  <c r="J55" i="2"/>
  <c r="L54" i="2"/>
  <c r="K54" i="2"/>
  <c r="J54" i="2"/>
  <c r="L53" i="2"/>
  <c r="K53" i="2"/>
  <c r="J53" i="2"/>
  <c r="L52" i="2"/>
  <c r="K52" i="2"/>
  <c r="J52" i="2"/>
  <c r="L51" i="2"/>
  <c r="K51" i="2"/>
  <c r="J51" i="2"/>
  <c r="L50" i="2"/>
  <c r="L49" i="2" s="1"/>
  <c r="K50" i="2"/>
  <c r="K49" i="2" s="1"/>
  <c r="J50" i="2"/>
  <c r="AX49" i="2"/>
  <c r="AQ49" i="2"/>
  <c r="AJ49" i="2"/>
  <c r="AC49" i="2"/>
  <c r="H49" i="2"/>
  <c r="L47" i="2"/>
  <c r="K47" i="2"/>
  <c r="J47" i="2"/>
  <c r="L42" i="2"/>
  <c r="K42" i="2"/>
  <c r="J42" i="2"/>
  <c r="L41" i="2"/>
  <c r="K41" i="2"/>
  <c r="J41" i="2"/>
  <c r="L40" i="2"/>
  <c r="K40" i="2"/>
  <c r="J40" i="2"/>
  <c r="L39" i="2"/>
  <c r="K39" i="2"/>
  <c r="J39" i="2"/>
  <c r="L38" i="2"/>
  <c r="L37" i="2" s="1"/>
  <c r="K38" i="2"/>
  <c r="K37" i="2" s="1"/>
  <c r="J38" i="2"/>
  <c r="AX37" i="2"/>
  <c r="AQ37" i="2"/>
  <c r="AJ37" i="2"/>
  <c r="AC37" i="2"/>
  <c r="H37" i="2"/>
  <c r="L35" i="2"/>
  <c r="K35" i="2"/>
  <c r="J35" i="2"/>
  <c r="L33" i="2"/>
  <c r="K33" i="2"/>
  <c r="J33" i="2"/>
  <c r="L32" i="2"/>
  <c r="K32" i="2"/>
  <c r="J32" i="2"/>
  <c r="L31" i="2"/>
  <c r="K31" i="2"/>
  <c r="J31" i="2"/>
  <c r="L30" i="2"/>
  <c r="K30" i="2"/>
  <c r="J30" i="2"/>
  <c r="L29" i="2"/>
  <c r="L28" i="2" s="1"/>
  <c r="K29" i="2"/>
  <c r="K28" i="2" s="1"/>
  <c r="J29" i="2"/>
  <c r="AJ28" i="2"/>
  <c r="AC28" i="2"/>
  <c r="H28" i="2"/>
  <c r="L20" i="2"/>
  <c r="K20" i="2"/>
  <c r="J20" i="2"/>
  <c r="L19" i="2"/>
  <c r="L18" i="2" s="1"/>
  <c r="K19" i="2"/>
  <c r="K18" i="2" s="1"/>
  <c r="J19" i="2"/>
  <c r="AJ18" i="2"/>
  <c r="AC18" i="2"/>
  <c r="H18" i="2"/>
  <c r="L16" i="2"/>
  <c r="K16" i="2"/>
  <c r="J16" i="2"/>
  <c r="L15" i="2"/>
  <c r="K15" i="2"/>
  <c r="J15" i="2"/>
  <c r="L14" i="2"/>
  <c r="K14" i="2"/>
  <c r="J14" i="2"/>
  <c r="L13" i="2"/>
  <c r="K13" i="2"/>
  <c r="J13" i="2"/>
  <c r="L12" i="2"/>
  <c r="K12" i="2"/>
  <c r="J12" i="2"/>
  <c r="L11" i="2"/>
  <c r="K11" i="2"/>
  <c r="J11" i="2"/>
  <c r="L10" i="2"/>
  <c r="K10" i="2"/>
  <c r="J10" i="2"/>
  <c r="L9" i="2"/>
  <c r="K9" i="2"/>
  <c r="J9" i="2"/>
  <c r="L8" i="2"/>
  <c r="K8" i="2"/>
  <c r="J8" i="2"/>
  <c r="L7" i="2"/>
  <c r="K7" i="2"/>
  <c r="J7" i="2"/>
  <c r="L6" i="2"/>
  <c r="K6" i="2"/>
  <c r="J6" i="2"/>
  <c r="L5" i="2"/>
  <c r="L4" i="2" s="1"/>
  <c r="K5" i="2"/>
  <c r="K4" i="2" s="1"/>
  <c r="J5" i="2"/>
  <c r="AX4" i="2"/>
  <c r="AQ4" i="2"/>
  <c r="AJ4" i="2"/>
  <c r="AC4" i="2"/>
  <c r="H4" i="2"/>
  <c r="J62" i="2" l="1"/>
  <c r="J28" i="2"/>
  <c r="J4" i="2"/>
  <c r="J18" i="2"/>
  <c r="J37" i="2"/>
  <c r="J49" i="2"/>
</calcChain>
</file>

<file path=xl/sharedStrings.xml><?xml version="1.0" encoding="utf-8"?>
<sst xmlns="http://schemas.openxmlformats.org/spreadsheetml/2006/main" count="735" uniqueCount="202">
  <si>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</si>
  <si>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</si>
  <si>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</si>
  <si>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</si>
  <si>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</si>
  <si>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</si>
  <si>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</si>
  <si>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</si>
  <si>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</si>
  <si>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</si>
  <si>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</si>
  <si>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</si>
  <si>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</si>
  <si>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</si>
  <si>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Semesterplan</t>
  </si>
  <si>
    <t>(Übersicht-Zelle muss angepasst werden)</t>
  </si>
  <si>
    <t>Übersicht</t>
  </si>
  <si>
    <t>Typ</t>
  </si>
  <si>
    <t>Fach</t>
  </si>
  <si>
    <t>Klausurdatum</t>
  </si>
  <si>
    <t>ECTS</t>
  </si>
  <si>
    <t>Fachgebiet</t>
  </si>
  <si>
    <t>Anteil an Klausur</t>
  </si>
  <si>
    <t>Stunden</t>
  </si>
  <si>
    <t>Skript Niveau</t>
  </si>
  <si>
    <t>Rechnen Niveau</t>
  </si>
  <si>
    <t>Bemerkungen</t>
  </si>
  <si>
    <t>Ziel</t>
  </si>
  <si>
    <t>Thema</t>
  </si>
  <si>
    <t>1) Einführung</t>
  </si>
  <si>
    <t xml:space="preserve">9) Arbeitsmarkt &amp; Einkommensverteilung </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</si>
  <si>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</si>
  <si>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</si>
  <si>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</si>
  <si>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</si>
  <si>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</si>
  <si>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</si>
  <si>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</si>
  <si>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</si>
  <si>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</si>
  <si>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</si>
  <si>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</si>
  <si>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</si>
  <si>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</si>
  <si>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</si>
  <si>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</si>
  <si>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</si>
  <si>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</si>
  <si>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</si>
  <si>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</si>
  <si>
    <t>Statistik</t>
  </si>
  <si>
    <t>Mikroökonomik 1</t>
  </si>
  <si>
    <t>Finanzen 1</t>
  </si>
  <si>
    <t>Recht für Wirtschaftswissenschaften</t>
  </si>
  <si>
    <t>Philosophie, Politik und Wirtschaft</t>
  </si>
  <si>
    <t>Marketing 1</t>
  </si>
  <si>
    <t>Marketing 2</t>
  </si>
  <si>
    <t>Marketing 3</t>
  </si>
  <si>
    <t>Marketing 4</t>
  </si>
  <si>
    <t>Marketing 5</t>
  </si>
  <si>
    <t>Marketing 6</t>
  </si>
  <si>
    <t>Marketing 7</t>
  </si>
  <si>
    <t>Marketing 8</t>
  </si>
  <si>
    <t>Marketing 9</t>
  </si>
  <si>
    <t>Marketing 10</t>
  </si>
  <si>
    <t>1. Beschreibung univariater Datensätze</t>
  </si>
  <si>
    <t>2. Beschreibung bivariater Datensätze: Zusammenhangsanalysen</t>
  </si>
  <si>
    <t>3. Zufallsvariablen und Verteilungen</t>
  </si>
  <si>
    <t>4. Verteilungsmodelle</t>
  </si>
  <si>
    <t>5. Bivariate Zufallsvariablen</t>
  </si>
  <si>
    <t>6. Mittelung bei Zufallsstichproben</t>
  </si>
  <si>
    <t>7. Parameterschätzung</t>
  </si>
  <si>
    <t>8. Konfidenzintervalle</t>
  </si>
  <si>
    <t>9. Statistische Tests</t>
  </si>
  <si>
    <t>10. Tests bei (un)verbundenen Stichproben</t>
  </si>
  <si>
    <t>11. Das lineare Regressionsmodell</t>
  </si>
  <si>
    <t>12. Tabellen zur Verteilungsfunktionen und Quantilen</t>
  </si>
  <si>
    <t>1) Ökonomisches Denken</t>
  </si>
  <si>
    <t>2) Angebot und Nachfrage: Ein einfaches Marktmodell</t>
  </si>
  <si>
    <t xml:space="preserve">3) Haushaltsentscheidungen </t>
  </si>
  <si>
    <t>5)</t>
  </si>
  <si>
    <t>6)</t>
  </si>
  <si>
    <t>7)</t>
  </si>
  <si>
    <t>8)</t>
  </si>
  <si>
    <t>2) Bewertung von sicheren Zahlungsstro ̈men</t>
  </si>
  <si>
    <t>3) Risiko und Rendite</t>
  </si>
  <si>
    <t>4) Kapitalstruktur</t>
  </si>
  <si>
    <t>5) Optionen</t>
  </si>
  <si>
    <t>6) Agency-Probleme</t>
  </si>
  <si>
    <t xml:space="preserve">7) Markteffizienz </t>
  </si>
  <si>
    <t>1) Allgemeine Grundlagen</t>
  </si>
  <si>
    <t>2) Marktforschung</t>
  </si>
  <si>
    <t>3) Konsumentenverhalten</t>
  </si>
  <si>
    <t>4) Strategisches Marketing</t>
  </si>
  <si>
    <t>5) Produktpolitik</t>
  </si>
  <si>
    <t>6) Preispolitik</t>
  </si>
  <si>
    <t>7) Kommunikationspolitik</t>
  </si>
  <si>
    <t>8) Vertriebspolitik</t>
  </si>
  <si>
    <t xml:space="preserve"> </t>
  </si>
  <si>
    <t>Schlafen</t>
  </si>
  <si>
    <t>Aufstehen, Frischmachen, Frühstücken</t>
  </si>
  <si>
    <t>Ins Gym Fahren</t>
  </si>
  <si>
    <t>Gym/Schwimmen &amp; Sauna/Eisbaden</t>
  </si>
  <si>
    <t>Uni</t>
  </si>
  <si>
    <t>Kaffe Pause</t>
  </si>
  <si>
    <t>Mittags Pause</t>
  </si>
  <si>
    <t>Nachhausefahren</t>
  </si>
  <si>
    <t>Abendessen</t>
  </si>
  <si>
    <t>Wäsche Machen, Putzen etc</t>
  </si>
  <si>
    <t>Sonntag (Day Off, Dates, Family Friends etc)</t>
  </si>
  <si>
    <t>FNI</t>
  </si>
  <si>
    <t>1) Wie beurteilt man staatliche Wirtschaftspolitik?</t>
  </si>
  <si>
    <t>2) Sind Märkte nicht nur effizient sondern auch fair?</t>
  </si>
  <si>
    <t>3) Macht Geld glücklich?</t>
  </si>
  <si>
    <t>4) Macht ein wirtschaftswissenschaftliches Studium egoistisch?</t>
  </si>
  <si>
    <t>5) Warum zahlen wir Steuern? Steuermoral versus Strafe</t>
  </si>
  <si>
    <t>6) Geld und Leben:Was darf ein Leben kosten?</t>
  </si>
  <si>
    <t>7) Kredit gegen Zins: Ein unmoralisches Angebot?</t>
  </si>
  <si>
    <t>8) Eine kurze Geschichte der wirtschaftlichen Entwicklung</t>
  </si>
  <si>
    <t>9) Eine kurze Esichte der Wirtschafts- und Finanzkrisen</t>
  </si>
  <si>
    <t>10) CO2, Fußabdruck und einkommen</t>
  </si>
  <si>
    <t>11) Gesunde wissenschaftliche Skepsis: Dateninterpretation</t>
  </si>
  <si>
    <t xml:space="preserve">1) (Zivil) Grundlagen </t>
  </si>
  <si>
    <t>2) (Zivil) Der Abschluss von Verträgen</t>
  </si>
  <si>
    <t>3) (Zivil) Die Beendigung von Verträgen</t>
  </si>
  <si>
    <t>4) (Zivil) Vertragliche Schadensersatzansprüche</t>
  </si>
  <si>
    <t>5) (Zivil) Die kaufrechtliche Mängelgewährleistung</t>
  </si>
  <si>
    <t>6) (Öffentlich)</t>
  </si>
  <si>
    <t>7) (Öffentlich)</t>
  </si>
  <si>
    <t>8) (Öffentlich)</t>
  </si>
  <si>
    <t>9) (Öffentlich)</t>
  </si>
  <si>
    <t>10) (Öffentlich)</t>
  </si>
  <si>
    <t>K=Kapitel</t>
  </si>
  <si>
    <t>W=Wochen</t>
  </si>
  <si>
    <t>L=LevelUps</t>
  </si>
  <si>
    <t>Benötigte Levelups</t>
  </si>
  <si>
    <t>vom 28.10 - 19.02 kann ich 50-60h Pro Woche lernen</t>
  </si>
  <si>
    <t>11,5 Wochen also ca. 633 Stunden</t>
  </si>
  <si>
    <t>Insgesamt</t>
  </si>
  <si>
    <t>Lernzeit während Praktikum</t>
  </si>
  <si>
    <t>SA+SO Netto Lernzeiten 12 Stunden (2*6)</t>
  </si>
  <si>
    <t>30 Oktober Feiertag</t>
  </si>
  <si>
    <t>20 November Urlaub (FFM)</t>
  </si>
  <si>
    <t>Unter der Woche im Durchschnitt lernzeit</t>
  </si>
  <si>
    <t xml:space="preserve">Gesamt Lernzeit im Praktikum </t>
  </si>
  <si>
    <t>Vom 21.10 - 27.11 kann ich 17,9h Pro Woche im Schnitt lernen</t>
  </si>
  <si>
    <t>5,5 Wochen also 98,5  Stunden</t>
  </si>
  <si>
    <t>731,5 Stunden</t>
  </si>
  <si>
    <t>Anzahl levelups im Praktikum</t>
  </si>
  <si>
    <t>Anzahl levelups nach dem Praktikum</t>
  </si>
  <si>
    <t>Pro Woche im praktikum (5,5 Wochen)</t>
  </si>
  <si>
    <t>(80 Prozent der Zeit, ab dann 3,5 Wochen zur ersten Klausur)</t>
  </si>
  <si>
    <t>Pro Woche nach dem Praktikum (8,5 Wochen)</t>
  </si>
  <si>
    <t>3,5 Levelups pro Woche im Praktikum</t>
  </si>
  <si>
    <t>15 Levelups pro Woche nach dem Praktikum</t>
  </si>
  <si>
    <t>KW 48 (15 Levelups)</t>
  </si>
  <si>
    <t>KW 49 (15 Levelups)</t>
  </si>
  <si>
    <t>KW 50 (15 Levelups)</t>
  </si>
  <si>
    <t>KW 51 (15 Levelups)</t>
  </si>
  <si>
    <t>KW 52 - WINTERFERIEN (21.12 bis 05.01)  (15 Levelups)</t>
  </si>
  <si>
    <t>KW 1 - WINTERFERIEN (21.12 bis 05.12) (15 Levelups)</t>
  </si>
  <si>
    <t>KW 5 (Wiederholen)</t>
  </si>
  <si>
    <t>KW 6 (Wiederholen)</t>
  </si>
  <si>
    <t>KW 7 (Wiederholen)</t>
  </si>
  <si>
    <t>KW 8 (MIKRO &amp; OPPE Klausur) (Wiederholen)</t>
  </si>
  <si>
    <t>KW 9 (OSTA, OFIN &amp; OREC Klausur) (Wiederholen)</t>
  </si>
  <si>
    <t>Osta</t>
  </si>
  <si>
    <t>Mikro</t>
  </si>
  <si>
    <t>Finanzen</t>
  </si>
  <si>
    <t>OREC</t>
  </si>
  <si>
    <t>OPPE</t>
  </si>
  <si>
    <t>%K</t>
  </si>
  <si>
    <t>LevelUps pro Woche im Praktikum</t>
  </si>
  <si>
    <t>LevelUps pro Woche nach dem Praktikum</t>
  </si>
  <si>
    <t>Angepasst</t>
  </si>
  <si>
    <t>Im Wechsel mit OPPE</t>
  </si>
  <si>
    <t>Im Wechsel mit OREC</t>
  </si>
  <si>
    <t>Da 10CP</t>
  </si>
  <si>
    <t>Da Wöchentliche Quiz für Extrapunkte</t>
  </si>
  <si>
    <t>Da 5CP</t>
  </si>
  <si>
    <t>Kommentar warum</t>
  </si>
  <si>
    <t>3/2 Split</t>
  </si>
  <si>
    <t>4/4/4/3 Split</t>
  </si>
  <si>
    <t>3/3/4/3/3/3/3/3</t>
  </si>
  <si>
    <t>3/4/3/4/3/4/3</t>
  </si>
  <si>
    <t>8*3</t>
  </si>
  <si>
    <t>3*2</t>
  </si>
  <si>
    <t>Finanzen weniger Levelups da eine Woche früher durch</t>
  </si>
  <si>
    <t xml:space="preserve">Osta weniger Levelups </t>
  </si>
  <si>
    <t>3/4 Split</t>
  </si>
  <si>
    <t>KW 2 (13 Levelups)</t>
  </si>
  <si>
    <t>Schreibe ich nicht</t>
  </si>
  <si>
    <t>3*3</t>
  </si>
  <si>
    <t>2 Pro Woche da im Praktikum mehr</t>
  </si>
  <si>
    <t>KW 3 (14 Levelups - MIKRO und OPPE 100%)</t>
  </si>
  <si>
    <t>KW 43 (4 Levelups)</t>
  </si>
  <si>
    <t>KW 44 (4 Levelups)</t>
  </si>
  <si>
    <t>KW 45 (4 Levelups)</t>
  </si>
  <si>
    <t>KW 46 (4 Levelups)</t>
  </si>
  <si>
    <t>KW 47 (4 Levelups)</t>
  </si>
  <si>
    <t>KW 4 (7 Levelups - OSTA, OFIN &amp; OREC 100%)</t>
  </si>
  <si>
    <t xml:space="preserve">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</si>
</sst>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2"/>
      <color theme="1"/>
      <name val="Calibri"/>
      <scheme val="minor"/>
    </font>
    <font>
      <sz val="12"/>
      <color theme="1"/>
      <name val="Calibri"/>
      <family val="2"/>
      <scheme val="minor"/>
    </font>
    <font>
      <b/>
      <i/>
      <u/>
      <sz val="16"/>
      <color theme="1"/>
      <name val="Calibri"/>
      <family val="2"/>
      <scheme val="minor"/>
    </font>
    <font>
      <b/>
      <sz val="12"/>
      <color theme="1"/>
      <name val="Calibri"/>
      <family val="2"/>
      <scheme val="minor"/>
    </font>
    <font>
      <sz val="5"/>
      <color theme="1"/>
      <name val="Calibri"/>
      <family val="2"/>
      <scheme val="minor"/>
    </font>
    <font>
      <b/>
      <sz val="26"/>
      <color theme="1"/>
      <name val="Calibri"/>
      <family val="2"/>
      <scheme val="minor"/>
    </font>
    <font>
      <sz val="12"/>
      <name val="Calibri"/>
      <family val="2"/>
    </font>
    <font>
      <sz val="12"/>
      <color theme="1"/>
      <name val="Calibri"/>
      <family val="2"/>
      <scheme val="minor"/>
    </font>
    <font>
      <b/>
      <sz val="20"/>
      <color theme="1"/>
      <name val="Calibri"/>
      <family val="2"/>
    </font>
    <font>
      <sz val="12"/>
      <color rgb="FF000000"/>
      <name val="Calibri"/>
      <family val="2"/>
      <scheme val="minor"/>
    </font>
    <font>
      <sz val="8"/>
      <name val="Calibri"/>
      <family val="2"/>
      <scheme val="minor"/>
    </font>
    <font>
      <sz val="8"/>
      <color theme="1"/>
      <name val="Calibri"/>
      <family val="2"/>
      <scheme val="minor"/>
    </font>
    <font>
      <sz val="8"/>
      <color rgb="FF000000"/>
      <name val="Calibri"/>
      <family val="2"/>
      <scheme val="minor"/>
    </font>
    <font>
      <i/>
      <sz val="12"/>
      <color theme="1"/>
      <name val="Calibri"/>
      <family val="2"/>
      <scheme val="minor"/>
    </font>
    <font>
      <sz val="12"/>
      <color rgb="FF00B050"/>
      <name val="Calibri"/>
      <family val="2"/>
      <scheme val="minor"/>
    </font>
  </fonts>
  <fills count="20">
    <fill>
      <patternFill patternType="none"/>
    </fill>
    <fill>
      <patternFill patternType="gray125"/>
    </fill>
    <fill>
      <patternFill patternType="solid">
        <fgColor rgb="FFFDFF05"/>
        <bgColor rgb="FFFDFF05"/>
      </patternFill>
    </fill>
    <fill>
      <patternFill patternType="solid">
        <fgColor rgb="FFE0E0E0"/>
        <bgColor rgb="FFE0E0E0"/>
      </patternFill>
    </fill>
    <fill>
      <patternFill patternType="solid">
        <fgColor rgb="FFFF0000"/>
        <bgColor rgb="FFFF0000"/>
      </patternFill>
    </fill>
    <fill>
      <patternFill patternType="solid">
        <fgColor rgb="FFFFFF00"/>
        <bgColor indexed="64"/>
      </patternFill>
    </fill>
    <fill>
      <patternFill patternType="solid">
        <fgColor rgb="FFFF0000"/>
        <bgColor rgb="FFE0E0E0"/>
      </patternFill>
    </fill>
    <fill>
      <patternFill patternType="solid">
        <fgColor rgb="FFFF0000"/>
        <bgColor indexed="64"/>
      </patternFill>
    </fill>
    <fill>
      <patternFill patternType="solid">
        <fgColor theme="2" tint="-0.499984740745262"/>
        <bgColor indexed="64"/>
      </patternFill>
    </fill>
    <fill>
      <patternFill patternType="solid">
        <fgColor rgb="FF808080"/>
        <bgColor rgb="FF000000"/>
      </patternFill>
    </fill>
    <fill>
      <patternFill patternType="solid">
        <fgColor theme="9" tint="0.59999389629810485"/>
        <bgColor indexed="64"/>
      </patternFill>
    </fill>
    <fill>
      <patternFill patternType="solid">
        <fgColor theme="9" tint="0.59999389629810485"/>
        <bgColor rgb="FF000000"/>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79998168889431442"/>
        <bgColor rgb="FF000000"/>
      </patternFill>
    </fill>
    <fill>
      <patternFill patternType="solid">
        <fgColor theme="7" tint="0.79998168889431442"/>
        <bgColor indexed="64"/>
      </patternFill>
    </fill>
    <fill>
      <patternFill patternType="solid">
        <fgColor theme="4" tint="0.39997558519241921"/>
        <bgColor rgb="FF000000"/>
      </patternFill>
    </fill>
    <fill>
      <patternFill patternType="solid">
        <fgColor rgb="FFFFFF00"/>
        <bgColor rgb="FF000000"/>
      </patternFill>
    </fill>
    <fill>
      <patternFill patternType="solid">
        <fgColor rgb="FF00B050"/>
        <bgColor indexed="64"/>
      </patternFill>
    </fill>
    <fill>
      <patternFill patternType="solid">
        <fgColor rgb="FF00B050"/>
        <bgColor rgb="FFE0E0E0"/>
      </patternFill>
    </fill>
  </fills>
  <borders count="12">
    <border>
      <left/>
      <right/>
      <top/>
      <bottom/>
      <diagonal/>
    </border>
    <border>
      <left/>
      <right/>
      <top/>
      <bottom/>
      <diagonal/>
    </border>
    <border>
      <left/>
      <right/>
      <top/>
      <bottom/>
      <diagonal/>
    </border>
    <border>
      <left/>
      <right/>
      <top/>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0"/>
  </cellStyleXfs>
  <cellXfs count="69">
    <xf numFmtId="0" fontId="0" fillId="0" borderId="0" xfId="0"/>
    <xf numFmtId="0" fontId="2" fillId="0" borderId="0" xfId="0" applyFont="1"/>
    <xf numFmtId="0" fontId="3" fillId="0" borderId="0" xfId="0" applyFont="1"/>
    <xf numFmtId="0" fontId="0" fillId="0" borderId="0" xfId="0" applyAlignment="1">
      <alignment wrapText="1"/>
    </xf>
    <xf numFmtId="0" fontId="4" fillId="0" borderId="0" xfId="0" applyFont="1"/>
    <xf numFmtId="0" fontId="5" fillId="0" borderId="0" xfId="0" applyFont="1"/>
    <xf numFmtId="0" fontId="0" fillId="2" borderId="1" xfId="0" applyFill="1" applyBorder="1"/>
    <xf numFmtId="0" fontId="3" fillId="3" borderId="1" xfId="0" applyFont="1" applyFill="1" applyBorder="1"/>
    <xf numFmtId="0" fontId="3" fillId="3" borderId="1" xfId="0" applyFont="1" applyFill="1" applyBorder="1" applyAlignment="1">
      <alignment horizontal="center"/>
    </xf>
    <xf numFmtId="0" fontId="7" fillId="0" borderId="0" xfId="0" applyFont="1"/>
    <xf numFmtId="0" fontId="0" fillId="0" borderId="0" xfId="0" applyAlignment="1">
      <alignment horizontal="center"/>
    </xf>
    <xf numFmtId="9" fontId="0" fillId="0" borderId="0" xfId="0" applyNumberFormat="1"/>
    <xf numFmtId="1"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center" wrapText="1"/>
    </xf>
    <xf numFmtId="14" fontId="0" fillId="0" borderId="0" xfId="0" applyNumberFormat="1" applyAlignment="1">
      <alignment horizontal="center"/>
    </xf>
    <xf numFmtId="0" fontId="8" fillId="0" borderId="0" xfId="0" applyFont="1"/>
    <xf numFmtId="20" fontId="0" fillId="0" borderId="0" xfId="0" applyNumberFormat="1"/>
    <xf numFmtId="0" fontId="3" fillId="3" borderId="2" xfId="0" applyFont="1" applyFill="1" applyBorder="1" applyAlignment="1">
      <alignment horizontal="center"/>
    </xf>
    <xf numFmtId="0" fontId="6" fillId="0" borderId="3" xfId="0" applyFont="1" applyBorder="1"/>
    <xf numFmtId="0" fontId="6" fillId="0" borderId="4" xfId="0" applyFont="1" applyBorder="1"/>
    <xf numFmtId="0" fontId="1" fillId="0" borderId="0" xfId="0" applyFont="1"/>
    <xf numFmtId="0" fontId="1" fillId="5" borderId="0" xfId="0" applyFont="1" applyFill="1"/>
    <xf numFmtId="0" fontId="1" fillId="0" borderId="0" xfId="0" applyFont="1" applyAlignment="1">
      <alignment wrapText="1"/>
    </xf>
    <xf numFmtId="0" fontId="7" fillId="5" borderId="0" xfId="0" applyFont="1" applyFill="1"/>
    <xf numFmtId="0" fontId="3" fillId="6" borderId="2" xfId="0" applyFont="1" applyFill="1" applyBorder="1" applyAlignment="1">
      <alignment horizontal="center"/>
    </xf>
    <xf numFmtId="0" fontId="6" fillId="7" borderId="3" xfId="0" applyFont="1" applyFill="1" applyBorder="1"/>
    <xf numFmtId="0" fontId="6" fillId="7" borderId="4" xfId="0" applyFont="1" applyFill="1" applyBorder="1"/>
    <xf numFmtId="9" fontId="0" fillId="0" borderId="4" xfId="0" applyNumberFormat="1" applyBorder="1"/>
    <xf numFmtId="9" fontId="9" fillId="0" borderId="4" xfId="0" applyNumberFormat="1" applyFont="1" applyBorder="1"/>
    <xf numFmtId="9" fontId="9" fillId="4" borderId="4" xfId="0" applyNumberFormat="1" applyFont="1" applyFill="1" applyBorder="1"/>
    <xf numFmtId="0" fontId="11" fillId="8" borderId="0" xfId="0" applyFont="1" applyFill="1"/>
    <xf numFmtId="0" fontId="12" fillId="9" borderId="4" xfId="0" applyFont="1" applyFill="1" applyBorder="1"/>
    <xf numFmtId="0" fontId="11" fillId="10" borderId="0" xfId="0" applyFont="1" applyFill="1"/>
    <xf numFmtId="0" fontId="12" fillId="11" borderId="4" xfId="0" applyFont="1" applyFill="1" applyBorder="1"/>
    <xf numFmtId="0" fontId="11" fillId="12" borderId="0" xfId="0" applyFont="1" applyFill="1"/>
    <xf numFmtId="0" fontId="11" fillId="13" borderId="0" xfId="0" applyFont="1" applyFill="1"/>
    <xf numFmtId="0" fontId="12" fillId="14" borderId="4" xfId="0" applyFont="1" applyFill="1" applyBorder="1"/>
    <xf numFmtId="0" fontId="11" fillId="15" borderId="0" xfId="0" applyFont="1" applyFill="1"/>
    <xf numFmtId="0" fontId="12" fillId="16" borderId="4" xfId="0" applyFont="1" applyFill="1" applyBorder="1"/>
    <xf numFmtId="0" fontId="12" fillId="17" borderId="4" xfId="0" applyFont="1" applyFill="1" applyBorder="1"/>
    <xf numFmtId="14" fontId="7" fillId="18" borderId="0" xfId="0" applyNumberFormat="1" applyFont="1" applyFill="1"/>
    <xf numFmtId="0" fontId="1" fillId="18" borderId="0" xfId="0" applyFont="1" applyFill="1"/>
    <xf numFmtId="0" fontId="0" fillId="18" borderId="0" xfId="0" applyFill="1"/>
    <xf numFmtId="10" fontId="0" fillId="0" borderId="0" xfId="0" applyNumberFormat="1"/>
    <xf numFmtId="0" fontId="13" fillId="0" borderId="0" xfId="0" applyFont="1"/>
    <xf numFmtId="0" fontId="0" fillId="0" borderId="5" xfId="0" applyBorder="1"/>
    <xf numFmtId="0" fontId="0" fillId="0" borderId="6" xfId="0" applyBorder="1"/>
    <xf numFmtId="9" fontId="14" fillId="0" borderId="4" xfId="0" applyNumberFormat="1" applyFont="1" applyBorder="1"/>
    <xf numFmtId="0" fontId="6" fillId="18" borderId="4" xfId="0" applyFont="1" applyFill="1" applyBorder="1"/>
    <xf numFmtId="0" fontId="0" fillId="0" borderId="7" xfId="0" applyBorder="1"/>
    <xf numFmtId="0" fontId="0" fillId="0" borderId="8" xfId="0" applyBorder="1"/>
    <xf numFmtId="0" fontId="0" fillId="0" borderId="9" xfId="0" applyBorder="1"/>
    <xf numFmtId="0" fontId="3" fillId="3" borderId="10" xfId="0" applyFont="1" applyFill="1" applyBorder="1" applyAlignment="1">
      <alignment horizontal="center"/>
    </xf>
    <xf numFmtId="0" fontId="0" fillId="0" borderId="4" xfId="0" applyBorder="1"/>
    <xf numFmtId="0" fontId="3" fillId="3" borderId="4" xfId="0" applyFont="1" applyFill="1" applyBorder="1" applyAlignment="1">
      <alignment horizontal="center"/>
    </xf>
    <xf numFmtId="0" fontId="6" fillId="0" borderId="11" xfId="0" applyFont="1" applyBorder="1"/>
    <xf numFmtId="0" fontId="3" fillId="3" borderId="10" xfId="0" applyFont="1" applyFill="1" applyBorder="1"/>
    <xf numFmtId="0" fontId="3" fillId="3" borderId="4" xfId="0" applyFont="1" applyFill="1" applyBorder="1"/>
    <xf numFmtId="0" fontId="3" fillId="3" borderId="11" xfId="0" applyFont="1" applyFill="1" applyBorder="1"/>
    <xf numFmtId="1" fontId="0" fillId="0" borderId="10" xfId="0" applyNumberFormat="1" applyBorder="1" applyAlignment="1">
      <alignment horizontal="center"/>
    </xf>
    <xf numFmtId="1" fontId="0" fillId="0" borderId="4" xfId="0" applyNumberFormat="1" applyBorder="1" applyAlignment="1">
      <alignment horizontal="center"/>
    </xf>
    <xf numFmtId="0" fontId="0" fillId="0" borderId="11" xfId="0" applyBorder="1"/>
    <xf numFmtId="0" fontId="0" fillId="0" borderId="10" xfId="0" applyBorder="1"/>
    <xf numFmtId="0" fontId="14" fillId="0" borderId="4" xfId="0" applyFont="1" applyBorder="1"/>
    <xf numFmtId="0" fontId="3" fillId="19" borderId="10" xfId="0" applyFont="1" applyFill="1" applyBorder="1" applyAlignment="1">
      <alignment horizontal="center"/>
    </xf>
    <xf numFmtId="0" fontId="3" fillId="19" borderId="4" xfId="0" applyFont="1" applyFill="1" applyBorder="1" applyAlignment="1">
      <alignment horizontal="center"/>
    </xf>
    <xf numFmtId="0" fontId="6" fillId="18" borderId="11" xfId="0" applyFont="1" applyFill="1" applyBorder="1"/>
    <xf numFmtId="9" fontId="0" fillId="18" borderId="4" xfId="0" applyNumberFormat="1" applyFill="1" applyBorder="1"/>
  </cellXfs>
  <cellStyles count="1">
    <cellStyle name="Standard" xfId="0" builtinId="0"/>
  </cellStyles>
  <dxfs count="1543">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FF0000"/>
          <bgColor rgb="FFFF0000"/>
        </patternFill>
      </fill>
    </dxf>
    <dxf>
      <fill>
        <patternFill patternType="solid">
          <fgColor rgb="FFFF755A"/>
          <bgColor rgb="FFFF755A"/>
        </patternFill>
      </fill>
    </dxf>
    <dxf>
      <fill>
        <patternFill patternType="solid">
          <fgColor rgb="FFFFDE7F"/>
          <bgColor rgb="FFFFDE7F"/>
        </patternFill>
      </fill>
    </dxf>
    <dxf>
      <fill>
        <patternFill patternType="solid">
          <fgColor rgb="FFC4FF87"/>
          <bgColor rgb="FFC4FF87"/>
        </patternFill>
      </fill>
    </dxf>
    <dxf>
      <fill>
        <patternFill patternType="solid">
          <fgColor rgb="FF56FF5E"/>
          <bgColor rgb="FF56FF5E"/>
        </patternFill>
      </fill>
    </dxf>
    <dxf>
      <font>
        <b/>
        <u/>
      </font>
      <fill>
        <patternFill patternType="solid">
          <fgColor rgb="FF00FF29"/>
          <bgColor rgb="FF00FF29"/>
        </patternFill>
      </fill>
    </dxf>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u/>
      </font>
      <fill>
        <patternFill patternType="solid">
          <fgColor rgb="FF00FF29"/>
          <bgColor rgb="FF00FF29"/>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10FF07"/>
          <bgColor rgb="FF10FF07"/>
        </patternFill>
      </fill>
    </dxf>
    <dxf>
      <fill>
        <patternFill patternType="solid">
          <fgColor rgb="FFFF0000"/>
          <bgColor rgb="FFFF0000"/>
        </patternFill>
      </fill>
    </dxf>
    <dxf>
      <fill>
        <patternFill patternType="solid">
          <fgColor rgb="FFD9E2F3"/>
          <bgColor rgb="FFD9E2F3"/>
        </patternFill>
      </fill>
    </dxf>
    <dxf>
      <fill>
        <patternFill patternType="solid">
          <fgColor rgb="FFB4C6E7"/>
          <bgColor rgb="FFB4C6E7"/>
        </patternFill>
      </fill>
    </dxf>
    <dxf>
      <fill>
        <patternFill patternType="solid">
          <fgColor theme="5"/>
          <bgColor theme="5"/>
        </patternFill>
      </fill>
    </dxf>
  </dxfs>
  <tableStyles count="1">
    <tableStyle name="COMMITTMENT-style" pivot="0" count="3" xr9:uid="{00000000-0011-0000-FFFF-FFFF00000000}">
      <tableStyleElement type="headerRow" dxfId="1542"/>
      <tableStyleElement type="firstRowStripe" dxfId="1541"/>
      <tableStyleElement type="secondRowStripe" dxfId="15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292100</xdr:colOff>
      <xdr:row>0</xdr:row>
      <xdr:rowOff>152400</xdr:rowOff>
    </xdr:from>
    <xdr:to>
      <xdr:col>9</xdr:col>
      <xdr:colOff>635000</xdr:colOff>
      <xdr:row>21</xdr:row>
      <xdr:rowOff>196409</xdr:rowOff>
    </xdr:to>
    <xdr:pic>
      <xdr:nvPicPr>
        <xdr:cNvPr id="2" name="Grafik 1">
          <a:extLst>
            <a:ext uri="{FF2B5EF4-FFF2-40B4-BE49-F238E27FC236}">
              <a16:creationId xmlns:a16="http://schemas.microsoft.com/office/drawing/2014/main" id="{01BCD026-0481-9121-A362-A8BE8A408F1D}"/>
            </a:ext>
          </a:extLst>
        </xdr:cNvPr>
        <xdr:cNvPicPr>
          <a:picLocks noChangeAspect="1"/>
        </xdr:cNvPicPr>
      </xdr:nvPicPr>
      <xdr:blipFill>
        <a:blip xmlns:r="http://schemas.openxmlformats.org/officeDocument/2006/relationships" r:embed="rId1"/>
        <a:stretch>
          <a:fillRect/>
        </a:stretch>
      </xdr:blipFill>
      <xdr:spPr>
        <a:xfrm>
          <a:off x="292100" y="152400"/>
          <a:ext cx="7772400" cy="4311209"/>
        </a:xfrm>
        <a:prstGeom prst="rect">
          <a:avLst/>
        </a:prstGeom>
      </xdr:spPr>
    </xdr:pic>
    <xdr:clientData/>
  </xdr:twoCellAnchor>
  <xdr:twoCellAnchor editAs="oneCell">
    <xdr:from>
      <xdr:col>9</xdr:col>
      <xdr:colOff>762000</xdr:colOff>
      <xdr:row>0</xdr:row>
      <xdr:rowOff>165100</xdr:rowOff>
    </xdr:from>
    <xdr:to>
      <xdr:col>19</xdr:col>
      <xdr:colOff>279400</xdr:colOff>
      <xdr:row>22</xdr:row>
      <xdr:rowOff>52211</xdr:rowOff>
    </xdr:to>
    <xdr:pic>
      <xdr:nvPicPr>
        <xdr:cNvPr id="3" name="Grafik 2">
          <a:extLst>
            <a:ext uri="{FF2B5EF4-FFF2-40B4-BE49-F238E27FC236}">
              <a16:creationId xmlns:a16="http://schemas.microsoft.com/office/drawing/2014/main" id="{B258BD6F-3DB3-47CE-986C-4DF4545BCE17}"/>
            </a:ext>
          </a:extLst>
        </xdr:cNvPr>
        <xdr:cNvPicPr>
          <a:picLocks noChangeAspect="1"/>
        </xdr:cNvPicPr>
      </xdr:nvPicPr>
      <xdr:blipFill>
        <a:blip xmlns:r="http://schemas.openxmlformats.org/officeDocument/2006/relationships" r:embed="rId2"/>
        <a:stretch>
          <a:fillRect/>
        </a:stretch>
      </xdr:blipFill>
      <xdr:spPr>
        <a:xfrm>
          <a:off x="8191500" y="165100"/>
          <a:ext cx="7772400" cy="4357511"/>
        </a:xfrm>
        <a:prstGeom prst="rect">
          <a:avLst/>
        </a:prstGeom>
      </xdr:spPr>
    </xdr:pic>
    <xdr:clientData/>
  </xdr:twoCellAnchor>
  <xdr:twoCellAnchor editAs="oneCell">
    <xdr:from>
      <xdr:col>13</xdr:col>
      <xdr:colOff>19067</xdr:colOff>
      <xdr:row>26</xdr:row>
      <xdr:rowOff>77876</xdr:rowOff>
    </xdr:from>
    <xdr:to>
      <xdr:col>28</xdr:col>
      <xdr:colOff>268151</xdr:colOff>
      <xdr:row>59</xdr:row>
      <xdr:rowOff>15162</xdr:rowOff>
    </xdr:to>
    <xdr:pic>
      <xdr:nvPicPr>
        <xdr:cNvPr id="5" name="Grafik 4">
          <a:extLst>
            <a:ext uri="{FF2B5EF4-FFF2-40B4-BE49-F238E27FC236}">
              <a16:creationId xmlns:a16="http://schemas.microsoft.com/office/drawing/2014/main" id="{7E31102F-E0B4-388E-4692-35F87CA9F1BD}"/>
            </a:ext>
          </a:extLst>
        </xdr:cNvPr>
        <xdr:cNvPicPr>
          <a:picLocks noChangeAspect="1"/>
        </xdr:cNvPicPr>
      </xdr:nvPicPr>
      <xdr:blipFill>
        <a:blip xmlns:r="http://schemas.openxmlformats.org/officeDocument/2006/relationships" r:embed="rId3"/>
        <a:stretch>
          <a:fillRect/>
        </a:stretch>
      </xdr:blipFill>
      <xdr:spPr>
        <a:xfrm>
          <a:off x="10900658" y="5331058"/>
          <a:ext cx="12804766" cy="6604786"/>
        </a:xfrm>
        <a:prstGeom prst="rect">
          <a:avLst/>
        </a:prstGeom>
      </xdr:spPr>
    </xdr:pic>
    <xdr:clientData/>
  </xdr:twoCellAnchor>
  <xdr:twoCellAnchor editAs="oneCell">
    <xdr:from>
      <xdr:col>1</xdr:col>
      <xdr:colOff>81935</xdr:colOff>
      <xdr:row>62</xdr:row>
      <xdr:rowOff>40968</xdr:rowOff>
    </xdr:from>
    <xdr:to>
      <xdr:col>20</xdr:col>
      <xdr:colOff>601148</xdr:colOff>
      <xdr:row>76</xdr:row>
      <xdr:rowOff>81936</xdr:rowOff>
    </xdr:to>
    <xdr:pic>
      <xdr:nvPicPr>
        <xdr:cNvPr id="6" name="Grafik 5">
          <a:extLst>
            <a:ext uri="{FF2B5EF4-FFF2-40B4-BE49-F238E27FC236}">
              <a16:creationId xmlns:a16="http://schemas.microsoft.com/office/drawing/2014/main" id="{FC66EE1A-1115-51D8-7609-44D621701482}"/>
            </a:ext>
          </a:extLst>
        </xdr:cNvPr>
        <xdr:cNvPicPr>
          <a:picLocks noChangeAspect="1"/>
        </xdr:cNvPicPr>
      </xdr:nvPicPr>
      <xdr:blipFill>
        <a:blip xmlns:r="http://schemas.openxmlformats.org/officeDocument/2006/relationships" r:embed="rId4"/>
        <a:stretch>
          <a:fillRect/>
        </a:stretch>
      </xdr:blipFill>
      <xdr:spPr>
        <a:xfrm>
          <a:off x="901290" y="12740968"/>
          <a:ext cx="16086955" cy="2908710"/>
        </a:xfrm>
        <a:prstGeom prst="rect">
          <a:avLst/>
        </a:prstGeom>
      </xdr:spPr>
    </xdr:pic>
    <xdr:clientData/>
  </xdr:twoCellAnchor>
  <xdr:twoCellAnchor editAs="oneCell">
    <xdr:from>
      <xdr:col>20</xdr:col>
      <xdr:colOff>204839</xdr:colOff>
      <xdr:row>1</xdr:row>
      <xdr:rowOff>122903</xdr:rowOff>
    </xdr:from>
    <xdr:to>
      <xdr:col>29</xdr:col>
      <xdr:colOff>603046</xdr:colOff>
      <xdr:row>21</xdr:row>
      <xdr:rowOff>119518</xdr:rowOff>
    </xdr:to>
    <xdr:pic>
      <xdr:nvPicPr>
        <xdr:cNvPr id="7" name="Grafik 6">
          <a:extLst>
            <a:ext uri="{FF2B5EF4-FFF2-40B4-BE49-F238E27FC236}">
              <a16:creationId xmlns:a16="http://schemas.microsoft.com/office/drawing/2014/main" id="{DD1570FB-D8BE-3F87-9C18-E78D4D0F00FC}"/>
            </a:ext>
          </a:extLst>
        </xdr:cNvPr>
        <xdr:cNvPicPr>
          <a:picLocks noChangeAspect="1"/>
        </xdr:cNvPicPr>
      </xdr:nvPicPr>
      <xdr:blipFill>
        <a:blip xmlns:r="http://schemas.openxmlformats.org/officeDocument/2006/relationships" r:embed="rId5"/>
        <a:stretch>
          <a:fillRect/>
        </a:stretch>
      </xdr:blipFill>
      <xdr:spPr>
        <a:xfrm>
          <a:off x="16591936" y="327742"/>
          <a:ext cx="7772400" cy="4093389"/>
        </a:xfrm>
        <a:prstGeom prst="rect">
          <a:avLst/>
        </a:prstGeom>
      </xdr:spPr>
    </xdr:pic>
    <xdr:clientData/>
  </xdr:twoCellAnchor>
  <xdr:twoCellAnchor editAs="oneCell">
    <xdr:from>
      <xdr:col>0</xdr:col>
      <xdr:colOff>0</xdr:colOff>
      <xdr:row>29</xdr:row>
      <xdr:rowOff>115455</xdr:rowOff>
    </xdr:from>
    <xdr:to>
      <xdr:col>12</xdr:col>
      <xdr:colOff>469798</xdr:colOff>
      <xdr:row>52</xdr:row>
      <xdr:rowOff>50713</xdr:rowOff>
    </xdr:to>
    <xdr:pic>
      <xdr:nvPicPr>
        <xdr:cNvPr id="8" name="Grafik 7">
          <a:extLst>
            <a:ext uri="{FF2B5EF4-FFF2-40B4-BE49-F238E27FC236}">
              <a16:creationId xmlns:a16="http://schemas.microsoft.com/office/drawing/2014/main" id="{CD3123F1-C94B-79E8-D8A2-1E76788AC0CF}"/>
            </a:ext>
          </a:extLst>
        </xdr:cNvPr>
        <xdr:cNvPicPr>
          <a:picLocks noChangeAspect="1"/>
        </xdr:cNvPicPr>
      </xdr:nvPicPr>
      <xdr:blipFill>
        <a:blip xmlns:r="http://schemas.openxmlformats.org/officeDocument/2006/relationships" r:embed="rId6"/>
        <a:stretch>
          <a:fillRect/>
        </a:stretch>
      </xdr:blipFill>
      <xdr:spPr>
        <a:xfrm>
          <a:off x="0" y="5974773"/>
          <a:ext cx="10514343" cy="4582304"/>
        </a:xfrm>
        <a:prstGeom prst="rect">
          <a:avLst/>
        </a:prstGeom>
      </xdr:spPr>
    </xdr:pic>
    <xdr:clientData/>
  </xdr:twoCellAnchor>
  <xdr:twoCellAnchor editAs="oneCell">
    <xdr:from>
      <xdr:col>0</xdr:col>
      <xdr:colOff>0</xdr:colOff>
      <xdr:row>52</xdr:row>
      <xdr:rowOff>86589</xdr:rowOff>
    </xdr:from>
    <xdr:to>
      <xdr:col>17</xdr:col>
      <xdr:colOff>23269</xdr:colOff>
      <xdr:row>61</xdr:row>
      <xdr:rowOff>144317</xdr:rowOff>
    </xdr:to>
    <xdr:pic>
      <xdr:nvPicPr>
        <xdr:cNvPr id="9" name="Grafik 8">
          <a:extLst>
            <a:ext uri="{FF2B5EF4-FFF2-40B4-BE49-F238E27FC236}">
              <a16:creationId xmlns:a16="http://schemas.microsoft.com/office/drawing/2014/main" id="{A0943243-91D1-32DC-300C-F2A7E2757748}"/>
            </a:ext>
          </a:extLst>
        </xdr:cNvPr>
        <xdr:cNvPicPr>
          <a:picLocks noChangeAspect="1"/>
        </xdr:cNvPicPr>
      </xdr:nvPicPr>
      <xdr:blipFill>
        <a:blip xmlns:r="http://schemas.openxmlformats.org/officeDocument/2006/relationships" r:embed="rId7"/>
        <a:stretch>
          <a:fillRect/>
        </a:stretch>
      </xdr:blipFill>
      <xdr:spPr>
        <a:xfrm>
          <a:off x="0" y="10592953"/>
          <a:ext cx="14253042" cy="18761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546100</xdr:colOff>
      <xdr:row>1</xdr:row>
      <xdr:rowOff>114300</xdr:rowOff>
    </xdr:from>
    <xdr:to>
      <xdr:col>10</xdr:col>
      <xdr:colOff>63500</xdr:colOff>
      <xdr:row>11</xdr:row>
      <xdr:rowOff>68656</xdr:rowOff>
    </xdr:to>
    <xdr:pic>
      <xdr:nvPicPr>
        <xdr:cNvPr id="2" name="Grafik 1">
          <a:extLst>
            <a:ext uri="{FF2B5EF4-FFF2-40B4-BE49-F238E27FC236}">
              <a16:creationId xmlns:a16="http://schemas.microsoft.com/office/drawing/2014/main" id="{16663E02-87AD-1010-CA49-9CC6397BFA1A}"/>
            </a:ext>
          </a:extLst>
        </xdr:cNvPr>
        <xdr:cNvPicPr>
          <a:picLocks noChangeAspect="1"/>
        </xdr:cNvPicPr>
      </xdr:nvPicPr>
      <xdr:blipFill>
        <a:blip xmlns:r="http://schemas.openxmlformats.org/officeDocument/2006/relationships" r:embed="rId1"/>
        <a:stretch>
          <a:fillRect/>
        </a:stretch>
      </xdr:blipFill>
      <xdr:spPr>
        <a:xfrm>
          <a:off x="546100" y="317500"/>
          <a:ext cx="7772400" cy="1986356"/>
        </a:xfrm>
        <a:prstGeom prst="rect">
          <a:avLst/>
        </a:prstGeom>
      </xdr:spPr>
    </xdr:pic>
    <xdr:clientData/>
  </xdr:twoCellAnchor>
  <xdr:twoCellAnchor editAs="oneCell">
    <xdr:from>
      <xdr:col>0</xdr:col>
      <xdr:colOff>700690</xdr:colOff>
      <xdr:row>13</xdr:row>
      <xdr:rowOff>87585</xdr:rowOff>
    </xdr:from>
    <xdr:to>
      <xdr:col>10</xdr:col>
      <xdr:colOff>211520</xdr:colOff>
      <xdr:row>20</xdr:row>
      <xdr:rowOff>75759</xdr:rowOff>
    </xdr:to>
    <xdr:pic>
      <xdr:nvPicPr>
        <xdr:cNvPr id="4" name="Grafik 3">
          <a:extLst>
            <a:ext uri="{FF2B5EF4-FFF2-40B4-BE49-F238E27FC236}">
              <a16:creationId xmlns:a16="http://schemas.microsoft.com/office/drawing/2014/main" id="{254FAF5F-7FC1-414B-A667-EEC035AA4E1A}"/>
            </a:ext>
          </a:extLst>
        </xdr:cNvPr>
        <xdr:cNvPicPr>
          <a:picLocks noChangeAspect="1"/>
        </xdr:cNvPicPr>
      </xdr:nvPicPr>
      <xdr:blipFill>
        <a:blip xmlns:r="http://schemas.openxmlformats.org/officeDocument/2006/relationships" r:embed="rId2"/>
        <a:stretch>
          <a:fillRect/>
        </a:stretch>
      </xdr:blipFill>
      <xdr:spPr>
        <a:xfrm>
          <a:off x="700690" y="2649482"/>
          <a:ext cx="7831520" cy="1367656"/>
        </a:xfrm>
        <a:prstGeom prst="rect">
          <a:avLst/>
        </a:prstGeom>
      </xdr:spPr>
    </xdr:pic>
    <xdr:clientData/>
  </xdr:twoCellAnchor>
  <xdr:twoCellAnchor editAs="oneCell">
    <xdr:from>
      <xdr:col>1</xdr:col>
      <xdr:colOff>0</xdr:colOff>
      <xdr:row>22</xdr:row>
      <xdr:rowOff>109483</xdr:rowOff>
    </xdr:from>
    <xdr:to>
      <xdr:col>10</xdr:col>
      <xdr:colOff>283779</xdr:colOff>
      <xdr:row>55</xdr:row>
      <xdr:rowOff>94066</xdr:rowOff>
    </xdr:to>
    <xdr:pic>
      <xdr:nvPicPr>
        <xdr:cNvPr id="5" name="Grafik 4">
          <a:extLst>
            <a:ext uri="{FF2B5EF4-FFF2-40B4-BE49-F238E27FC236}">
              <a16:creationId xmlns:a16="http://schemas.microsoft.com/office/drawing/2014/main" id="{13345FD5-BB41-C505-AC91-4651BEF044AD}"/>
            </a:ext>
          </a:extLst>
        </xdr:cNvPr>
        <xdr:cNvPicPr>
          <a:picLocks noChangeAspect="1"/>
        </xdr:cNvPicPr>
      </xdr:nvPicPr>
      <xdr:blipFill>
        <a:blip xmlns:r="http://schemas.openxmlformats.org/officeDocument/2006/relationships" r:embed="rId3"/>
        <a:stretch>
          <a:fillRect/>
        </a:stretch>
      </xdr:blipFill>
      <xdr:spPr>
        <a:xfrm>
          <a:off x="832069" y="4445000"/>
          <a:ext cx="7772400" cy="648785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46">
  <tableColumns count="11">
    <tableColumn id="1" xr3:uid="{00000000-0010-0000-0000-000001000000}" name="Datum"/>
    <tableColumn id="2" xr3:uid="{00000000-0010-0000-0000-000002000000}" name="Lerneinheiten durchgezogen"/>
    <tableColumn id="3" xr3:uid="{00000000-0010-0000-0000-000003000000}" name="Tagesplan erstellt"/>
    <tableColumn id="4" xr3:uid="{00000000-0010-0000-0000-000004000000}" name="Konzentrationslevel"/>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COMMITTMEN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1000"/>
  <sheetViews>
    <sheetView topLeftCell="B1" zoomScale="75" workbookViewId="0">
      <selection activeCell="G52" sqref="G52"/>
    </sheetView>
  </sheetViews>
  <sheetFormatPr baseColWidth="10" defaultColWidth="11.1640625" defaultRowHeight="15" customHeight="1"/>
  <cols>
    <col min="1" max="1" width="10.6640625" customWidth="1"/>
    <col min="2" max="2" width="161" customWidth="1"/>
    <col min="3" max="3" width="10.83203125" customWidth="1"/>
    <col min="4" max="5" width="10.6640625" customWidth="1"/>
    <col min="6" max="6" width="53.5" bestFit="1" customWidth="1"/>
    <col min="7" max="7" width="27.6640625" bestFit="1" customWidth="1"/>
    <col min="8" max="8" width="52" bestFit="1" customWidth="1"/>
    <col min="9" max="9" width="19.33203125" bestFit="1" customWidth="1"/>
    <col min="10" max="10" width="33" bestFit="1" customWidth="1"/>
    <col min="11" max="26" width="10.6640625" customWidth="1"/>
  </cols>
  <sheetData>
    <row r="1" spans="2:7" ht="15.75" customHeight="1"/>
    <row r="2" spans="2:7" ht="15.75" customHeight="1"/>
    <row r="3" spans="2:7" ht="15.75" customHeight="1"/>
    <row r="4" spans="2:7" ht="15.75" customHeight="1">
      <c r="B4" s="1" t="s">
        <v>0</v>
      </c>
    </row>
    <row r="5" spans="2:7" ht="15.75" customHeight="1"/>
    <row r="6" spans="2:7" ht="15.75" customHeight="1">
      <c r="B6" s="2" t="s">
        <v>1</v>
      </c>
    </row>
    <row r="7" spans="2:7" ht="15.75" customHeight="1">
      <c r="B7" s="3" t="s">
        <v>2</v>
      </c>
    </row>
    <row r="8" spans="2:7" ht="15.75" customHeight="1">
      <c r="G8" s="21"/>
    </row>
    <row r="9" spans="2:7" ht="15.75" customHeight="1">
      <c r="B9" s="2" t="s">
        <v>3</v>
      </c>
      <c r="G9" s="21"/>
    </row>
    <row r="10" spans="2:7" ht="15.75" customHeight="1">
      <c r="B10" s="3" t="s">
        <v>4</v>
      </c>
      <c r="G10" s="21"/>
    </row>
    <row r="11" spans="2:7" ht="15.75" customHeight="1">
      <c r="G11" s="21"/>
    </row>
    <row r="12" spans="2:7" ht="15.75" customHeight="1">
      <c r="B12" s="2" t="s">
        <v>5</v>
      </c>
    </row>
    <row r="13" spans="2:7" ht="15.75" customHeight="1">
      <c r="B13" s="3" t="s">
        <v>6</v>
      </c>
    </row>
    <row r="14" spans="2:7" ht="15.75" customHeight="1"/>
    <row r="15" spans="2:7" ht="15.75" customHeight="1">
      <c r="B15" s="2" t="s">
        <v>7</v>
      </c>
    </row>
    <row r="16" spans="2:7" ht="15.75" customHeight="1">
      <c r="B16" s="3" t="s">
        <v>8</v>
      </c>
    </row>
    <row r="17" spans="2:25" ht="15.75" customHeight="1">
      <c r="B17" s="3"/>
    </row>
    <row r="18" spans="2:25" ht="15.75" customHeight="1">
      <c r="B18" s="2" t="s">
        <v>9</v>
      </c>
      <c r="F18" s="42" t="s">
        <v>135</v>
      </c>
      <c r="G18" s="43">
        <f>3*G20</f>
        <v>144</v>
      </c>
      <c r="H18" s="43"/>
    </row>
    <row r="19" spans="2:25" ht="15.75" customHeight="1">
      <c r="B19" s="3" t="s">
        <v>10</v>
      </c>
      <c r="F19" s="42" t="s">
        <v>134</v>
      </c>
      <c r="G19" s="43">
        <f>(3*G20)/G21</f>
        <v>10.285714285714286</v>
      </c>
      <c r="H19" s="42"/>
    </row>
    <row r="20" spans="2:25" ht="15.75" customHeight="1">
      <c r="F20" s="42" t="s">
        <v>132</v>
      </c>
      <c r="G20" s="43">
        <v>48</v>
      </c>
      <c r="H20" s="43"/>
    </row>
    <row r="21" spans="2:25" ht="15.75" customHeight="1">
      <c r="B21" s="2" t="s">
        <v>11</v>
      </c>
      <c r="F21" s="42" t="s">
        <v>133</v>
      </c>
      <c r="G21" s="43">
        <v>14</v>
      </c>
      <c r="H21" s="42" t="s">
        <v>151</v>
      </c>
    </row>
    <row r="22" spans="2:25" ht="15.75" customHeight="1">
      <c r="B22" s="3" t="s">
        <v>12</v>
      </c>
      <c r="H22" s="21" t="s">
        <v>98</v>
      </c>
    </row>
    <row r="23" spans="2:25" ht="15.75" customHeight="1"/>
    <row r="24" spans="2:25" ht="15.75" customHeight="1">
      <c r="B24" s="2" t="s">
        <v>13</v>
      </c>
    </row>
    <row r="25" spans="2:25" ht="15.75" customHeight="1">
      <c r="B25" s="23" t="s">
        <v>98</v>
      </c>
      <c r="F25" s="21" t="s">
        <v>140</v>
      </c>
      <c r="G25">
        <f>6*12</f>
        <v>72</v>
      </c>
    </row>
    <row r="26" spans="2:25" ht="15.75" customHeight="1">
      <c r="F26" s="21" t="s">
        <v>141</v>
      </c>
      <c r="G26">
        <v>8</v>
      </c>
    </row>
    <row r="27" spans="2:25" ht="15.75" customHeight="1">
      <c r="F27" s="21" t="s">
        <v>142</v>
      </c>
      <c r="G27">
        <v>6</v>
      </c>
    </row>
    <row r="28" spans="2:25" ht="15.75" customHeight="1">
      <c r="F28" s="21" t="s">
        <v>143</v>
      </c>
      <c r="G28">
        <f>5*2.5</f>
        <v>12.5</v>
      </c>
    </row>
    <row r="29" spans="2:25" ht="15.75" customHeight="1"/>
    <row r="30" spans="2:25" ht="15.75" customHeight="1">
      <c r="F30" s="21" t="s">
        <v>144</v>
      </c>
      <c r="G30">
        <f>G25+G26+G27+G28</f>
        <v>98.5</v>
      </c>
    </row>
    <row r="31" spans="2:25" ht="15.75" customHeight="1">
      <c r="X31" s="4"/>
      <c r="Y31" s="4"/>
    </row>
    <row r="32" spans="2:25" ht="15.75" customHeight="1"/>
    <row r="33" spans="6:10" ht="15.75" customHeight="1">
      <c r="F33" s="21" t="s">
        <v>145</v>
      </c>
      <c r="G33" s="21" t="s">
        <v>146</v>
      </c>
    </row>
    <row r="34" spans="6:10" ht="15.75" customHeight="1">
      <c r="F34" s="21" t="s">
        <v>136</v>
      </c>
      <c r="G34" s="21" t="s">
        <v>137</v>
      </c>
    </row>
    <row r="35" spans="6:10" ht="15.75" customHeight="1">
      <c r="F35" s="21" t="s">
        <v>138</v>
      </c>
      <c r="G35" s="21" t="s">
        <v>147</v>
      </c>
    </row>
    <row r="36" spans="6:10" ht="15.75" customHeight="1">
      <c r="F36" s="21" t="s">
        <v>139</v>
      </c>
      <c r="G36" s="44">
        <f>98.5/731.5</f>
        <v>0.13465481886534519</v>
      </c>
    </row>
    <row r="37" spans="6:10" ht="15.75" customHeight="1"/>
    <row r="38" spans="6:10" ht="15.75" customHeight="1"/>
    <row r="39" spans="6:10" ht="15.75" customHeight="1">
      <c r="F39" s="42" t="s">
        <v>148</v>
      </c>
      <c r="G39" s="43">
        <f>G18*G36</f>
        <v>19.390293916609707</v>
      </c>
      <c r="H39" s="43"/>
    </row>
    <row r="40" spans="6:10" ht="15.75" customHeight="1">
      <c r="F40" s="42" t="s">
        <v>150</v>
      </c>
      <c r="G40" s="43">
        <f>G39/5.5</f>
        <v>3.5255079848381286</v>
      </c>
      <c r="H40" s="42" t="s">
        <v>153</v>
      </c>
    </row>
    <row r="41" spans="6:10" ht="15.75" customHeight="1">
      <c r="F41" s="43"/>
      <c r="G41" s="43"/>
      <c r="H41" s="43"/>
    </row>
    <row r="42" spans="6:10" ht="15.75" customHeight="1">
      <c r="F42" s="42" t="s">
        <v>149</v>
      </c>
      <c r="G42" s="43">
        <f>G18-G39</f>
        <v>124.60970608339029</v>
      </c>
      <c r="H42" s="43"/>
    </row>
    <row r="43" spans="6:10" ht="15.75" customHeight="1">
      <c r="F43" s="42" t="s">
        <v>152</v>
      </c>
      <c r="G43" s="43">
        <f>G42/8.5</f>
        <v>14.659965421575329</v>
      </c>
      <c r="H43" s="42" t="s">
        <v>154</v>
      </c>
    </row>
    <row r="44" spans="6:10" ht="15.75" customHeight="1"/>
    <row r="45" spans="6:10" ht="15.75" customHeight="1"/>
    <row r="46" spans="6:10" ht="15.75" customHeight="1"/>
    <row r="47" spans="6:10" ht="15.75" customHeight="1">
      <c r="G47" s="21" t="s">
        <v>171</v>
      </c>
      <c r="H47" s="21" t="s">
        <v>172</v>
      </c>
      <c r="I47" s="21" t="s">
        <v>174</v>
      </c>
      <c r="J47" s="21" t="s">
        <v>180</v>
      </c>
    </row>
    <row r="48" spans="6:10" ht="15.75" customHeight="1">
      <c r="F48" s="21" t="s">
        <v>166</v>
      </c>
      <c r="G48" s="44">
        <f>12/48</f>
        <v>0.25</v>
      </c>
      <c r="H48">
        <f>4*G48</f>
        <v>1</v>
      </c>
      <c r="I48" s="2">
        <v>1</v>
      </c>
      <c r="J48" s="45" t="s">
        <v>177</v>
      </c>
    </row>
    <row r="49" spans="6:10" ht="15.75" customHeight="1">
      <c r="F49" s="21" t="s">
        <v>167</v>
      </c>
      <c r="G49" s="44">
        <f>8/48</f>
        <v>0.16666666666666666</v>
      </c>
      <c r="H49">
        <f t="shared" ref="H49:H52" si="0">4*G49</f>
        <v>0.66666666666666663</v>
      </c>
      <c r="I49" s="2">
        <v>1</v>
      </c>
      <c r="J49" s="45" t="s">
        <v>177</v>
      </c>
    </row>
    <row r="50" spans="6:10" ht="15.75" customHeight="1">
      <c r="F50" s="21" t="s">
        <v>168</v>
      </c>
      <c r="G50" s="44">
        <f>7/48</f>
        <v>0.14583333333333334</v>
      </c>
      <c r="H50">
        <f t="shared" si="0"/>
        <v>0.58333333333333337</v>
      </c>
      <c r="I50" s="2">
        <v>1</v>
      </c>
      <c r="J50" s="45" t="s">
        <v>178</v>
      </c>
    </row>
    <row r="51" spans="6:10" ht="15.75" customHeight="1">
      <c r="F51" s="21" t="s">
        <v>169</v>
      </c>
      <c r="G51" s="44">
        <f>10/48</f>
        <v>0.20833333333333334</v>
      </c>
      <c r="H51">
        <f t="shared" si="0"/>
        <v>0.83333333333333337</v>
      </c>
      <c r="I51" s="2" t="s">
        <v>175</v>
      </c>
      <c r="J51" s="45" t="s">
        <v>179</v>
      </c>
    </row>
    <row r="52" spans="6:10" ht="15.75" customHeight="1">
      <c r="F52" s="21" t="s">
        <v>170</v>
      </c>
      <c r="G52" s="44">
        <f>11/48</f>
        <v>0.22916666666666666</v>
      </c>
      <c r="H52">
        <f t="shared" si="0"/>
        <v>0.91666666666666663</v>
      </c>
      <c r="I52" s="2" t="s">
        <v>176</v>
      </c>
      <c r="J52" s="45" t="s">
        <v>179</v>
      </c>
    </row>
    <row r="53" spans="6:10" ht="15.75" customHeight="1">
      <c r="I53" s="2"/>
      <c r="J53" s="45"/>
    </row>
    <row r="54" spans="6:10" ht="15.75" customHeight="1">
      <c r="I54" s="2"/>
      <c r="J54" s="45"/>
    </row>
    <row r="55" spans="6:10" ht="15.75" customHeight="1">
      <c r="G55" s="21" t="s">
        <v>171</v>
      </c>
      <c r="H55" s="21" t="s">
        <v>173</v>
      </c>
      <c r="I55" s="2"/>
      <c r="J55" s="45"/>
    </row>
    <row r="56" spans="6:10" ht="15.75" customHeight="1">
      <c r="F56" s="21" t="s">
        <v>166</v>
      </c>
      <c r="G56" s="44">
        <f>12/48</f>
        <v>0.25</v>
      </c>
      <c r="H56" s="2">
        <f>15*G56</f>
        <v>3.75</v>
      </c>
      <c r="I56" s="21" t="s">
        <v>182</v>
      </c>
    </row>
    <row r="57" spans="6:10" ht="15.75" customHeight="1">
      <c r="F57" s="21" t="s">
        <v>167</v>
      </c>
      <c r="G57" s="44">
        <f>8/48</f>
        <v>0.16666666666666666</v>
      </c>
      <c r="H57" s="2">
        <f t="shared" ref="H57:H60" si="1">15*G57</f>
        <v>2.5</v>
      </c>
      <c r="I57" s="21" t="s">
        <v>181</v>
      </c>
    </row>
    <row r="58" spans="6:10" ht="15.75" customHeight="1">
      <c r="F58" s="21" t="s">
        <v>168</v>
      </c>
      <c r="G58" s="44">
        <f>7/48</f>
        <v>0.14583333333333334</v>
      </c>
      <c r="H58" s="2">
        <f t="shared" si="1"/>
        <v>2.1875</v>
      </c>
      <c r="I58" s="21" t="s">
        <v>193</v>
      </c>
      <c r="J58">
        <v>17.5</v>
      </c>
    </row>
    <row r="59" spans="6:10" ht="15.75" customHeight="1">
      <c r="F59" s="21" t="s">
        <v>169</v>
      </c>
      <c r="G59" s="44">
        <f>10/48</f>
        <v>0.20833333333333334</v>
      </c>
      <c r="H59" s="2">
        <f t="shared" si="1"/>
        <v>3.125</v>
      </c>
      <c r="I59" s="21" t="s">
        <v>183</v>
      </c>
      <c r="J59">
        <f>3+3+4+3+3+3+3+3</f>
        <v>25</v>
      </c>
    </row>
    <row r="60" spans="6:10" ht="15.75" customHeight="1">
      <c r="F60" s="21" t="s">
        <v>170</v>
      </c>
      <c r="G60" s="44">
        <f>11/48</f>
        <v>0.22916666666666666</v>
      </c>
      <c r="H60" s="2">
        <f t="shared" si="1"/>
        <v>3.4375</v>
      </c>
      <c r="I60" s="21" t="s">
        <v>184</v>
      </c>
      <c r="J60">
        <f>7*H60</f>
        <v>24.0625</v>
      </c>
    </row>
    <row r="61" spans="6:10" ht="15.75" customHeight="1">
      <c r="J61" s="2">
        <f>3+4+3+4+3+4+3</f>
        <v>24</v>
      </c>
    </row>
    <row r="62" spans="6:10" ht="15.75" customHeight="1">
      <c r="I62">
        <f>4+4+4+3+3+3+3</f>
        <v>24</v>
      </c>
    </row>
    <row r="63" spans="6:10" ht="15.75" customHeight="1">
      <c r="H63" s="21" t="s">
        <v>185</v>
      </c>
    </row>
    <row r="64" spans="6:10" ht="15.75" customHeight="1">
      <c r="H64" s="21" t="s">
        <v>186</v>
      </c>
    </row>
    <row r="65" spans="8:8" ht="15.75" customHeight="1">
      <c r="H65">
        <f>(8*3)+(2*3)</f>
        <v>30</v>
      </c>
    </row>
    <row r="66" spans="8:8" ht="15.75" customHeight="1">
      <c r="H66">
        <f>30/7</f>
        <v>4.2857142857142856</v>
      </c>
    </row>
    <row r="67" spans="8:8" ht="15.75" customHeight="1"/>
    <row r="68" spans="8:8" ht="15.75" customHeight="1"/>
    <row r="69" spans="8:8" ht="15.75" customHeight="1"/>
    <row r="70" spans="8:8" ht="15.75" customHeight="1">
      <c r="H70" s="21" t="s">
        <v>188</v>
      </c>
    </row>
    <row r="71" spans="8:8" ht="15.75" customHeight="1">
      <c r="H71" s="21" t="s">
        <v>187</v>
      </c>
    </row>
    <row r="72" spans="8:8" ht="15.75" customHeight="1"/>
    <row r="73" spans="8:8" ht="15.75" customHeight="1">
      <c r="H73">
        <f>3+3+3+3+4+4+4+4</f>
        <v>28</v>
      </c>
    </row>
    <row r="74" spans="8:8" ht="15.75" customHeight="1">
      <c r="H74" s="21" t="s">
        <v>189</v>
      </c>
    </row>
    <row r="75" spans="8:8" ht="15.75" customHeight="1"/>
    <row r="76" spans="8:8" ht="15.75" customHeight="1"/>
    <row r="77" spans="8:8" ht="15.75" customHeight="1">
      <c r="H77" s="21" t="s">
        <v>192</v>
      </c>
    </row>
    <row r="78" spans="8:8" ht="15.75" customHeight="1">
      <c r="H78" s="21" t="s">
        <v>186</v>
      </c>
    </row>
    <row r="79" spans="8:8" ht="15.75" customHeight="1">
      <c r="H79">
        <v>1</v>
      </c>
    </row>
    <row r="80" spans="8: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D989"/>
  <sheetViews>
    <sheetView showGridLines="0" tabSelected="1" zoomScale="50" zoomScaleNormal="60" workbookViewId="0">
      <pane xSplit="8" topLeftCell="CV1" activePane="topRight" state="frozen"/>
      <selection pane="topRight" activeCell="G26" sqref="G26"/>
    </sheetView>
  </sheetViews>
  <sheetFormatPr baseColWidth="10" defaultColWidth="11.1640625" defaultRowHeight="15" customHeight="1" outlineLevelRow="1"/>
  <cols>
    <col min="1" max="2" width="8.83203125" customWidth="1"/>
    <col min="3" max="4" width="26.5" customWidth="1"/>
    <col min="5" max="5" width="13" customWidth="1"/>
    <col min="6" max="6" width="4.83203125" customWidth="1"/>
    <col min="7" max="7" width="41.1640625" customWidth="1"/>
    <col min="8" max="8" width="15.5" customWidth="1"/>
    <col min="9" max="9" width="2.5" customWidth="1"/>
    <col min="10" max="10" width="8.83203125" customWidth="1"/>
    <col min="11" max="11" width="12.5" customWidth="1"/>
    <col min="12" max="12" width="14.83203125" customWidth="1"/>
    <col min="13" max="13" width="12.6640625" customWidth="1"/>
    <col min="14" max="14" width="2.5" customWidth="1"/>
    <col min="15" max="15" width="8.83203125" customWidth="1"/>
    <col min="16" max="16" width="12.5" customWidth="1"/>
    <col min="17" max="17" width="6.33203125" customWidth="1"/>
    <col min="18" max="18" width="14.83203125" customWidth="1"/>
    <col min="19" max="19" width="6" customWidth="1"/>
    <col min="20" max="20" width="12.6640625" customWidth="1"/>
    <col min="21" max="21" width="2.5" customWidth="1"/>
    <col min="22" max="22" width="8.83203125" customWidth="1"/>
    <col min="23" max="23" width="12.5" customWidth="1"/>
    <col min="24" max="24" width="6.33203125" customWidth="1"/>
    <col min="25" max="25" width="14.83203125" customWidth="1"/>
    <col min="26" max="26" width="6" customWidth="1"/>
    <col min="27" max="27" width="12.6640625" customWidth="1"/>
    <col min="28" max="28" width="2.5" customWidth="1"/>
    <col min="29" max="29" width="8.83203125" customWidth="1"/>
    <col min="30" max="30" width="12.5" customWidth="1"/>
    <col min="31" max="31" width="6.33203125" customWidth="1"/>
    <col min="32" max="32" width="14.83203125" customWidth="1"/>
    <col min="33" max="33" width="6" customWidth="1"/>
    <col min="34" max="34" width="12.6640625" customWidth="1"/>
    <col min="35" max="35" width="2.5" customWidth="1"/>
    <col min="36" max="36" width="8.83203125" customWidth="1"/>
    <col min="37" max="37" width="12.5" customWidth="1"/>
    <col min="38" max="38" width="6.33203125" customWidth="1"/>
    <col min="39" max="39" width="14.83203125" customWidth="1"/>
    <col min="40" max="40" width="6" customWidth="1"/>
    <col min="41" max="41" width="12.6640625" customWidth="1"/>
    <col min="42" max="42" width="2.5" customWidth="1"/>
    <col min="43" max="43" width="8.83203125" customWidth="1"/>
    <col min="44" max="44" width="12.5" customWidth="1"/>
    <col min="45" max="45" width="6.33203125" customWidth="1"/>
    <col min="46" max="46" width="14.83203125" customWidth="1"/>
    <col min="47" max="47" width="6" customWidth="1"/>
    <col min="48" max="48" width="12.6640625" customWidth="1"/>
    <col min="49" max="49" width="2.5" style="47" customWidth="1"/>
    <col min="50" max="50" width="8.83203125" customWidth="1"/>
    <col min="51" max="51" width="12.5" customWidth="1"/>
    <col min="52" max="52" width="6.33203125" customWidth="1"/>
    <col min="53" max="53" width="14.83203125" customWidth="1"/>
    <col min="54" max="54" width="6" customWidth="1"/>
    <col min="55" max="56" width="12.6640625" customWidth="1"/>
    <col min="57" max="57" width="4.6640625" customWidth="1"/>
    <col min="58" max="58" width="8.83203125" customWidth="1"/>
    <col min="59" max="59" width="12.5" customWidth="1"/>
    <col min="60" max="60" width="6.33203125" customWidth="1"/>
    <col min="61" max="61" width="14.83203125" customWidth="1"/>
    <col min="62" max="62" width="6" customWidth="1"/>
    <col min="63" max="64" width="12.6640625" customWidth="1"/>
    <col min="66" max="66" width="8.83203125" customWidth="1"/>
    <col min="67" max="67" width="12.5" customWidth="1"/>
    <col min="68" max="68" width="6.33203125" customWidth="1"/>
    <col min="69" max="69" width="14.83203125" customWidth="1"/>
    <col min="70" max="70" width="6" customWidth="1"/>
    <col min="71" max="72" width="12.6640625" customWidth="1"/>
    <col min="73" max="73" width="4.6640625" customWidth="1"/>
    <col min="74" max="74" width="8.83203125" customWidth="1"/>
    <col min="75" max="75" width="12.5" customWidth="1"/>
    <col min="76" max="76" width="6.33203125" customWidth="1"/>
    <col min="77" max="77" width="14.83203125" customWidth="1"/>
    <col min="78" max="78" width="6" customWidth="1"/>
    <col min="79" max="80" width="12.6640625" customWidth="1"/>
    <col min="81" max="81" width="4.6640625" customWidth="1"/>
    <col min="82" max="82" width="8.83203125" customWidth="1"/>
    <col min="83" max="83" width="12.5" customWidth="1"/>
    <col min="84" max="84" width="6.33203125" customWidth="1"/>
    <col min="85" max="85" width="14.83203125" customWidth="1"/>
    <col min="86" max="86" width="6" customWidth="1"/>
    <col min="87" max="88" width="12.6640625" customWidth="1"/>
    <col min="89" max="89" width="4.6640625" customWidth="1"/>
    <col min="90" max="90" width="8.83203125" customWidth="1"/>
    <col min="91" max="91" width="12.5" customWidth="1"/>
    <col min="92" max="92" width="6.33203125" customWidth="1"/>
    <col min="93" max="93" width="14.83203125" customWidth="1"/>
    <col min="94" max="94" width="6" customWidth="1"/>
    <col min="95" max="96" width="12.6640625" customWidth="1"/>
    <col min="97" max="97" width="4.6640625" customWidth="1"/>
    <col min="98" max="98" width="8.83203125" customWidth="1"/>
    <col min="99" max="99" width="12.5" customWidth="1"/>
    <col min="100" max="100" width="6.33203125" customWidth="1"/>
    <col min="101" max="101" width="14.83203125" customWidth="1"/>
    <col min="102" max="102" width="6" customWidth="1"/>
    <col min="103" max="104" width="12.6640625" customWidth="1"/>
    <col min="105" max="105" width="4.6640625" customWidth="1"/>
    <col min="106" max="106" width="8.83203125" style="63" customWidth="1"/>
    <col min="107" max="107" width="12.5" style="54" customWidth="1"/>
    <col min="108" max="108" width="6.33203125" style="54" customWidth="1"/>
    <col min="109" max="109" width="14.83203125" style="54" customWidth="1"/>
    <col min="110" max="110" width="6" style="54" customWidth="1"/>
    <col min="111" max="112" width="12.6640625" style="54" customWidth="1"/>
    <col min="113" max="113" width="4.6640625" style="54" customWidth="1"/>
    <col min="114" max="114" width="8.83203125" style="54" customWidth="1"/>
    <col min="115" max="115" width="12.5" style="54" customWidth="1"/>
    <col min="116" max="116" width="6.33203125" style="54" customWidth="1"/>
    <col min="117" max="117" width="14.83203125" style="54" customWidth="1"/>
    <col min="118" max="118" width="6" style="54" customWidth="1"/>
    <col min="119" max="119" width="12.6640625" style="54" customWidth="1"/>
    <col min="120" max="120" width="12.6640625" style="62" customWidth="1"/>
    <col min="121" max="121" width="4.6640625" customWidth="1"/>
    <col min="122" max="122" width="8.83203125" customWidth="1"/>
    <col min="123" max="123" width="12.5" customWidth="1"/>
    <col min="124" max="124" width="6.33203125" customWidth="1"/>
    <col min="125" max="125" width="14.83203125" customWidth="1"/>
    <col min="126" max="126" width="6" customWidth="1"/>
    <col min="127" max="128" width="12.6640625" customWidth="1"/>
    <col min="129" max="129" width="4.6640625" customWidth="1"/>
    <col min="130" max="130" width="8.83203125" customWidth="1"/>
    <col min="131" max="131" width="12.5" customWidth="1"/>
    <col min="132" max="132" width="6.33203125" customWidth="1"/>
    <col min="133" max="133" width="14.83203125" customWidth="1"/>
    <col min="134" max="134" width="6" customWidth="1"/>
    <col min="135" max="136" width="12.6640625" customWidth="1"/>
    <col min="137" max="137" width="4.6640625" customWidth="1"/>
    <col min="138" max="138" width="8.83203125" customWidth="1"/>
    <col min="139" max="139" width="12.5" customWidth="1"/>
    <col min="140" max="140" width="6.33203125" customWidth="1"/>
    <col min="141" max="141" width="14.83203125" customWidth="1"/>
    <col min="142" max="142" width="6" customWidth="1"/>
    <col min="143" max="144" width="12.6640625" customWidth="1"/>
    <col min="145" max="145" width="4.6640625" customWidth="1"/>
    <col min="146" max="146" width="8.83203125" style="63" customWidth="1"/>
    <col min="147" max="147" width="12.5" style="54" customWidth="1"/>
    <col min="148" max="148" width="6.33203125" style="54" customWidth="1"/>
    <col min="149" max="149" width="14.83203125" style="54" customWidth="1"/>
    <col min="150" max="150" width="6" style="54" customWidth="1"/>
    <col min="151" max="152" width="12.6640625" style="54" customWidth="1"/>
    <col min="153" max="153" width="4.6640625" style="54" customWidth="1"/>
    <col min="154" max="154" width="8.83203125" style="54" customWidth="1"/>
    <col min="155" max="155" width="12.5" style="54" customWidth="1"/>
    <col min="156" max="156" width="6.33203125" style="54" customWidth="1"/>
    <col min="157" max="157" width="14.83203125" style="54" customWidth="1"/>
    <col min="158" max="158" width="6" style="54" customWidth="1"/>
    <col min="159" max="159" width="12.6640625" style="54" customWidth="1"/>
    <col min="160" max="160" width="12.6640625" style="62" customWidth="1"/>
    <col min="161" max="161" width="4.6640625" customWidth="1"/>
  </cols>
  <sheetData>
    <row r="1" spans="2:160" ht="15.75" customHeight="1">
      <c r="B1" s="5" t="s">
        <v>14</v>
      </c>
      <c r="E1" s="5"/>
      <c r="H1" s="6" t="s">
        <v>15</v>
      </c>
      <c r="J1" s="6" t="s">
        <v>15</v>
      </c>
      <c r="K1" s="6" t="s">
        <v>15</v>
      </c>
      <c r="L1" s="6" t="s">
        <v>15</v>
      </c>
      <c r="AW1" s="46"/>
      <c r="DB1" s="50"/>
      <c r="DC1" s="51"/>
      <c r="DD1" s="51"/>
      <c r="DE1" s="51"/>
      <c r="DF1" s="51"/>
      <c r="DG1" s="51"/>
      <c r="DH1" s="51"/>
      <c r="DI1" s="51"/>
      <c r="DJ1" s="51"/>
      <c r="DK1" s="51"/>
      <c r="DL1" s="51"/>
      <c r="DM1" s="51"/>
      <c r="DN1" s="51"/>
      <c r="DO1" s="51"/>
      <c r="DP1" s="52"/>
      <c r="EP1" s="50"/>
      <c r="EQ1" s="51"/>
      <c r="ER1" s="51"/>
      <c r="ES1" s="51"/>
      <c r="ET1" s="51"/>
      <c r="EU1" s="51"/>
      <c r="EV1" s="51"/>
      <c r="EW1" s="51"/>
      <c r="EX1" s="51"/>
      <c r="EY1" s="51"/>
      <c r="EZ1" s="51"/>
      <c r="FA1" s="51"/>
      <c r="FB1" s="51"/>
      <c r="FC1" s="51"/>
      <c r="FD1" s="52"/>
    </row>
    <row r="2" spans="2:160" ht="15.75" customHeight="1">
      <c r="J2" s="18" t="s">
        <v>16</v>
      </c>
      <c r="K2" s="19"/>
      <c r="L2" s="19"/>
      <c r="M2" s="20"/>
      <c r="O2" s="18" t="s">
        <v>195</v>
      </c>
      <c r="P2" s="18"/>
      <c r="Q2" s="18"/>
      <c r="R2" s="18"/>
      <c r="S2" s="18"/>
      <c r="T2" s="18"/>
      <c r="V2" s="18" t="s">
        <v>196</v>
      </c>
      <c r="W2" s="18"/>
      <c r="X2" s="18"/>
      <c r="Y2" s="18"/>
      <c r="Z2" s="18"/>
      <c r="AA2" s="18"/>
      <c r="AC2" s="18" t="s">
        <v>197</v>
      </c>
      <c r="AD2" s="19"/>
      <c r="AE2" s="19"/>
      <c r="AF2" s="19"/>
      <c r="AG2" s="19"/>
      <c r="AH2" s="20"/>
      <c r="AJ2" s="18" t="s">
        <v>198</v>
      </c>
      <c r="AK2" s="19"/>
      <c r="AL2" s="19"/>
      <c r="AM2" s="19"/>
      <c r="AN2" s="19"/>
      <c r="AO2" s="20"/>
      <c r="AQ2" s="18" t="s">
        <v>199</v>
      </c>
      <c r="AR2" s="19"/>
      <c r="AS2" s="19"/>
      <c r="AT2" s="19"/>
      <c r="AU2" s="19"/>
      <c r="AV2" s="20"/>
      <c r="AX2" s="18" t="s">
        <v>155</v>
      </c>
      <c r="AY2" s="19"/>
      <c r="AZ2" s="19"/>
      <c r="BA2" s="19"/>
      <c r="BB2" s="19"/>
      <c r="BC2" s="19"/>
      <c r="BD2" s="20"/>
      <c r="BF2" s="18" t="s">
        <v>156</v>
      </c>
      <c r="BG2" s="19"/>
      <c r="BH2" s="19"/>
      <c r="BI2" s="19"/>
      <c r="BJ2" s="19"/>
      <c r="BK2" s="19"/>
      <c r="BL2" s="20"/>
      <c r="BN2" s="18" t="s">
        <v>157</v>
      </c>
      <c r="BO2" s="19"/>
      <c r="BP2" s="19"/>
      <c r="BQ2" s="19"/>
      <c r="BR2" s="19"/>
      <c r="BS2" s="19"/>
      <c r="BT2" s="20"/>
      <c r="BV2" s="18" t="s">
        <v>158</v>
      </c>
      <c r="BW2" s="19"/>
      <c r="BX2" s="19"/>
      <c r="BY2" s="19"/>
      <c r="BZ2" s="19"/>
      <c r="CA2" s="19"/>
      <c r="CB2" s="20"/>
      <c r="CD2" s="18" t="s">
        <v>159</v>
      </c>
      <c r="CE2" s="19"/>
      <c r="CF2" s="19"/>
      <c r="CG2" s="19"/>
      <c r="CH2" s="19"/>
      <c r="CI2" s="19"/>
      <c r="CJ2" s="20"/>
      <c r="CL2" s="18" t="s">
        <v>160</v>
      </c>
      <c r="CM2" s="19"/>
      <c r="CN2" s="19"/>
      <c r="CO2" s="19"/>
      <c r="CP2" s="19"/>
      <c r="CQ2" s="19"/>
      <c r="CR2" s="20"/>
      <c r="CT2" s="25" t="s">
        <v>190</v>
      </c>
      <c r="CU2" s="26"/>
      <c r="CV2" s="26"/>
      <c r="CW2" s="26"/>
      <c r="CX2" s="26"/>
      <c r="CY2" s="26"/>
      <c r="CZ2" s="27"/>
      <c r="DB2" s="53" t="s">
        <v>194</v>
      </c>
      <c r="DC2" s="20"/>
      <c r="DD2" s="20"/>
      <c r="DE2" s="20"/>
      <c r="DF2" s="20"/>
      <c r="DG2" s="20"/>
      <c r="DH2" s="20"/>
      <c r="DJ2" s="55" t="s">
        <v>200</v>
      </c>
      <c r="DK2" s="20"/>
      <c r="DL2" s="20"/>
      <c r="DM2" s="20"/>
      <c r="DN2" s="20"/>
      <c r="DO2" s="20"/>
      <c r="DP2" s="56"/>
      <c r="DR2" s="18" t="s">
        <v>161</v>
      </c>
      <c r="DS2" s="19"/>
      <c r="DT2" s="19"/>
      <c r="DU2" s="19"/>
      <c r="DV2" s="19"/>
      <c r="DW2" s="19"/>
      <c r="DX2" s="20"/>
      <c r="DZ2" s="18" t="s">
        <v>162</v>
      </c>
      <c r="EA2" s="19"/>
      <c r="EB2" s="19"/>
      <c r="EC2" s="19"/>
      <c r="ED2" s="19"/>
      <c r="EE2" s="19"/>
      <c r="EF2" s="20"/>
      <c r="EH2" s="18" t="s">
        <v>163</v>
      </c>
      <c r="EI2" s="19"/>
      <c r="EJ2" s="19"/>
      <c r="EK2" s="19"/>
      <c r="EL2" s="19"/>
      <c r="EM2" s="19"/>
      <c r="EN2" s="20"/>
      <c r="EP2" s="65" t="s">
        <v>164</v>
      </c>
      <c r="EQ2" s="49"/>
      <c r="ER2" s="49"/>
      <c r="ES2" s="49"/>
      <c r="ET2" s="49"/>
      <c r="EU2" s="49"/>
      <c r="EV2" s="49"/>
      <c r="EX2" s="66" t="s">
        <v>165</v>
      </c>
      <c r="EY2" s="49"/>
      <c r="EZ2" s="49"/>
      <c r="FA2" s="49"/>
      <c r="FB2" s="49"/>
      <c r="FC2" s="49"/>
      <c r="FD2" s="67"/>
    </row>
    <row r="3" spans="2:160" ht="15.75" customHeight="1">
      <c r="B3" s="7" t="s">
        <v>17</v>
      </c>
      <c r="C3" s="7"/>
      <c r="D3" s="7" t="s">
        <v>18</v>
      </c>
      <c r="E3" s="7" t="s">
        <v>19</v>
      </c>
      <c r="F3" s="8" t="s">
        <v>20</v>
      </c>
      <c r="G3" s="7" t="s">
        <v>21</v>
      </c>
      <c r="H3" s="7" t="s">
        <v>22</v>
      </c>
      <c r="J3" s="8" t="s">
        <v>23</v>
      </c>
      <c r="K3" s="8" t="s">
        <v>24</v>
      </c>
      <c r="L3" s="8" t="s">
        <v>25</v>
      </c>
      <c r="M3" s="8" t="s">
        <v>26</v>
      </c>
      <c r="O3" s="7" t="s">
        <v>23</v>
      </c>
      <c r="P3" s="7" t="s">
        <v>24</v>
      </c>
      <c r="Q3" s="7" t="s">
        <v>27</v>
      </c>
      <c r="R3" s="7" t="s">
        <v>25</v>
      </c>
      <c r="S3" s="7" t="s">
        <v>27</v>
      </c>
      <c r="T3" s="7" t="s">
        <v>26</v>
      </c>
      <c r="V3" s="7" t="s">
        <v>23</v>
      </c>
      <c r="W3" s="7" t="s">
        <v>24</v>
      </c>
      <c r="X3" s="7" t="s">
        <v>27</v>
      </c>
      <c r="Y3" s="7" t="s">
        <v>25</v>
      </c>
      <c r="Z3" s="7" t="s">
        <v>27</v>
      </c>
      <c r="AA3" s="7" t="s">
        <v>26</v>
      </c>
      <c r="AC3" s="7" t="s">
        <v>23</v>
      </c>
      <c r="AD3" s="7" t="s">
        <v>24</v>
      </c>
      <c r="AE3" s="7" t="s">
        <v>27</v>
      </c>
      <c r="AF3" s="7" t="s">
        <v>25</v>
      </c>
      <c r="AG3" s="7" t="s">
        <v>27</v>
      </c>
      <c r="AH3" s="7" t="s">
        <v>26</v>
      </c>
      <c r="AJ3" s="7" t="s">
        <v>23</v>
      </c>
      <c r="AK3" s="7" t="s">
        <v>24</v>
      </c>
      <c r="AL3" s="7" t="s">
        <v>27</v>
      </c>
      <c r="AM3" s="7" t="s">
        <v>25</v>
      </c>
      <c r="AN3" s="7" t="s">
        <v>27</v>
      </c>
      <c r="AO3" s="7" t="s">
        <v>26</v>
      </c>
      <c r="AQ3" s="7" t="s">
        <v>23</v>
      </c>
      <c r="AR3" s="7" t="s">
        <v>24</v>
      </c>
      <c r="AS3" s="7" t="s">
        <v>27</v>
      </c>
      <c r="AT3" s="7" t="s">
        <v>25</v>
      </c>
      <c r="AU3" s="7" t="s">
        <v>27</v>
      </c>
      <c r="AV3" s="7" t="s">
        <v>26</v>
      </c>
      <c r="AX3" s="7" t="s">
        <v>23</v>
      </c>
      <c r="AY3" s="7" t="s">
        <v>24</v>
      </c>
      <c r="AZ3" s="7" t="s">
        <v>27</v>
      </c>
      <c r="BA3" s="7" t="s">
        <v>25</v>
      </c>
      <c r="BB3" s="7" t="s">
        <v>27</v>
      </c>
      <c r="BC3" s="7"/>
      <c r="BD3" s="7" t="s">
        <v>26</v>
      </c>
      <c r="BF3" s="7" t="s">
        <v>23</v>
      </c>
      <c r="BG3" s="7" t="s">
        <v>24</v>
      </c>
      <c r="BH3" s="7" t="s">
        <v>27</v>
      </c>
      <c r="BI3" s="7" t="s">
        <v>25</v>
      </c>
      <c r="BJ3" s="7" t="s">
        <v>27</v>
      </c>
      <c r="BK3" s="7"/>
      <c r="BL3" s="7" t="s">
        <v>26</v>
      </c>
      <c r="BN3" s="7" t="s">
        <v>23</v>
      </c>
      <c r="BO3" s="7" t="s">
        <v>24</v>
      </c>
      <c r="BP3" s="7" t="s">
        <v>27</v>
      </c>
      <c r="BQ3" s="7" t="s">
        <v>25</v>
      </c>
      <c r="BR3" s="7" t="s">
        <v>27</v>
      </c>
      <c r="BS3" s="7"/>
      <c r="BT3" s="7" t="s">
        <v>26</v>
      </c>
      <c r="BV3" s="7" t="s">
        <v>23</v>
      </c>
      <c r="BW3" s="7" t="s">
        <v>24</v>
      </c>
      <c r="BX3" s="7" t="s">
        <v>27</v>
      </c>
      <c r="BY3" s="7" t="s">
        <v>25</v>
      </c>
      <c r="BZ3" s="7" t="s">
        <v>27</v>
      </c>
      <c r="CA3" s="7"/>
      <c r="CB3" s="7" t="s">
        <v>26</v>
      </c>
      <c r="CD3" s="7" t="s">
        <v>23</v>
      </c>
      <c r="CE3" s="7" t="s">
        <v>24</v>
      </c>
      <c r="CF3" s="7" t="s">
        <v>27</v>
      </c>
      <c r="CG3" s="7" t="s">
        <v>25</v>
      </c>
      <c r="CH3" s="7" t="s">
        <v>27</v>
      </c>
      <c r="CI3" s="7"/>
      <c r="CJ3" s="7" t="s">
        <v>26</v>
      </c>
      <c r="CL3" s="7" t="s">
        <v>23</v>
      </c>
      <c r="CM3" s="7" t="s">
        <v>24</v>
      </c>
      <c r="CN3" s="7" t="s">
        <v>27</v>
      </c>
      <c r="CO3" s="7" t="s">
        <v>25</v>
      </c>
      <c r="CP3" s="7" t="s">
        <v>27</v>
      </c>
      <c r="CQ3" s="7"/>
      <c r="CR3" s="7" t="s">
        <v>26</v>
      </c>
      <c r="CT3" s="7" t="s">
        <v>23</v>
      </c>
      <c r="CU3" s="7" t="s">
        <v>24</v>
      </c>
      <c r="CV3" s="7" t="s">
        <v>27</v>
      </c>
      <c r="CW3" s="7" t="s">
        <v>25</v>
      </c>
      <c r="CX3" s="7" t="s">
        <v>27</v>
      </c>
      <c r="CY3" s="7"/>
      <c r="CZ3" s="7" t="s">
        <v>26</v>
      </c>
      <c r="DB3" s="57" t="s">
        <v>23</v>
      </c>
      <c r="DC3" s="58" t="s">
        <v>24</v>
      </c>
      <c r="DD3" s="58" t="s">
        <v>27</v>
      </c>
      <c r="DE3" s="58" t="s">
        <v>25</v>
      </c>
      <c r="DF3" s="58" t="s">
        <v>27</v>
      </c>
      <c r="DG3" s="58"/>
      <c r="DH3" s="58" t="s">
        <v>26</v>
      </c>
      <c r="DJ3" s="58" t="s">
        <v>23</v>
      </c>
      <c r="DK3" s="58" t="s">
        <v>24</v>
      </c>
      <c r="DL3" s="58" t="s">
        <v>27</v>
      </c>
      <c r="DM3" s="58" t="s">
        <v>25</v>
      </c>
      <c r="DN3" s="58" t="s">
        <v>27</v>
      </c>
      <c r="DO3" s="58"/>
      <c r="DP3" s="59" t="s">
        <v>26</v>
      </c>
      <c r="DR3" s="7" t="s">
        <v>23</v>
      </c>
      <c r="DS3" s="7" t="s">
        <v>24</v>
      </c>
      <c r="DT3" s="7" t="s">
        <v>27</v>
      </c>
      <c r="DU3" s="7" t="s">
        <v>25</v>
      </c>
      <c r="DV3" s="7" t="s">
        <v>27</v>
      </c>
      <c r="DW3" s="7"/>
      <c r="DX3" s="7" t="s">
        <v>26</v>
      </c>
      <c r="DZ3" s="7" t="s">
        <v>23</v>
      </c>
      <c r="EA3" s="7" t="s">
        <v>24</v>
      </c>
      <c r="EB3" s="7" t="s">
        <v>27</v>
      </c>
      <c r="EC3" s="7" t="s">
        <v>25</v>
      </c>
      <c r="ED3" s="7" t="s">
        <v>27</v>
      </c>
      <c r="EE3" s="7"/>
      <c r="EF3" s="7" t="s">
        <v>26</v>
      </c>
      <c r="EH3" s="7" t="s">
        <v>23</v>
      </c>
      <c r="EI3" s="7" t="s">
        <v>24</v>
      </c>
      <c r="EJ3" s="7" t="s">
        <v>27</v>
      </c>
      <c r="EK3" s="7" t="s">
        <v>25</v>
      </c>
      <c r="EL3" s="7" t="s">
        <v>27</v>
      </c>
      <c r="EM3" s="7"/>
      <c r="EN3" s="7" t="s">
        <v>26</v>
      </c>
      <c r="EP3" s="57" t="s">
        <v>23</v>
      </c>
      <c r="EQ3" s="58" t="s">
        <v>24</v>
      </c>
      <c r="ER3" s="58" t="s">
        <v>27</v>
      </c>
      <c r="ES3" s="58" t="s">
        <v>25</v>
      </c>
      <c r="ET3" s="58" t="s">
        <v>27</v>
      </c>
      <c r="EU3" s="58"/>
      <c r="EV3" s="58" t="s">
        <v>26</v>
      </c>
      <c r="EX3" s="58" t="s">
        <v>23</v>
      </c>
      <c r="EY3" s="58" t="s">
        <v>24</v>
      </c>
      <c r="EZ3" s="58" t="s">
        <v>27</v>
      </c>
      <c r="FA3" s="58" t="s">
        <v>25</v>
      </c>
      <c r="FB3" s="58" t="s">
        <v>27</v>
      </c>
      <c r="FC3" s="58"/>
      <c r="FD3" s="59" t="s">
        <v>26</v>
      </c>
    </row>
    <row r="4" spans="2:160" ht="15.75" customHeight="1">
      <c r="B4" s="9" t="s">
        <v>16</v>
      </c>
      <c r="C4" s="9"/>
      <c r="D4" s="21" t="s">
        <v>50</v>
      </c>
      <c r="E4" s="41">
        <v>45713</v>
      </c>
      <c r="F4" s="10">
        <v>10</v>
      </c>
      <c r="H4" s="11">
        <f>+SUM(H5:H16)</f>
        <v>0.99999999999999989</v>
      </c>
      <c r="J4" s="12">
        <f>+SUM(J5:J16)</f>
        <v>0</v>
      </c>
      <c r="K4" s="13" t="e">
        <f ca="1">+SUMPRODUCT(H5:H16,K5:K16)</f>
        <v>#NAME?</v>
      </c>
      <c r="L4" s="13" t="e">
        <f ca="1">+SUMPRODUCT(H5:H16,L5:L16)</f>
        <v>#NAME?</v>
      </c>
      <c r="M4" s="10"/>
      <c r="O4" s="12">
        <f>+SUM(O5:O16)</f>
        <v>0</v>
      </c>
      <c r="V4" s="12">
        <f>+SUM(V5:V16)</f>
        <v>0</v>
      </c>
      <c r="AC4" s="12">
        <f>+SUM(AC5:AC16)</f>
        <v>0</v>
      </c>
      <c r="AJ4" s="12">
        <f>+SUM(AJ5:AJ16)</f>
        <v>0</v>
      </c>
      <c r="AQ4" s="12">
        <f>+SUM(AQ5:AQ16)</f>
        <v>0</v>
      </c>
      <c r="AX4" s="12">
        <f>+SUM(AX5:AX16)</f>
        <v>0</v>
      </c>
      <c r="BF4" s="12">
        <f>+SUM(BF5:BF16)</f>
        <v>0</v>
      </c>
      <c r="BN4" s="12">
        <f>+SUM(BN5:BN16)</f>
        <v>0</v>
      </c>
      <c r="BV4" s="12">
        <f>+SUM(BV5:BV16)</f>
        <v>0</v>
      </c>
      <c r="CD4" s="12">
        <f>+SUM(CD5:CD16)</f>
        <v>0</v>
      </c>
      <c r="CL4" s="12">
        <f>+SUM(CL5:CL16)</f>
        <v>0</v>
      </c>
      <c r="CT4" s="12">
        <f>+SUM(CT5:CT16)</f>
        <v>0</v>
      </c>
      <c r="DB4" s="60">
        <f>+SUM(DB5:DB16)</f>
        <v>0</v>
      </c>
      <c r="DJ4" s="61">
        <f>+SUM(DJ5:DJ16)</f>
        <v>0</v>
      </c>
      <c r="DR4" s="12">
        <f>+SUM(DR5:DR16)</f>
        <v>0</v>
      </c>
      <c r="DZ4" s="12">
        <f>+SUM(DZ5:DZ16)</f>
        <v>0</v>
      </c>
      <c r="EH4" s="12">
        <f>+SUM(EH5:EH16)</f>
        <v>0</v>
      </c>
      <c r="EP4" s="60">
        <f>+SUM(EP5:EP16)</f>
        <v>0</v>
      </c>
      <c r="EX4" s="61">
        <f>+SUM(EX5:EX16)</f>
        <v>0</v>
      </c>
    </row>
    <row r="5" spans="2:160" ht="15.75" customHeight="1" outlineLevel="1">
      <c r="B5" s="9" t="s">
        <v>28</v>
      </c>
      <c r="C5" s="9"/>
      <c r="D5" s="21" t="s">
        <v>50</v>
      </c>
      <c r="F5" s="10"/>
      <c r="G5" s="21" t="s">
        <v>65</v>
      </c>
      <c r="H5" s="11">
        <v>0.05</v>
      </c>
      <c r="J5" s="10">
        <f>+SUMIF($O$3:$YA$3,J$3,$O5:$YA5)</f>
        <v>0</v>
      </c>
      <c r="K5" s="13" t="e">
        <f ca="1">+_xludf.MAXIFS($O5:$XG5,$O$3:$XG$3,K$3)</f>
        <v>#NAME?</v>
      </c>
      <c r="L5" s="13" t="e">
        <f ca="1">+_xludf.MAXIFS($O5:$XG5,$O$3:$XG$3,L$3)</f>
        <v>#NAME?</v>
      </c>
      <c r="M5" s="10"/>
      <c r="P5" s="11"/>
      <c r="Q5" s="11">
        <v>0.5</v>
      </c>
      <c r="R5" s="11"/>
      <c r="S5" s="11">
        <v>0.5</v>
      </c>
      <c r="W5" s="11"/>
      <c r="X5" s="11">
        <v>0.5</v>
      </c>
      <c r="Y5" s="11"/>
      <c r="Z5" s="11">
        <v>0.5</v>
      </c>
      <c r="AD5" s="11"/>
      <c r="AE5" s="11">
        <v>0.5</v>
      </c>
      <c r="AF5" s="11"/>
      <c r="AG5" s="11">
        <v>0.5</v>
      </c>
      <c r="AK5" s="11"/>
      <c r="AL5" s="11">
        <v>0.5</v>
      </c>
      <c r="AM5" s="11"/>
      <c r="AN5" s="11">
        <v>0.5</v>
      </c>
      <c r="AR5" s="11"/>
      <c r="AS5" s="11">
        <v>0.5</v>
      </c>
      <c r="AT5" s="11"/>
      <c r="AU5" s="11">
        <v>0.5</v>
      </c>
      <c r="AY5" s="11"/>
      <c r="AZ5" s="11">
        <v>0.5</v>
      </c>
      <c r="BA5" s="11"/>
      <c r="BB5" s="11">
        <v>0.5</v>
      </c>
      <c r="BG5" s="11"/>
      <c r="BH5" s="11">
        <v>0.8</v>
      </c>
      <c r="BI5" s="11"/>
      <c r="BJ5" s="11">
        <v>0.8</v>
      </c>
      <c r="BO5" s="11"/>
      <c r="BP5" s="11">
        <v>0.8</v>
      </c>
      <c r="BQ5" s="11"/>
      <c r="BR5" s="11">
        <v>0.8</v>
      </c>
      <c r="BW5" s="11"/>
      <c r="BX5" s="11">
        <v>0.8</v>
      </c>
      <c r="BY5" s="11"/>
      <c r="BZ5" s="11">
        <v>0.8</v>
      </c>
      <c r="CE5" s="11"/>
      <c r="CF5" s="11">
        <v>0.8</v>
      </c>
      <c r="CG5" s="11"/>
      <c r="CH5" s="11">
        <v>0.8</v>
      </c>
      <c r="CM5" s="11"/>
      <c r="CN5" s="11">
        <v>1</v>
      </c>
      <c r="CO5" s="11"/>
      <c r="CP5" s="11">
        <v>1</v>
      </c>
      <c r="CU5" s="11"/>
      <c r="CV5" s="11">
        <v>1</v>
      </c>
      <c r="CW5" s="11"/>
      <c r="CX5" s="11">
        <v>1</v>
      </c>
      <c r="DC5" s="28"/>
      <c r="DD5" s="28">
        <v>1</v>
      </c>
      <c r="DE5" s="28"/>
      <c r="DF5" s="28">
        <v>1</v>
      </c>
      <c r="DK5" s="28"/>
      <c r="DL5" s="48">
        <v>1</v>
      </c>
      <c r="DM5" s="28"/>
      <c r="DN5" s="48">
        <v>1</v>
      </c>
      <c r="DS5" s="11"/>
      <c r="DT5" s="11"/>
      <c r="DU5" s="11"/>
      <c r="DV5" s="11"/>
      <c r="EA5" s="11"/>
      <c r="EB5" s="11"/>
      <c r="EC5" s="11"/>
      <c r="ED5" s="11"/>
      <c r="EI5" s="11"/>
      <c r="EJ5" s="11"/>
      <c r="EK5" s="11"/>
      <c r="EL5" s="11"/>
      <c r="EQ5" s="28"/>
      <c r="ER5" s="28"/>
      <c r="ES5" s="28"/>
      <c r="ET5" s="28"/>
      <c r="EY5" s="28"/>
      <c r="EZ5" s="68">
        <v>1</v>
      </c>
      <c r="FA5" s="28"/>
      <c r="FB5" s="68">
        <v>1</v>
      </c>
    </row>
    <row r="6" spans="2:160" ht="15.75" customHeight="1" outlineLevel="1">
      <c r="B6" s="9" t="s">
        <v>28</v>
      </c>
      <c r="C6" s="9"/>
      <c r="D6" s="21" t="s">
        <v>50</v>
      </c>
      <c r="F6" s="10"/>
      <c r="G6" s="21" t="s">
        <v>66</v>
      </c>
      <c r="H6" s="11">
        <v>0.05</v>
      </c>
      <c r="J6" s="10">
        <f>+SUMIF($O$3:$YA$3,J$3,$O6:$YA6)</f>
        <v>0</v>
      </c>
      <c r="K6" s="13" t="e">
        <f ca="1">+_xludf.MAXIFS($O6:$XG6,$O$3:$XG$3,K$3)</f>
        <v>#NAME?</v>
      </c>
      <c r="L6" s="13" t="e">
        <f ca="1">+_xludf.MAXIFS($O6:$XG6,$O$3:$XG$3,L$3)</f>
        <v>#NAME?</v>
      </c>
      <c r="M6" s="10"/>
      <c r="P6" s="11"/>
      <c r="Q6" s="11"/>
      <c r="R6" s="11"/>
      <c r="S6" s="11"/>
      <c r="W6" s="11"/>
      <c r="X6" s="11">
        <v>0.5</v>
      </c>
      <c r="Y6" s="11"/>
      <c r="Z6" s="11">
        <v>0.5</v>
      </c>
      <c r="AD6" s="11"/>
      <c r="AE6" s="11">
        <v>0.5</v>
      </c>
      <c r="AF6" s="11"/>
      <c r="AG6" s="11">
        <v>0.5</v>
      </c>
      <c r="AK6" s="11"/>
      <c r="AL6" s="11">
        <v>0.5</v>
      </c>
      <c r="AM6" s="11"/>
      <c r="AN6" s="11">
        <v>0.5</v>
      </c>
      <c r="AR6" s="11"/>
      <c r="AS6" s="11">
        <v>0.5</v>
      </c>
      <c r="AT6" s="11"/>
      <c r="AU6" s="11">
        <v>0.5</v>
      </c>
      <c r="AY6" s="11"/>
      <c r="AZ6" s="11">
        <v>0.5</v>
      </c>
      <c r="BA6" s="11"/>
      <c r="BB6" s="11">
        <v>0.5</v>
      </c>
      <c r="BG6" s="11"/>
      <c r="BH6" s="11">
        <v>0.8</v>
      </c>
      <c r="BI6" s="11"/>
      <c r="BJ6" s="11">
        <v>0.8</v>
      </c>
      <c r="BO6" s="11"/>
      <c r="BP6" s="11">
        <v>0.8</v>
      </c>
      <c r="BQ6" s="11"/>
      <c r="BR6" s="11">
        <v>0.8</v>
      </c>
      <c r="BW6" s="11"/>
      <c r="BX6" s="11">
        <v>0.8</v>
      </c>
      <c r="BY6" s="11"/>
      <c r="BZ6" s="11">
        <v>0.8</v>
      </c>
      <c r="CE6" s="11"/>
      <c r="CF6" s="11">
        <v>0.8</v>
      </c>
      <c r="CG6" s="11"/>
      <c r="CH6" s="11">
        <v>0.8</v>
      </c>
      <c r="CM6" s="11"/>
      <c r="CN6" s="11">
        <v>1</v>
      </c>
      <c r="CO6" s="11"/>
      <c r="CP6" s="11">
        <v>1</v>
      </c>
      <c r="CU6" s="11"/>
      <c r="CV6" s="11">
        <v>1</v>
      </c>
      <c r="CW6" s="11"/>
      <c r="CX6" s="11">
        <v>1</v>
      </c>
      <c r="DC6" s="28"/>
      <c r="DD6" s="28">
        <v>1</v>
      </c>
      <c r="DE6" s="28"/>
      <c r="DF6" s="28">
        <v>1</v>
      </c>
      <c r="DK6" s="28"/>
      <c r="DL6" s="48">
        <v>1</v>
      </c>
      <c r="DM6" s="28"/>
      <c r="DN6" s="48">
        <v>1</v>
      </c>
      <c r="DS6" s="11"/>
      <c r="DT6" s="11"/>
      <c r="DU6" s="11"/>
      <c r="DV6" s="11"/>
      <c r="EA6" s="11"/>
      <c r="EB6" s="11"/>
      <c r="EC6" s="11"/>
      <c r="ED6" s="11"/>
      <c r="EI6" s="11"/>
      <c r="EJ6" s="11"/>
      <c r="EK6" s="11"/>
      <c r="EL6" s="11"/>
      <c r="EQ6" s="28"/>
      <c r="ER6" s="28"/>
      <c r="ES6" s="28"/>
      <c r="ET6" s="28"/>
      <c r="EY6" s="28"/>
      <c r="EZ6" s="68">
        <v>1</v>
      </c>
      <c r="FA6" s="28"/>
      <c r="FB6" s="68">
        <v>1</v>
      </c>
    </row>
    <row r="7" spans="2:160" ht="15.75" customHeight="1" outlineLevel="1">
      <c r="B7" s="9" t="s">
        <v>28</v>
      </c>
      <c r="C7" s="9"/>
      <c r="D7" s="21" t="s">
        <v>50</v>
      </c>
      <c r="F7" s="10"/>
      <c r="G7" s="21" t="s">
        <v>67</v>
      </c>
      <c r="H7" s="11">
        <v>0.05</v>
      </c>
      <c r="J7" s="10">
        <f>+SUMIF($O$3:$YA$3,J$3,$O7:$YA7)</f>
        <v>0</v>
      </c>
      <c r="K7" s="13" t="e">
        <f ca="1">+_xludf.MAXIFS($O7:$XG7,$O$3:$XG$3,K$3)</f>
        <v>#NAME?</v>
      </c>
      <c r="L7" s="13" t="e">
        <f ca="1">+_xludf.MAXIFS($O7:$XG7,$O$3:$XG$3,L$3)</f>
        <v>#NAME?</v>
      </c>
      <c r="M7" s="10"/>
      <c r="P7" s="11"/>
      <c r="Q7" s="11"/>
      <c r="R7" s="11"/>
      <c r="S7" s="11"/>
      <c r="W7" s="11"/>
      <c r="X7" s="11"/>
      <c r="Y7" s="11"/>
      <c r="Z7" s="11"/>
      <c r="AD7" s="11"/>
      <c r="AE7" s="11">
        <v>0.5</v>
      </c>
      <c r="AF7" s="11"/>
      <c r="AG7" s="11">
        <v>0.5</v>
      </c>
      <c r="AK7" s="11"/>
      <c r="AL7" s="11">
        <v>0.5</v>
      </c>
      <c r="AM7" s="11"/>
      <c r="AN7" s="11">
        <v>0.5</v>
      </c>
      <c r="AR7" s="11"/>
      <c r="AS7" s="11">
        <v>0.5</v>
      </c>
      <c r="AT7" s="11"/>
      <c r="AU7" s="11">
        <v>0.5</v>
      </c>
      <c r="AY7" s="11"/>
      <c r="AZ7" s="11">
        <v>0.5</v>
      </c>
      <c r="BA7" s="11"/>
      <c r="BB7" s="11">
        <v>0.5</v>
      </c>
      <c r="BG7" s="11"/>
      <c r="BH7" s="11">
        <v>0.5</v>
      </c>
      <c r="BI7" s="11"/>
      <c r="BJ7" s="11">
        <v>0.5</v>
      </c>
      <c r="BO7" s="11"/>
      <c r="BP7" s="11">
        <v>0.8</v>
      </c>
      <c r="BQ7" s="11"/>
      <c r="BR7" s="11">
        <v>0.8</v>
      </c>
      <c r="BW7" s="11"/>
      <c r="BX7" s="11">
        <v>0.8</v>
      </c>
      <c r="BY7" s="11"/>
      <c r="BZ7" s="11">
        <v>0.8</v>
      </c>
      <c r="CE7" s="11"/>
      <c r="CF7" s="11">
        <v>0.8</v>
      </c>
      <c r="CG7" s="11"/>
      <c r="CH7" s="11">
        <v>0.8</v>
      </c>
      <c r="CM7" s="11"/>
      <c r="CN7" s="11">
        <v>0.8</v>
      </c>
      <c r="CO7" s="11"/>
      <c r="CP7" s="11">
        <v>0.8</v>
      </c>
      <c r="CU7" s="11"/>
      <c r="CV7" s="11">
        <v>1</v>
      </c>
      <c r="CW7" s="11"/>
      <c r="CX7" s="11">
        <v>1</v>
      </c>
      <c r="DC7" s="28"/>
      <c r="DD7" s="28">
        <v>1</v>
      </c>
      <c r="DE7" s="28"/>
      <c r="DF7" s="28">
        <v>1</v>
      </c>
      <c r="DK7" s="28"/>
      <c r="DL7" s="48">
        <v>1</v>
      </c>
      <c r="DM7" s="28"/>
      <c r="DN7" s="48">
        <v>1</v>
      </c>
      <c r="DS7" s="11"/>
      <c r="DT7" s="11"/>
      <c r="DU7" s="11"/>
      <c r="DV7" s="11"/>
      <c r="EA7" s="11"/>
      <c r="EB7" s="11"/>
      <c r="EC7" s="11"/>
      <c r="ED7" s="11"/>
      <c r="EI7" s="11"/>
      <c r="EJ7" s="11"/>
      <c r="EK7" s="11"/>
      <c r="EL7" s="11"/>
      <c r="EQ7" s="28"/>
      <c r="ER7" s="28"/>
      <c r="ES7" s="28"/>
      <c r="ET7" s="28"/>
      <c r="EY7" s="28"/>
      <c r="EZ7" s="68">
        <v>1</v>
      </c>
      <c r="FA7" s="28"/>
      <c r="FB7" s="68">
        <v>1</v>
      </c>
    </row>
    <row r="8" spans="2:160" ht="15.75" customHeight="1" outlineLevel="1">
      <c r="B8" s="9" t="s">
        <v>28</v>
      </c>
      <c r="C8" s="9"/>
      <c r="D8" s="21" t="s">
        <v>50</v>
      </c>
      <c r="F8" s="10"/>
      <c r="G8" s="21" t="s">
        <v>68</v>
      </c>
      <c r="H8" s="11">
        <v>0.1</v>
      </c>
      <c r="J8" s="10">
        <f>+SUMIF($O$3:$YA$3,J$3,$O8:$YA8)</f>
        <v>0</v>
      </c>
      <c r="K8" s="13" t="e">
        <f ca="1">+_xludf.MAXIFS($O8:$XG8,$O$3:$XG$3,K$3)</f>
        <v>#NAME?</v>
      </c>
      <c r="L8" s="13" t="e">
        <f ca="1">+_xludf.MAXIFS($O8:$XG8,$O$3:$XG$3,L$3)</f>
        <v>#NAME?</v>
      </c>
      <c r="M8" s="10"/>
      <c r="P8" s="11"/>
      <c r="Q8" s="11"/>
      <c r="R8" s="11"/>
      <c r="S8" s="11"/>
      <c r="W8" s="11"/>
      <c r="X8" s="11"/>
      <c r="Y8" s="11"/>
      <c r="Z8" s="11"/>
      <c r="AD8" s="11"/>
      <c r="AE8" s="11"/>
      <c r="AF8" s="11"/>
      <c r="AG8" s="11"/>
      <c r="AK8" s="11"/>
      <c r="AL8" s="11">
        <v>0.5</v>
      </c>
      <c r="AM8" s="11"/>
      <c r="AN8" s="11">
        <v>0.5</v>
      </c>
      <c r="AR8" s="11"/>
      <c r="AS8" s="11">
        <v>0.5</v>
      </c>
      <c r="AT8" s="11"/>
      <c r="AU8" s="11">
        <v>0.5</v>
      </c>
      <c r="AY8" s="11"/>
      <c r="AZ8" s="11">
        <v>0.5</v>
      </c>
      <c r="BA8" s="11"/>
      <c r="BB8" s="11">
        <v>0.5</v>
      </c>
      <c r="BG8" s="11"/>
      <c r="BH8" s="11">
        <v>0.5</v>
      </c>
      <c r="BI8" s="11"/>
      <c r="BJ8" s="11">
        <v>0.5</v>
      </c>
      <c r="BO8" s="11"/>
      <c r="BP8" s="11">
        <v>0.8</v>
      </c>
      <c r="BQ8" s="11"/>
      <c r="BR8" s="11">
        <v>0.8</v>
      </c>
      <c r="BW8" s="11"/>
      <c r="BX8" s="11">
        <v>0.8</v>
      </c>
      <c r="BY8" s="11"/>
      <c r="BZ8" s="11">
        <v>0.8</v>
      </c>
      <c r="CE8" s="11"/>
      <c r="CF8" s="11">
        <v>0.8</v>
      </c>
      <c r="CG8" s="11"/>
      <c r="CH8" s="11">
        <v>0.8</v>
      </c>
      <c r="CM8" s="11"/>
      <c r="CN8" s="11">
        <v>0.8</v>
      </c>
      <c r="CO8" s="11"/>
      <c r="CP8" s="11">
        <v>0.8</v>
      </c>
      <c r="CU8" s="11"/>
      <c r="CV8" s="11">
        <v>1</v>
      </c>
      <c r="CW8" s="11"/>
      <c r="CX8" s="11">
        <v>1</v>
      </c>
      <c r="DC8" s="28"/>
      <c r="DD8" s="28">
        <v>1</v>
      </c>
      <c r="DE8" s="28"/>
      <c r="DF8" s="28">
        <v>1</v>
      </c>
      <c r="DK8" s="28"/>
      <c r="DL8" s="48">
        <v>1</v>
      </c>
      <c r="DM8" s="28"/>
      <c r="DN8" s="48">
        <v>1</v>
      </c>
      <c r="DS8" s="11"/>
      <c r="DT8" s="11"/>
      <c r="DU8" s="11"/>
      <c r="DV8" s="11"/>
      <c r="EA8" s="11"/>
      <c r="EB8" s="11"/>
      <c r="EC8" s="11"/>
      <c r="ED8" s="11"/>
      <c r="EI8" s="11"/>
      <c r="EJ8" s="11"/>
      <c r="EK8" s="11"/>
      <c r="EL8" s="11"/>
      <c r="EQ8" s="28"/>
      <c r="ER8" s="28"/>
      <c r="ES8" s="28"/>
      <c r="ET8" s="28"/>
      <c r="EY8" s="28"/>
      <c r="EZ8" s="68">
        <v>1</v>
      </c>
      <c r="FA8" s="28"/>
      <c r="FB8" s="68">
        <v>1</v>
      </c>
    </row>
    <row r="9" spans="2:160" ht="15.75" customHeight="1" outlineLevel="1">
      <c r="B9" s="9" t="s">
        <v>28</v>
      </c>
      <c r="C9" s="9"/>
      <c r="D9" s="21" t="s">
        <v>50</v>
      </c>
      <c r="F9" s="10"/>
      <c r="G9" s="21" t="s">
        <v>69</v>
      </c>
      <c r="H9" s="11">
        <v>0.05</v>
      </c>
      <c r="J9" s="10">
        <f>+SUMIF($O$3:$YA$3,J$3,$O9:$YA9)</f>
        <v>0</v>
      </c>
      <c r="K9" s="13" t="e">
        <f ca="1">+_xludf.MAXIFS($O9:$XG9,$O$3:$XG$3,K$3)</f>
        <v>#NAME?</v>
      </c>
      <c r="L9" s="13" t="e">
        <f ca="1">+_xludf.MAXIFS($O9:$XG9,$O$3:$XG$3,L$3)</f>
        <v>#NAME?</v>
      </c>
      <c r="M9" s="10"/>
      <c r="P9" s="11"/>
      <c r="Q9" s="11"/>
      <c r="R9" s="11"/>
      <c r="S9" s="11"/>
      <c r="W9" s="11"/>
      <c r="X9" s="11"/>
      <c r="Y9" s="11"/>
      <c r="Z9" s="11"/>
      <c r="AD9" s="11"/>
      <c r="AE9" s="11"/>
      <c r="AF9" s="11"/>
      <c r="AG9" s="11"/>
      <c r="AK9" s="11"/>
      <c r="AL9" s="11"/>
      <c r="AM9" s="11"/>
      <c r="AN9" s="11"/>
      <c r="AR9" s="11"/>
      <c r="AS9" s="11">
        <v>0.5</v>
      </c>
      <c r="AT9" s="11"/>
      <c r="AU9" s="11">
        <v>0.5</v>
      </c>
      <c r="AY9" s="11"/>
      <c r="AZ9" s="11">
        <v>0.5</v>
      </c>
      <c r="BA9" s="11"/>
      <c r="BB9" s="11">
        <v>0.5</v>
      </c>
      <c r="BG9" s="11"/>
      <c r="BH9" s="11">
        <v>0.5</v>
      </c>
      <c r="BI9" s="11"/>
      <c r="BJ9" s="11">
        <v>0.5</v>
      </c>
      <c r="BO9" s="11"/>
      <c r="BP9" s="11">
        <v>0.5</v>
      </c>
      <c r="BQ9" s="11"/>
      <c r="BR9" s="11">
        <v>0.5</v>
      </c>
      <c r="BW9" s="11"/>
      <c r="BX9" s="11">
        <v>0.8</v>
      </c>
      <c r="BY9" s="11"/>
      <c r="BZ9" s="11">
        <v>0.8</v>
      </c>
      <c r="CE9" s="11"/>
      <c r="CF9" s="11">
        <v>0.8</v>
      </c>
      <c r="CG9" s="11"/>
      <c r="CH9" s="11">
        <v>0.8</v>
      </c>
      <c r="CM9" s="11"/>
      <c r="CN9" s="11">
        <v>0.8</v>
      </c>
      <c r="CO9" s="11"/>
      <c r="CP9" s="11">
        <v>0.8</v>
      </c>
      <c r="CU9" s="11"/>
      <c r="CV9" s="11">
        <v>1</v>
      </c>
      <c r="CW9" s="11"/>
      <c r="CX9" s="11">
        <v>1</v>
      </c>
      <c r="DC9" s="28"/>
      <c r="DD9" s="28">
        <v>1</v>
      </c>
      <c r="DE9" s="28"/>
      <c r="DF9" s="28">
        <v>1</v>
      </c>
      <c r="DK9" s="28"/>
      <c r="DL9" s="48">
        <v>1</v>
      </c>
      <c r="DM9" s="28"/>
      <c r="DN9" s="48">
        <v>1</v>
      </c>
      <c r="DS9" s="11"/>
      <c r="DT9" s="11"/>
      <c r="DU9" s="11"/>
      <c r="DV9" s="11"/>
      <c r="EA9" s="11"/>
      <c r="EB9" s="11"/>
      <c r="EC9" s="11"/>
      <c r="ED9" s="11"/>
      <c r="EI9" s="11"/>
      <c r="EJ9" s="11"/>
      <c r="EK9" s="11"/>
      <c r="EL9" s="11"/>
      <c r="EQ9" s="28"/>
      <c r="ER9" s="28"/>
      <c r="ES9" s="28"/>
      <c r="ET9" s="28"/>
      <c r="EY9" s="28"/>
      <c r="EZ9" s="68">
        <v>1</v>
      </c>
      <c r="FA9" s="28"/>
      <c r="FB9" s="68">
        <v>1</v>
      </c>
    </row>
    <row r="10" spans="2:160" ht="15.75" customHeight="1" outlineLevel="1">
      <c r="B10" s="9" t="s">
        <v>28</v>
      </c>
      <c r="C10" s="9"/>
      <c r="D10" s="21" t="s">
        <v>50</v>
      </c>
      <c r="F10" s="10"/>
      <c r="G10" s="21" t="s">
        <v>70</v>
      </c>
      <c r="H10" s="11">
        <v>0.1</v>
      </c>
      <c r="J10" s="10">
        <f>+SUMIF($O$3:$YA$3,J$3,$O10:$YA10)</f>
        <v>0</v>
      </c>
      <c r="K10" s="13" t="e">
        <f ca="1">+_xludf.MAXIFS($O10:$XG10,$O$3:$XG$3,K$3)</f>
        <v>#NAME?</v>
      </c>
      <c r="L10" s="13" t="e">
        <f ca="1">+_xludf.MAXIFS($O10:$XG10,$O$3:$XG$3,L$3)</f>
        <v>#NAME?</v>
      </c>
      <c r="M10" s="10"/>
      <c r="P10" s="11"/>
      <c r="Q10" s="11"/>
      <c r="R10" s="11"/>
      <c r="S10" s="11"/>
      <c r="W10" s="11"/>
      <c r="X10" s="11"/>
      <c r="Y10" s="11"/>
      <c r="Z10" s="11"/>
      <c r="AD10" s="11"/>
      <c r="AE10" s="11"/>
      <c r="AF10" s="11"/>
      <c r="AG10" s="11"/>
      <c r="AK10" s="11"/>
      <c r="AL10" s="11"/>
      <c r="AM10" s="11"/>
      <c r="AN10" s="11"/>
      <c r="AR10" s="11"/>
      <c r="AS10" s="11"/>
      <c r="AT10" s="11"/>
      <c r="AU10" s="11"/>
      <c r="AY10" s="11"/>
      <c r="AZ10" s="11">
        <v>0.5</v>
      </c>
      <c r="BA10" s="11"/>
      <c r="BB10" s="11">
        <v>0.5</v>
      </c>
      <c r="BG10" s="11"/>
      <c r="BH10" s="11">
        <v>0.5</v>
      </c>
      <c r="BI10" s="11"/>
      <c r="BJ10" s="11">
        <v>0.5</v>
      </c>
      <c r="BO10" s="11"/>
      <c r="BP10" s="11">
        <v>0.5</v>
      </c>
      <c r="BQ10" s="11"/>
      <c r="BR10" s="11">
        <v>0.5</v>
      </c>
      <c r="BW10" s="11"/>
      <c r="BX10" s="11">
        <v>0.8</v>
      </c>
      <c r="BY10" s="11"/>
      <c r="BZ10" s="11">
        <v>0.8</v>
      </c>
      <c r="CE10" s="11"/>
      <c r="CF10" s="11">
        <v>0.8</v>
      </c>
      <c r="CG10" s="11"/>
      <c r="CH10" s="11">
        <v>0.8</v>
      </c>
      <c r="CM10" s="11"/>
      <c r="CN10" s="11">
        <v>0.8</v>
      </c>
      <c r="CO10" s="11"/>
      <c r="CP10" s="11">
        <v>0.8</v>
      </c>
      <c r="CU10" s="11"/>
      <c r="CV10" s="11">
        <v>0.8</v>
      </c>
      <c r="CW10" s="11"/>
      <c r="CX10" s="11">
        <v>0.8</v>
      </c>
      <c r="DC10" s="28"/>
      <c r="DD10" s="28">
        <v>1</v>
      </c>
      <c r="DE10" s="28"/>
      <c r="DF10" s="28">
        <v>1</v>
      </c>
      <c r="DK10" s="28"/>
      <c r="DL10" s="48">
        <v>1</v>
      </c>
      <c r="DM10" s="28"/>
      <c r="DN10" s="48">
        <v>1</v>
      </c>
      <c r="DS10" s="11"/>
      <c r="DT10" s="11"/>
      <c r="DU10" s="11"/>
      <c r="DV10" s="11"/>
      <c r="EA10" s="11"/>
      <c r="EB10" s="11"/>
      <c r="EC10" s="11"/>
      <c r="ED10" s="11"/>
      <c r="EI10" s="11"/>
      <c r="EJ10" s="11"/>
      <c r="EK10" s="11"/>
      <c r="EL10" s="11"/>
      <c r="EQ10" s="28"/>
      <c r="ER10" s="28"/>
      <c r="ES10" s="28"/>
      <c r="ET10" s="28"/>
      <c r="EY10" s="28"/>
      <c r="EZ10" s="68">
        <v>1</v>
      </c>
      <c r="FA10" s="28"/>
      <c r="FB10" s="68">
        <v>1</v>
      </c>
    </row>
    <row r="11" spans="2:160" ht="15.75" customHeight="1" outlineLevel="1">
      <c r="B11" s="9" t="s">
        <v>28</v>
      </c>
      <c r="C11" s="9"/>
      <c r="D11" s="21" t="s">
        <v>50</v>
      </c>
      <c r="F11" s="10"/>
      <c r="G11" s="21" t="s">
        <v>71</v>
      </c>
      <c r="H11" s="11">
        <v>0.1</v>
      </c>
      <c r="J11" s="10">
        <f>+SUMIF($O$3:$YA$3,J$3,$O11:$YA11)</f>
        <v>0</v>
      </c>
      <c r="K11" s="13" t="e">
        <f ca="1">+_xludf.MAXIFS($O11:$XG11,$O$3:$XG$3,K$3)</f>
        <v>#NAME?</v>
      </c>
      <c r="L11" s="13" t="e">
        <f ca="1">+_xludf.MAXIFS($O11:$XG11,$O$3:$XG$3,L$3)</f>
        <v>#NAME?</v>
      </c>
      <c r="M11" s="10"/>
      <c r="P11" s="11"/>
      <c r="Q11" s="11"/>
      <c r="R11" s="11"/>
      <c r="S11" s="11"/>
      <c r="W11" s="11"/>
      <c r="X11" s="11"/>
      <c r="Y11" s="11"/>
      <c r="Z11" s="11"/>
      <c r="AD11" s="11"/>
      <c r="AE11" s="11"/>
      <c r="AF11" s="11"/>
      <c r="AG11" s="11"/>
      <c r="AK11" s="11"/>
      <c r="AL11" s="11"/>
      <c r="AM11" s="11"/>
      <c r="AN11" s="11"/>
      <c r="AR11" s="11"/>
      <c r="AS11" s="11"/>
      <c r="AT11" s="11"/>
      <c r="AU11" s="11"/>
      <c r="AY11" s="11"/>
      <c r="AZ11" s="11">
        <v>0.5</v>
      </c>
      <c r="BA11" s="11"/>
      <c r="BB11" s="11">
        <v>0.5</v>
      </c>
      <c r="BG11" s="11"/>
      <c r="BH11" s="11">
        <v>0.5</v>
      </c>
      <c r="BI11" s="11"/>
      <c r="BJ11" s="11">
        <v>0.5</v>
      </c>
      <c r="BO11" s="11"/>
      <c r="BP11" s="11">
        <v>0.5</v>
      </c>
      <c r="BQ11" s="11"/>
      <c r="BR11" s="11">
        <v>0.5</v>
      </c>
      <c r="BW11" s="11"/>
      <c r="BX11" s="11">
        <v>0.8</v>
      </c>
      <c r="BY11" s="11"/>
      <c r="BZ11" s="11">
        <v>0.8</v>
      </c>
      <c r="CE11" s="11"/>
      <c r="CF11" s="11">
        <v>0.8</v>
      </c>
      <c r="CG11" s="11"/>
      <c r="CH11" s="11">
        <v>0.8</v>
      </c>
      <c r="CM11" s="11"/>
      <c r="CN11" s="11">
        <v>0.8</v>
      </c>
      <c r="CO11" s="11"/>
      <c r="CP11" s="11">
        <v>0.8</v>
      </c>
      <c r="CU11" s="11"/>
      <c r="CV11" s="11">
        <v>0.8</v>
      </c>
      <c r="CW11" s="11"/>
      <c r="CX11" s="11">
        <v>0.8</v>
      </c>
      <c r="DC11" s="28"/>
      <c r="DD11" s="28">
        <v>1</v>
      </c>
      <c r="DE11" s="28"/>
      <c r="DF11" s="28">
        <v>1</v>
      </c>
      <c r="DK11" s="28"/>
      <c r="DL11" s="48">
        <v>1</v>
      </c>
      <c r="DM11" s="28"/>
      <c r="DN11" s="48">
        <v>1</v>
      </c>
      <c r="DS11" s="11"/>
      <c r="DT11" s="11"/>
      <c r="DU11" s="11"/>
      <c r="DV11" s="11"/>
      <c r="EA11" s="11"/>
      <c r="EB11" s="11"/>
      <c r="EC11" s="11"/>
      <c r="ED11" s="11"/>
      <c r="EI11" s="11"/>
      <c r="EJ11" s="11"/>
      <c r="EK11" s="11"/>
      <c r="EL11" s="11"/>
      <c r="EQ11" s="28"/>
      <c r="ER11" s="28"/>
      <c r="ES11" s="28"/>
      <c r="ET11" s="28"/>
      <c r="EY11" s="28"/>
      <c r="EZ11" s="68">
        <v>1</v>
      </c>
      <c r="FA11" s="28"/>
      <c r="FB11" s="68">
        <v>1</v>
      </c>
    </row>
    <row r="12" spans="2:160" ht="15.75" customHeight="1" outlineLevel="1">
      <c r="B12" s="9" t="s">
        <v>28</v>
      </c>
      <c r="C12" s="9"/>
      <c r="D12" s="21" t="s">
        <v>50</v>
      </c>
      <c r="F12" s="10"/>
      <c r="G12" s="21" t="s">
        <v>72</v>
      </c>
      <c r="H12" s="11">
        <v>0.1</v>
      </c>
      <c r="J12" s="10">
        <f>+SUMIF($O$3:$YA$3,J$3,$O12:$YA12)</f>
        <v>0</v>
      </c>
      <c r="K12" s="13" t="e">
        <f ca="1">+_xludf.MAXIFS($O12:$XG12,$O$3:$XG$3,K$3)</f>
        <v>#NAME?</v>
      </c>
      <c r="L12" s="13" t="e">
        <f ca="1">+_xludf.MAXIFS($O12:$XG12,$O$3:$XG$3,L$3)</f>
        <v>#NAME?</v>
      </c>
      <c r="M12" s="10"/>
      <c r="P12" s="11"/>
      <c r="Q12" s="11"/>
      <c r="R12" s="11"/>
      <c r="S12" s="11"/>
      <c r="W12" s="11"/>
      <c r="X12" s="11"/>
      <c r="Y12" s="11"/>
      <c r="Z12" s="11"/>
      <c r="AD12" s="11"/>
      <c r="AE12" s="11"/>
      <c r="AF12" s="11"/>
      <c r="AG12" s="11"/>
      <c r="AK12" s="11"/>
      <c r="AL12" s="11"/>
      <c r="AM12" s="11"/>
      <c r="AN12" s="11"/>
      <c r="AR12" s="11"/>
      <c r="AS12" s="11"/>
      <c r="AT12" s="11"/>
      <c r="AU12" s="11"/>
      <c r="AY12" s="11"/>
      <c r="AZ12" s="11">
        <v>0.5</v>
      </c>
      <c r="BA12" s="11"/>
      <c r="BB12" s="11">
        <v>0.5</v>
      </c>
      <c r="BG12" s="11"/>
      <c r="BH12" s="11">
        <v>0.5</v>
      </c>
      <c r="BI12" s="11"/>
      <c r="BJ12" s="11">
        <v>0.5</v>
      </c>
      <c r="BO12" s="11"/>
      <c r="BP12" s="11">
        <v>0.5</v>
      </c>
      <c r="BQ12" s="11"/>
      <c r="BR12" s="11">
        <v>0.5</v>
      </c>
      <c r="BW12" s="11"/>
      <c r="BX12" s="11">
        <v>0.5</v>
      </c>
      <c r="BY12" s="11"/>
      <c r="BZ12" s="11">
        <v>0.5</v>
      </c>
      <c r="CE12" s="11"/>
      <c r="CF12" s="11">
        <v>0.8</v>
      </c>
      <c r="CG12" s="11"/>
      <c r="CH12" s="11">
        <v>0.8</v>
      </c>
      <c r="CM12" s="11"/>
      <c r="CN12" s="11">
        <v>0.8</v>
      </c>
      <c r="CO12" s="11"/>
      <c r="CP12" s="11">
        <v>0.8</v>
      </c>
      <c r="CU12" s="11"/>
      <c r="CV12" s="11">
        <v>0.8</v>
      </c>
      <c r="CW12" s="11"/>
      <c r="CX12" s="11">
        <v>0.8</v>
      </c>
      <c r="DC12" s="28"/>
      <c r="DD12" s="28">
        <v>1</v>
      </c>
      <c r="DE12" s="28"/>
      <c r="DF12" s="28">
        <v>1</v>
      </c>
      <c r="DK12" s="28"/>
      <c r="DL12" s="48">
        <v>1</v>
      </c>
      <c r="DM12" s="28"/>
      <c r="DN12" s="48">
        <v>1</v>
      </c>
      <c r="DS12" s="11"/>
      <c r="DT12" s="11"/>
      <c r="DU12" s="11"/>
      <c r="DV12" s="11"/>
      <c r="EA12" s="11"/>
      <c r="EB12" s="11"/>
      <c r="EC12" s="11"/>
      <c r="ED12" s="11"/>
      <c r="EI12" s="11"/>
      <c r="EJ12" s="11"/>
      <c r="EK12" s="11"/>
      <c r="EL12" s="11"/>
      <c r="EQ12" s="28"/>
      <c r="ER12" s="28"/>
      <c r="ES12" s="28"/>
      <c r="ET12" s="28"/>
      <c r="EY12" s="28"/>
      <c r="EZ12" s="68">
        <v>1</v>
      </c>
      <c r="FA12" s="28"/>
      <c r="FB12" s="68">
        <v>1</v>
      </c>
    </row>
    <row r="13" spans="2:160" ht="15.75" customHeight="1" outlineLevel="1">
      <c r="B13" s="9" t="s">
        <v>28</v>
      </c>
      <c r="C13" s="9"/>
      <c r="D13" s="21" t="s">
        <v>50</v>
      </c>
      <c r="F13" s="10"/>
      <c r="G13" s="21" t="s">
        <v>73</v>
      </c>
      <c r="H13" s="11">
        <v>0.1</v>
      </c>
      <c r="J13" s="10">
        <f>+SUMIF($O$3:$YA$3,J$3,$O13:$YA13)</f>
        <v>0</v>
      </c>
      <c r="K13" s="13" t="e">
        <f ca="1">+_xludf.MAXIFS($O13:$XG13,$O$3:$XG$3,K$3)</f>
        <v>#NAME?</v>
      </c>
      <c r="L13" s="13" t="e">
        <f ca="1">+_xludf.MAXIFS($O13:$XG13,$O$3:$XG$3,L$3)</f>
        <v>#NAME?</v>
      </c>
      <c r="M13" s="10"/>
      <c r="P13" s="11"/>
      <c r="Q13" s="11"/>
      <c r="R13" s="11"/>
      <c r="S13" s="11"/>
      <c r="W13" s="11"/>
      <c r="X13" s="11"/>
      <c r="Y13" s="11"/>
      <c r="Z13" s="11"/>
      <c r="AD13" s="11"/>
      <c r="AE13" s="11"/>
      <c r="AF13" s="11"/>
      <c r="AG13" s="11"/>
      <c r="AK13" s="11"/>
      <c r="AL13" s="11"/>
      <c r="AM13" s="11"/>
      <c r="AN13" s="11"/>
      <c r="AR13" s="11"/>
      <c r="AS13" s="11"/>
      <c r="AT13" s="11"/>
      <c r="AU13" s="11"/>
      <c r="AY13" s="11"/>
      <c r="AZ13" s="11"/>
      <c r="BA13" s="11"/>
      <c r="BB13" s="11"/>
      <c r="BG13" s="11"/>
      <c r="BH13" s="11">
        <v>0.5</v>
      </c>
      <c r="BI13" s="11"/>
      <c r="BJ13" s="11">
        <v>0.5</v>
      </c>
      <c r="BO13" s="11"/>
      <c r="BP13" s="11">
        <v>0.5</v>
      </c>
      <c r="BQ13" s="11"/>
      <c r="BR13" s="11">
        <v>0.5</v>
      </c>
      <c r="BW13" s="11"/>
      <c r="BX13" s="11">
        <v>0.5</v>
      </c>
      <c r="BY13" s="11"/>
      <c r="BZ13" s="11">
        <v>0.5</v>
      </c>
      <c r="CE13" s="11"/>
      <c r="CF13" s="11">
        <v>0.8</v>
      </c>
      <c r="CG13" s="11"/>
      <c r="CH13" s="11">
        <v>0.8</v>
      </c>
      <c r="CM13" s="11"/>
      <c r="CN13" s="11">
        <v>0.8</v>
      </c>
      <c r="CO13" s="11"/>
      <c r="CP13" s="11">
        <v>0.8</v>
      </c>
      <c r="CU13" s="11"/>
      <c r="CV13" s="11">
        <v>0.8</v>
      </c>
      <c r="CW13" s="11"/>
      <c r="CX13" s="11">
        <v>0.8</v>
      </c>
      <c r="DC13" s="28"/>
      <c r="DD13" s="28">
        <v>1</v>
      </c>
      <c r="DE13" s="28"/>
      <c r="DF13" s="28">
        <v>1</v>
      </c>
      <c r="DK13" s="28"/>
      <c r="DL13" s="48">
        <v>1</v>
      </c>
      <c r="DM13" s="28"/>
      <c r="DN13" s="48">
        <v>1</v>
      </c>
      <c r="DS13" s="11"/>
      <c r="DT13" s="11"/>
      <c r="DU13" s="11"/>
      <c r="DV13" s="11"/>
      <c r="EA13" s="11"/>
      <c r="EB13" s="11"/>
      <c r="EC13" s="11"/>
      <c r="ED13" s="11"/>
      <c r="EI13" s="11"/>
      <c r="EJ13" s="11"/>
      <c r="EK13" s="11"/>
      <c r="EL13" s="11"/>
      <c r="EQ13" s="28"/>
      <c r="ER13" s="28"/>
      <c r="ES13" s="28"/>
      <c r="ET13" s="28"/>
      <c r="EY13" s="28"/>
      <c r="EZ13" s="68">
        <v>1</v>
      </c>
      <c r="FA13" s="28"/>
      <c r="FB13" s="68">
        <v>1</v>
      </c>
    </row>
    <row r="14" spans="2:160" ht="15.75" customHeight="1" outlineLevel="1">
      <c r="B14" s="9" t="s">
        <v>28</v>
      </c>
      <c r="C14" s="9"/>
      <c r="D14" s="21" t="s">
        <v>50</v>
      </c>
      <c r="F14" s="10"/>
      <c r="G14" s="21" t="s">
        <v>74</v>
      </c>
      <c r="H14" s="11">
        <v>0.1</v>
      </c>
      <c r="J14" s="10">
        <f>+SUMIF($O$3:$YA$3,J$3,$O14:$YA14)</f>
        <v>0</v>
      </c>
      <c r="K14" s="13" t="e">
        <f ca="1">+_xludf.MAXIFS($O14:$XG14,$O$3:$XG$3,K$3)</f>
        <v>#NAME?</v>
      </c>
      <c r="L14" s="13" t="e">
        <f ca="1">+_xludf.MAXIFS($O14:$XG14,$O$3:$XG$3,L$3)</f>
        <v>#NAME?</v>
      </c>
      <c r="M14" s="10"/>
      <c r="P14" s="11"/>
      <c r="Q14" s="11"/>
      <c r="R14" s="11"/>
      <c r="S14" s="11"/>
      <c r="W14" s="11"/>
      <c r="X14" s="11"/>
      <c r="Y14" s="11"/>
      <c r="Z14" s="11"/>
      <c r="AD14" s="11"/>
      <c r="AE14" s="11"/>
      <c r="AF14" s="11"/>
      <c r="AG14" s="11"/>
      <c r="AK14" s="11"/>
      <c r="AL14" s="11"/>
      <c r="AM14" s="11"/>
      <c r="AN14" s="11"/>
      <c r="AR14" s="11"/>
      <c r="AS14" s="11"/>
      <c r="AT14" s="11"/>
      <c r="AU14" s="11"/>
      <c r="AY14" s="11"/>
      <c r="AZ14" s="11"/>
      <c r="BA14" s="11"/>
      <c r="BB14" s="11"/>
      <c r="BG14" s="11"/>
      <c r="BH14" s="11">
        <v>0.5</v>
      </c>
      <c r="BI14" s="11"/>
      <c r="BJ14" s="11">
        <v>0.5</v>
      </c>
      <c r="BO14" s="11"/>
      <c r="BP14" s="11">
        <v>0.5</v>
      </c>
      <c r="BQ14" s="11"/>
      <c r="BR14" s="11">
        <v>0.5</v>
      </c>
      <c r="BW14" s="11"/>
      <c r="BX14" s="11">
        <v>0.5</v>
      </c>
      <c r="BY14" s="11"/>
      <c r="BZ14" s="11">
        <v>0.5</v>
      </c>
      <c r="CE14" s="11"/>
      <c r="CF14" s="11">
        <v>0.8</v>
      </c>
      <c r="CG14" s="11"/>
      <c r="CH14" s="11">
        <v>0.8</v>
      </c>
      <c r="CM14" s="11"/>
      <c r="CN14" s="11">
        <v>0.8</v>
      </c>
      <c r="CO14" s="11"/>
      <c r="CP14" s="11">
        <v>0.8</v>
      </c>
      <c r="CU14" s="11"/>
      <c r="CV14" s="11">
        <v>0.8</v>
      </c>
      <c r="CW14" s="11"/>
      <c r="CX14" s="11">
        <v>0.8</v>
      </c>
      <c r="DC14" s="28"/>
      <c r="DD14" s="28">
        <v>0.8</v>
      </c>
      <c r="DE14" s="28"/>
      <c r="DF14" s="28">
        <v>0.8</v>
      </c>
      <c r="DK14" s="28"/>
      <c r="DL14" s="48">
        <v>1</v>
      </c>
      <c r="DM14" s="28"/>
      <c r="DN14" s="48">
        <v>1</v>
      </c>
      <c r="DS14" s="11"/>
      <c r="DT14" s="11"/>
      <c r="DU14" s="11"/>
      <c r="DV14" s="11"/>
      <c r="EA14" s="11"/>
      <c r="EB14" s="11"/>
      <c r="EC14" s="11"/>
      <c r="ED14" s="11"/>
      <c r="EI14" s="11"/>
      <c r="EJ14" s="11"/>
      <c r="EK14" s="11"/>
      <c r="EL14" s="11"/>
      <c r="EQ14" s="28"/>
      <c r="ER14" s="28"/>
      <c r="ES14" s="28"/>
      <c r="ET14" s="28"/>
      <c r="EY14" s="28"/>
      <c r="EZ14" s="68">
        <v>1</v>
      </c>
      <c r="FA14" s="28"/>
      <c r="FB14" s="68">
        <v>1</v>
      </c>
    </row>
    <row r="15" spans="2:160" ht="15.75" customHeight="1" outlineLevel="1">
      <c r="B15" s="9" t="s">
        <v>28</v>
      </c>
      <c r="C15" s="9"/>
      <c r="D15" s="21" t="s">
        <v>50</v>
      </c>
      <c r="F15" s="10"/>
      <c r="G15" s="21" t="s">
        <v>75</v>
      </c>
      <c r="H15" s="11">
        <v>0.1</v>
      </c>
      <c r="J15" s="10">
        <f>+SUMIF($O$3:$YA$3,J$3,$O15:$YA15)</f>
        <v>0</v>
      </c>
      <c r="K15" s="13" t="e">
        <f ca="1">+_xludf.MAXIFS($O15:$XG15,$O$3:$XG$3,K$3)</f>
        <v>#NAME?</v>
      </c>
      <c r="L15" s="13" t="e">
        <f ca="1">+_xludf.MAXIFS($O15:$XG15,$O$3:$XG$3,L$3)</f>
        <v>#NAME?</v>
      </c>
      <c r="M15" s="10"/>
      <c r="P15" s="11"/>
      <c r="Q15" s="11"/>
      <c r="R15" s="11"/>
      <c r="S15" s="11"/>
      <c r="W15" s="11"/>
      <c r="X15" s="11"/>
      <c r="Y15" s="11"/>
      <c r="Z15" s="11"/>
      <c r="AD15" s="11"/>
      <c r="AE15" s="11"/>
      <c r="AF15" s="11"/>
      <c r="AG15" s="11"/>
      <c r="AK15" s="11"/>
      <c r="AL15" s="11"/>
      <c r="AM15" s="11"/>
      <c r="AN15" s="11"/>
      <c r="AR15" s="11"/>
      <c r="AS15" s="11"/>
      <c r="AT15" s="11"/>
      <c r="AU15" s="11"/>
      <c r="AY15" s="11"/>
      <c r="AZ15" s="11"/>
      <c r="BA15" s="11"/>
      <c r="BB15" s="11"/>
      <c r="BG15" s="11"/>
      <c r="BH15" s="11"/>
      <c r="BI15" s="11"/>
      <c r="BJ15" s="11"/>
      <c r="BO15" s="11"/>
      <c r="BP15" s="11">
        <v>0.5</v>
      </c>
      <c r="BQ15" s="11"/>
      <c r="BR15" s="11">
        <v>0.5</v>
      </c>
      <c r="BW15" s="11"/>
      <c r="BX15" s="11">
        <v>0.5</v>
      </c>
      <c r="BY15" s="11"/>
      <c r="BZ15" s="11">
        <v>0.5</v>
      </c>
      <c r="CE15" s="11"/>
      <c r="CF15" s="11">
        <v>0.5</v>
      </c>
      <c r="CG15" s="11"/>
      <c r="CH15" s="11">
        <v>0.5</v>
      </c>
      <c r="CM15" s="11"/>
      <c r="CN15" s="11">
        <v>0.8</v>
      </c>
      <c r="CO15" s="11"/>
      <c r="CP15" s="11">
        <v>0.8</v>
      </c>
      <c r="CU15" s="11"/>
      <c r="CV15" s="11">
        <v>0.8</v>
      </c>
      <c r="CW15" s="11"/>
      <c r="CX15" s="11">
        <v>0.8</v>
      </c>
      <c r="DC15" s="28"/>
      <c r="DD15" s="28">
        <v>0.8</v>
      </c>
      <c r="DE15" s="28"/>
      <c r="DF15" s="28">
        <v>0.8</v>
      </c>
      <c r="DK15" s="28"/>
      <c r="DL15" s="48">
        <v>1</v>
      </c>
      <c r="DM15" s="28"/>
      <c r="DN15" s="48">
        <v>1</v>
      </c>
      <c r="DS15" s="11"/>
      <c r="DT15" s="11"/>
      <c r="DU15" s="11"/>
      <c r="DV15" s="11"/>
      <c r="EA15" s="11"/>
      <c r="EB15" s="11"/>
      <c r="EC15" s="11"/>
      <c r="ED15" s="11"/>
      <c r="EI15" s="11"/>
      <c r="EJ15" s="11"/>
      <c r="EK15" s="11"/>
      <c r="EL15" s="11"/>
      <c r="EQ15" s="28"/>
      <c r="ER15" s="28"/>
      <c r="ES15" s="28"/>
      <c r="ET15" s="28"/>
      <c r="EY15" s="28"/>
      <c r="EZ15" s="68">
        <v>1</v>
      </c>
      <c r="FA15" s="28"/>
      <c r="FB15" s="68">
        <v>1</v>
      </c>
    </row>
    <row r="16" spans="2:160" ht="15.75" customHeight="1" outlineLevel="1">
      <c r="B16" s="9" t="s">
        <v>28</v>
      </c>
      <c r="C16" s="9"/>
      <c r="D16" s="21" t="s">
        <v>50</v>
      </c>
      <c r="F16" s="10"/>
      <c r="G16" s="21" t="s">
        <v>76</v>
      </c>
      <c r="H16" s="11">
        <v>0.1</v>
      </c>
      <c r="J16" s="10">
        <f>+SUMIF($O$3:$YA$3,J$3,$O16:$YA16)</f>
        <v>0</v>
      </c>
      <c r="K16" s="13" t="e">
        <f ca="1">+_xludf.MAXIFS($O16:$XG16,$O$3:$XG$3,K$3)</f>
        <v>#NAME?</v>
      </c>
      <c r="L16" s="13" t="e">
        <f ca="1">+_xludf.MAXIFS($O16:$XG16,$O$3:$XG$3,L$3)</f>
        <v>#NAME?</v>
      </c>
      <c r="M16" s="10"/>
      <c r="P16" s="11"/>
      <c r="Q16" s="11"/>
      <c r="R16" s="11"/>
      <c r="S16" s="11"/>
      <c r="W16" s="11"/>
      <c r="X16" s="11"/>
      <c r="Y16" s="11"/>
      <c r="Z16" s="11"/>
      <c r="AD16" s="11"/>
      <c r="AE16" s="11"/>
      <c r="AF16" s="11"/>
      <c r="AG16" s="11"/>
      <c r="AK16" s="11"/>
      <c r="AL16" s="11"/>
      <c r="AM16" s="11"/>
      <c r="AN16" s="11"/>
      <c r="AR16" s="11"/>
      <c r="AS16" s="11"/>
      <c r="AT16" s="11"/>
      <c r="AU16" s="11"/>
      <c r="AY16" s="11"/>
      <c r="AZ16" s="11"/>
      <c r="BA16" s="11"/>
      <c r="BB16" s="11"/>
      <c r="BG16" s="11"/>
      <c r="BH16" s="11"/>
      <c r="BI16" s="11"/>
      <c r="BJ16" s="11"/>
      <c r="BO16" s="11"/>
      <c r="BP16" s="11"/>
      <c r="BQ16" s="11"/>
      <c r="BR16" s="11"/>
      <c r="BW16" s="11"/>
      <c r="BX16" s="11">
        <v>0.5</v>
      </c>
      <c r="BY16" s="11"/>
      <c r="BZ16" s="11">
        <v>0.5</v>
      </c>
      <c r="CE16" s="11"/>
      <c r="CF16" s="11">
        <v>0.5</v>
      </c>
      <c r="CG16" s="11"/>
      <c r="CH16" s="11">
        <v>0.5</v>
      </c>
      <c r="CM16" s="11"/>
      <c r="CN16" s="11">
        <v>0.8</v>
      </c>
      <c r="CO16" s="11"/>
      <c r="CP16" s="11">
        <v>0.8</v>
      </c>
      <c r="CU16" s="11"/>
      <c r="CV16" s="11">
        <v>0.8</v>
      </c>
      <c r="CW16" s="11"/>
      <c r="CX16" s="11">
        <v>0.8</v>
      </c>
      <c r="DC16" s="28"/>
      <c r="DD16" s="28">
        <v>0.8</v>
      </c>
      <c r="DE16" s="28"/>
      <c r="DF16" s="28">
        <v>0.8</v>
      </c>
      <c r="DK16" s="28"/>
      <c r="DL16" s="48">
        <v>1</v>
      </c>
      <c r="DM16" s="28"/>
      <c r="DN16" s="48">
        <v>1</v>
      </c>
      <c r="DS16" s="11"/>
      <c r="DT16" s="11"/>
      <c r="DU16" s="11"/>
      <c r="DV16" s="11"/>
      <c r="EA16" s="11"/>
      <c r="EB16" s="11"/>
      <c r="EC16" s="11"/>
      <c r="ED16" s="11"/>
      <c r="EI16" s="11"/>
      <c r="EJ16" s="11"/>
      <c r="EK16" s="11"/>
      <c r="EL16" s="11"/>
      <c r="EQ16" s="28"/>
      <c r="ER16" s="28"/>
      <c r="ES16" s="28"/>
      <c r="ET16" s="28"/>
      <c r="EY16" s="28"/>
      <c r="EZ16" s="68">
        <v>1</v>
      </c>
      <c r="FA16" s="28"/>
      <c r="FB16" s="68">
        <v>1</v>
      </c>
    </row>
    <row r="17" spans="2:158" ht="15.75" customHeight="1"/>
    <row r="18" spans="2:158" ht="15.75" customHeight="1">
      <c r="B18" s="9" t="s">
        <v>16</v>
      </c>
      <c r="C18" s="9"/>
      <c r="D18" s="21" t="s">
        <v>51</v>
      </c>
      <c r="E18" s="41">
        <v>45707</v>
      </c>
      <c r="F18" s="10">
        <v>10</v>
      </c>
      <c r="H18" s="11">
        <f>+SUM(H19:H26)</f>
        <v>0.16999999999999998</v>
      </c>
      <c r="J18" s="12">
        <f>+SUM(J19:J26)</f>
        <v>0</v>
      </c>
      <c r="K18" s="13" t="e">
        <f ca="1">+SUMPRODUCT(H19:H26,K19:K26)</f>
        <v>#NAME?</v>
      </c>
      <c r="L18" s="13" t="e">
        <f ca="1">+SUMPRODUCT(H19:H26,L19:L26)</f>
        <v>#NAME?</v>
      </c>
      <c r="M18" s="10"/>
      <c r="O18" s="12">
        <f>+SUM(O19:O26)</f>
        <v>0</v>
      </c>
      <c r="V18" s="12">
        <f>+SUM(V19:V26)</f>
        <v>0</v>
      </c>
      <c r="AC18" s="12">
        <f>+SUM(AC19:AC26)</f>
        <v>0</v>
      </c>
      <c r="AJ18" s="12">
        <f>+SUM(AJ19:AJ26)</f>
        <v>0</v>
      </c>
    </row>
    <row r="19" spans="2:158" ht="15.75" customHeight="1" outlineLevel="1">
      <c r="B19" s="9" t="s">
        <v>28</v>
      </c>
      <c r="C19" s="9"/>
      <c r="D19" s="9" t="s">
        <v>51</v>
      </c>
      <c r="F19" s="10"/>
      <c r="G19" s="21" t="s">
        <v>77</v>
      </c>
      <c r="H19" s="11">
        <v>0.03</v>
      </c>
      <c r="J19" s="10">
        <f>+SUMIF($O$3:$YA$3,J$3,$O19:$YA19)</f>
        <v>0</v>
      </c>
      <c r="K19" s="13" t="e">
        <f ca="1">+_xludf.MAXIFS($O19:$XG19,$O$3:$XG$3,K$3)</f>
        <v>#NAME?</v>
      </c>
      <c r="L19" s="13" t="e">
        <f ca="1">+_xludf.MAXIFS($O19:$XG19,$O$3:$XG$3,L$3)</f>
        <v>#NAME?</v>
      </c>
      <c r="M19" s="10"/>
      <c r="P19" s="11"/>
      <c r="Q19" s="11">
        <v>0.5</v>
      </c>
      <c r="R19" s="11"/>
      <c r="S19" s="11">
        <v>0.5</v>
      </c>
      <c r="W19" s="11"/>
      <c r="X19" s="11">
        <v>0.5</v>
      </c>
      <c r="Y19" s="11"/>
      <c r="Z19" s="11">
        <v>0.5</v>
      </c>
      <c r="AD19" s="11"/>
      <c r="AE19" s="11">
        <v>0.5</v>
      </c>
      <c r="AF19" s="11"/>
      <c r="AG19" s="11">
        <v>0.5</v>
      </c>
      <c r="AK19" s="11"/>
      <c r="AL19" s="11">
        <v>0.5</v>
      </c>
      <c r="AM19" s="11"/>
      <c r="AN19" s="11">
        <v>0.5</v>
      </c>
      <c r="AR19" s="11"/>
      <c r="AS19" s="11">
        <v>0.8</v>
      </c>
      <c r="AT19" s="11"/>
      <c r="AU19" s="11">
        <v>0.8</v>
      </c>
      <c r="AY19" s="11"/>
      <c r="AZ19" s="11">
        <v>0.8</v>
      </c>
      <c r="BA19" s="11"/>
      <c r="BB19" s="11">
        <v>0.8</v>
      </c>
      <c r="BG19" s="11"/>
      <c r="BH19" s="11">
        <v>0.8</v>
      </c>
      <c r="BI19" s="11"/>
      <c r="BJ19" s="11">
        <v>0.8</v>
      </c>
      <c r="BO19" s="11"/>
      <c r="BP19" s="11">
        <v>0.8</v>
      </c>
      <c r="BQ19" s="11"/>
      <c r="BR19" s="11">
        <v>0.8</v>
      </c>
      <c r="BW19" s="11"/>
      <c r="BX19" s="11">
        <v>0.8</v>
      </c>
      <c r="BY19" s="11"/>
      <c r="BZ19" s="11">
        <v>0.8</v>
      </c>
      <c r="CE19" s="11"/>
      <c r="CF19" s="11">
        <v>1</v>
      </c>
      <c r="CG19" s="11"/>
      <c r="CH19" s="29">
        <v>1</v>
      </c>
      <c r="CM19" s="11"/>
      <c r="CN19" s="11">
        <v>1</v>
      </c>
      <c r="CO19" s="11"/>
      <c r="CP19" s="29">
        <v>1</v>
      </c>
      <c r="CU19" s="11"/>
      <c r="CV19" s="11">
        <v>1</v>
      </c>
      <c r="CW19" s="11"/>
      <c r="CX19" s="29">
        <v>1</v>
      </c>
      <c r="DC19" s="28"/>
      <c r="DD19" s="48">
        <v>1</v>
      </c>
      <c r="DE19" s="28"/>
      <c r="DF19" s="48">
        <v>1</v>
      </c>
      <c r="DK19" s="28"/>
      <c r="DL19" s="29">
        <v>1</v>
      </c>
      <c r="DM19" s="28"/>
      <c r="DN19" s="29">
        <v>1</v>
      </c>
      <c r="DS19" s="11"/>
      <c r="DT19" s="11"/>
      <c r="DU19" s="11"/>
      <c r="DV19" s="11"/>
      <c r="EA19" s="11"/>
      <c r="EB19" s="11"/>
      <c r="EC19" s="11"/>
      <c r="ED19" s="11"/>
      <c r="EI19" s="11"/>
      <c r="EJ19" s="11"/>
      <c r="EK19" s="11"/>
      <c r="EL19" s="11"/>
      <c r="EQ19" s="28"/>
      <c r="ER19" s="68">
        <v>1</v>
      </c>
      <c r="ES19" s="28"/>
      <c r="ET19" s="68">
        <v>1</v>
      </c>
      <c r="EY19" s="28"/>
      <c r="EZ19" s="28"/>
      <c r="FA19" s="28"/>
      <c r="FB19" s="28"/>
    </row>
    <row r="20" spans="2:158" ht="15.75" customHeight="1" outlineLevel="1">
      <c r="B20" s="9" t="s">
        <v>28</v>
      </c>
      <c r="C20" s="9"/>
      <c r="D20" s="9" t="s">
        <v>51</v>
      </c>
      <c r="F20" s="10"/>
      <c r="G20" s="21" t="s">
        <v>78</v>
      </c>
      <c r="H20" s="11">
        <v>0.02</v>
      </c>
      <c r="J20" s="10">
        <f>+SUMIF($O$3:$YA$3,J$3,$O20:$YA20)</f>
        <v>0</v>
      </c>
      <c r="K20" s="13" t="e">
        <f ca="1">+_xludf.MAXIFS($O20:$XG20,$O$3:$XG$3,K$3)</f>
        <v>#NAME?</v>
      </c>
      <c r="L20" s="13" t="e">
        <f ca="1">+_xludf.MAXIFS($O20:$XG20,$O$3:$XG$3,L$3)</f>
        <v>#NAME?</v>
      </c>
      <c r="M20" s="10"/>
      <c r="P20" s="11"/>
      <c r="Q20" s="11"/>
      <c r="R20" s="11"/>
      <c r="S20" s="11"/>
      <c r="W20" s="11"/>
      <c r="X20" s="11">
        <v>0.5</v>
      </c>
      <c r="Y20" s="11"/>
      <c r="Z20" s="11">
        <v>0.5</v>
      </c>
      <c r="AD20" s="11"/>
      <c r="AE20" s="11">
        <v>0.5</v>
      </c>
      <c r="AF20" s="11"/>
      <c r="AG20" s="11">
        <v>0.5</v>
      </c>
      <c r="AK20" s="11"/>
      <c r="AL20" s="11">
        <v>0.5</v>
      </c>
      <c r="AM20" s="11"/>
      <c r="AN20" s="11">
        <v>0.5</v>
      </c>
      <c r="AR20" s="11"/>
      <c r="AS20" s="11">
        <v>0.5</v>
      </c>
      <c r="AT20" s="11"/>
      <c r="AU20" s="11">
        <v>0.5</v>
      </c>
      <c r="AY20" s="11"/>
      <c r="AZ20" s="11">
        <v>0.8</v>
      </c>
      <c r="BA20" s="11"/>
      <c r="BB20" s="11">
        <v>0.8</v>
      </c>
      <c r="BG20" s="11"/>
      <c r="BH20" s="11">
        <v>0.8</v>
      </c>
      <c r="BI20" s="11"/>
      <c r="BJ20" s="11">
        <v>0.8</v>
      </c>
      <c r="BO20" s="11"/>
      <c r="BP20" s="11">
        <v>0.8</v>
      </c>
      <c r="BQ20" s="11"/>
      <c r="BR20" s="11">
        <v>0.8</v>
      </c>
      <c r="BW20" s="11"/>
      <c r="BX20" s="11">
        <v>0.8</v>
      </c>
      <c r="BY20" s="11"/>
      <c r="BZ20" s="11">
        <v>0.8</v>
      </c>
      <c r="CE20" s="11"/>
      <c r="CF20" s="11">
        <v>1</v>
      </c>
      <c r="CG20" s="11"/>
      <c r="CH20" s="11">
        <v>1</v>
      </c>
      <c r="CM20" s="11"/>
      <c r="CN20" s="11">
        <v>1</v>
      </c>
      <c r="CO20" s="11"/>
      <c r="CP20" s="11">
        <v>1</v>
      </c>
      <c r="CU20" s="11"/>
      <c r="CV20" s="11">
        <v>1</v>
      </c>
      <c r="CW20" s="11"/>
      <c r="CX20" s="11">
        <v>1</v>
      </c>
      <c r="DC20" s="28"/>
      <c r="DD20" s="48">
        <v>1</v>
      </c>
      <c r="DE20" s="28"/>
      <c r="DF20" s="48">
        <v>1</v>
      </c>
      <c r="DK20" s="28"/>
      <c r="DL20" s="29">
        <v>1</v>
      </c>
      <c r="DM20" s="28"/>
      <c r="DN20" s="29">
        <v>1</v>
      </c>
      <c r="DS20" s="11"/>
      <c r="DT20" s="11"/>
      <c r="DU20" s="11"/>
      <c r="DV20" s="11"/>
      <c r="EA20" s="11"/>
      <c r="EB20" s="11"/>
      <c r="EC20" s="11"/>
      <c r="ED20" s="11"/>
      <c r="EI20" s="11"/>
      <c r="EJ20" s="11"/>
      <c r="EK20" s="11"/>
      <c r="EL20" s="11"/>
      <c r="EQ20" s="28"/>
      <c r="ER20" s="68">
        <v>1</v>
      </c>
      <c r="ES20" s="28"/>
      <c r="ET20" s="68">
        <v>1</v>
      </c>
      <c r="EY20" s="28"/>
      <c r="EZ20" s="28"/>
      <c r="FA20" s="28"/>
      <c r="FB20" s="28"/>
    </row>
    <row r="21" spans="2:158" ht="15.75" customHeight="1" outlineLevel="1">
      <c r="B21" s="9" t="s">
        <v>28</v>
      </c>
      <c r="C21" s="9"/>
      <c r="D21" s="9" t="s">
        <v>51</v>
      </c>
      <c r="F21" s="10"/>
      <c r="G21" s="21" t="s">
        <v>79</v>
      </c>
      <c r="H21" s="11">
        <v>0.02</v>
      </c>
      <c r="J21" s="10">
        <f>+SUMIF($O$3:$YA$3,J$3,$O21:$YA21)</f>
        <v>0</v>
      </c>
      <c r="K21" s="13" t="e">
        <f ca="1">+_xludf.MAXIFS($O21:$XG21,$O$3:$XG$3,K$3)</f>
        <v>#NAME?</v>
      </c>
      <c r="L21" s="13" t="e">
        <f ca="1">+_xludf.MAXIFS($O21:$XG21,$O$3:$XG$3,L$3)</f>
        <v>#NAME?</v>
      </c>
      <c r="M21" s="10"/>
      <c r="P21" s="11"/>
      <c r="Q21" s="11"/>
      <c r="R21" s="11"/>
      <c r="S21" s="11"/>
      <c r="W21" s="11"/>
      <c r="X21" s="11"/>
      <c r="Y21" s="11"/>
      <c r="Z21" s="11"/>
      <c r="AD21" s="11"/>
      <c r="AE21" s="11">
        <v>0.5</v>
      </c>
      <c r="AF21" s="11"/>
      <c r="AG21" s="11">
        <v>0.5</v>
      </c>
      <c r="AK21" s="11"/>
      <c r="AL21" s="11">
        <v>0.5</v>
      </c>
      <c r="AM21" s="11"/>
      <c r="AN21" s="11">
        <v>0.5</v>
      </c>
      <c r="AR21" s="11"/>
      <c r="AS21" s="11">
        <v>0.5</v>
      </c>
      <c r="AT21" s="11"/>
      <c r="AU21" s="11">
        <v>0.5</v>
      </c>
      <c r="AY21" s="11"/>
      <c r="AZ21" s="11">
        <v>0.5</v>
      </c>
      <c r="BA21" s="11"/>
      <c r="BB21" s="11">
        <v>0.5</v>
      </c>
      <c r="BG21" s="11"/>
      <c r="BH21" s="11">
        <v>0.8</v>
      </c>
      <c r="BI21" s="11"/>
      <c r="BJ21" s="11">
        <v>0.8</v>
      </c>
      <c r="BO21" s="11"/>
      <c r="BP21" s="11">
        <v>0.8</v>
      </c>
      <c r="BQ21" s="11"/>
      <c r="BR21" s="11">
        <v>0.8</v>
      </c>
      <c r="BW21" s="11"/>
      <c r="BX21" s="11">
        <v>0.8</v>
      </c>
      <c r="BY21" s="11"/>
      <c r="BZ21" s="11">
        <v>0.8</v>
      </c>
      <c r="CE21" s="11"/>
      <c r="CF21" s="11">
        <v>0.8</v>
      </c>
      <c r="CG21" s="11"/>
      <c r="CH21" s="11">
        <v>0.8</v>
      </c>
      <c r="CM21" s="11"/>
      <c r="CN21" s="11">
        <v>1</v>
      </c>
      <c r="CO21" s="11"/>
      <c r="CP21" s="11">
        <v>1</v>
      </c>
      <c r="CU21" s="11"/>
      <c r="CV21" s="11">
        <v>1</v>
      </c>
      <c r="CW21" s="11"/>
      <c r="CX21" s="11">
        <v>1</v>
      </c>
      <c r="DC21" s="28"/>
      <c r="DD21" s="48">
        <v>1</v>
      </c>
      <c r="DE21" s="28"/>
      <c r="DF21" s="48">
        <v>1</v>
      </c>
      <c r="DK21" s="28"/>
      <c r="DL21" s="29">
        <v>1</v>
      </c>
      <c r="DM21" s="28"/>
      <c r="DN21" s="29">
        <v>1</v>
      </c>
      <c r="DS21" s="11"/>
      <c r="DT21" s="11"/>
      <c r="DU21" s="11"/>
      <c r="DV21" s="11"/>
      <c r="EA21" s="11"/>
      <c r="EB21" s="11"/>
      <c r="EC21" s="11"/>
      <c r="ED21" s="11"/>
      <c r="EI21" s="11"/>
      <c r="EJ21" s="11"/>
      <c r="EK21" s="11"/>
      <c r="EL21" s="11"/>
      <c r="EQ21" s="28"/>
      <c r="ER21" s="68">
        <v>1</v>
      </c>
      <c r="ES21" s="28"/>
      <c r="ET21" s="68">
        <v>1</v>
      </c>
      <c r="EY21" s="28"/>
      <c r="EZ21" s="28"/>
      <c r="FA21" s="28"/>
      <c r="FB21" s="28"/>
    </row>
    <row r="22" spans="2:158" ht="15.75" customHeight="1" outlineLevel="1">
      <c r="B22" s="9" t="s">
        <v>28</v>
      </c>
      <c r="C22" s="9"/>
      <c r="D22" s="9" t="s">
        <v>51</v>
      </c>
      <c r="F22" s="10"/>
      <c r="G22" s="22" t="s">
        <v>201</v>
      </c>
      <c r="H22" s="11">
        <v>0.02</v>
      </c>
      <c r="J22" s="10">
        <f>+SUMIF($O$3:$YA$3,J$3,$O22:$YA22)</f>
        <v>0</v>
      </c>
      <c r="K22" s="13" t="e">
        <f ca="1">+_xludf.MAXIFS($O22:$XG22,$O$3:$XG$3,K$3)</f>
        <v>#NAME?</v>
      </c>
      <c r="L22" s="13" t="e">
        <f ca="1">+_xludf.MAXIFS($O22:$XG22,$O$3:$XG$3,L$3)</f>
        <v>#NAME?</v>
      </c>
      <c r="M22" s="10"/>
      <c r="P22" s="11"/>
      <c r="Q22" s="11"/>
      <c r="R22" s="11"/>
      <c r="S22" s="11"/>
      <c r="W22" s="11"/>
      <c r="X22" s="11"/>
      <c r="Y22" s="11"/>
      <c r="Z22" s="11"/>
      <c r="AD22" s="11"/>
      <c r="AE22" s="11"/>
      <c r="AF22" s="11"/>
      <c r="AG22" s="11"/>
      <c r="AK22" s="11"/>
      <c r="AL22" s="11">
        <v>0.5</v>
      </c>
      <c r="AM22" s="11"/>
      <c r="AN22" s="11">
        <v>0.5</v>
      </c>
      <c r="AR22" s="11"/>
      <c r="AS22" s="11">
        <v>0.5</v>
      </c>
      <c r="AT22" s="11"/>
      <c r="AU22" s="11">
        <v>0.5</v>
      </c>
      <c r="AY22" s="11"/>
      <c r="AZ22" s="11">
        <v>0.5</v>
      </c>
      <c r="BA22" s="11"/>
      <c r="BB22" s="11">
        <v>0.5</v>
      </c>
      <c r="BG22" s="11"/>
      <c r="BH22" s="11">
        <v>0.5</v>
      </c>
      <c r="BI22" s="11"/>
      <c r="BJ22" s="11">
        <v>0.5</v>
      </c>
      <c r="BO22" s="11"/>
      <c r="BP22" s="11">
        <v>0.8</v>
      </c>
      <c r="BQ22" s="11"/>
      <c r="BR22" s="11">
        <v>0.8</v>
      </c>
      <c r="BW22" s="11"/>
      <c r="BX22" s="11">
        <v>0.8</v>
      </c>
      <c r="BY22" s="11"/>
      <c r="BZ22" s="11">
        <v>0.8</v>
      </c>
      <c r="CE22" s="11"/>
      <c r="CF22" s="11">
        <v>0.8</v>
      </c>
      <c r="CG22" s="11"/>
      <c r="CH22" s="11">
        <v>0.8</v>
      </c>
      <c r="CM22" s="11"/>
      <c r="CN22" s="11">
        <v>1</v>
      </c>
      <c r="CO22" s="11"/>
      <c r="CP22" s="11">
        <v>1</v>
      </c>
      <c r="CU22" s="11"/>
      <c r="CV22" s="11">
        <v>1</v>
      </c>
      <c r="CW22" s="11"/>
      <c r="CX22" s="11">
        <v>1</v>
      </c>
      <c r="DC22" s="28"/>
      <c r="DD22" s="48">
        <v>1</v>
      </c>
      <c r="DE22" s="28"/>
      <c r="DF22" s="48">
        <v>1</v>
      </c>
      <c r="DK22" s="28"/>
      <c r="DL22" s="29">
        <v>1</v>
      </c>
      <c r="DM22" s="28"/>
      <c r="DN22" s="29">
        <v>1</v>
      </c>
      <c r="DS22" s="11"/>
      <c r="DT22" s="11"/>
      <c r="DU22" s="11"/>
      <c r="DV22" s="11"/>
      <c r="EA22" s="11"/>
      <c r="EB22" s="11"/>
      <c r="EC22" s="11"/>
      <c r="ED22" s="11"/>
      <c r="EI22" s="11"/>
      <c r="EJ22" s="11"/>
      <c r="EK22" s="11"/>
      <c r="EL22" s="11"/>
      <c r="EQ22" s="28"/>
      <c r="ER22" s="68">
        <v>1</v>
      </c>
      <c r="ES22" s="28"/>
      <c r="ET22" s="68">
        <v>1</v>
      </c>
      <c r="EY22" s="28"/>
      <c r="EZ22" s="28"/>
      <c r="FA22" s="28"/>
      <c r="FB22" s="28"/>
    </row>
    <row r="23" spans="2:158" ht="15.75" customHeight="1" outlineLevel="1">
      <c r="B23" s="9" t="s">
        <v>28</v>
      </c>
      <c r="C23" s="9"/>
      <c r="D23" s="9" t="s">
        <v>51</v>
      </c>
      <c r="F23" s="10"/>
      <c r="G23" s="22" t="s">
        <v>80</v>
      </c>
      <c r="H23" s="11">
        <v>0.02</v>
      </c>
      <c r="J23" s="10">
        <f>+SUMIF($O$3:$YA$3,J$3,$O23:$YA23)</f>
        <v>0</v>
      </c>
      <c r="K23" s="13" t="e">
        <f ca="1">+_xludf.MAXIFS($O23:$XG23,$O$3:$XG$3,K$3)</f>
        <v>#NAME?</v>
      </c>
      <c r="L23" s="13" t="e">
        <f ca="1">+_xludf.MAXIFS($O23:$XG23,$O$3:$XG$3,L$3)</f>
        <v>#NAME?</v>
      </c>
      <c r="M23" s="10"/>
      <c r="P23" s="11"/>
      <c r="Q23" s="11"/>
      <c r="R23" s="11"/>
      <c r="S23" s="11"/>
      <c r="W23" s="11"/>
      <c r="X23" s="11"/>
      <c r="Y23" s="11"/>
      <c r="Z23" s="11"/>
      <c r="AD23" s="11"/>
      <c r="AE23" s="11"/>
      <c r="AF23" s="11"/>
      <c r="AG23" s="11"/>
      <c r="AK23" s="11"/>
      <c r="AL23" s="11"/>
      <c r="AM23" s="11"/>
      <c r="AN23" s="11"/>
      <c r="AR23" s="11"/>
      <c r="AS23" s="11"/>
      <c r="AT23" s="11"/>
      <c r="AU23" s="11"/>
      <c r="AY23" s="11"/>
      <c r="AZ23" s="11">
        <v>0.5</v>
      </c>
      <c r="BA23" s="11"/>
      <c r="BB23" s="11">
        <v>0.5</v>
      </c>
      <c r="BG23" s="11"/>
      <c r="BH23" s="11">
        <v>0.5</v>
      </c>
      <c r="BI23" s="11"/>
      <c r="BJ23" s="11">
        <v>0.5</v>
      </c>
      <c r="BO23" s="11"/>
      <c r="BP23" s="11">
        <v>0.8</v>
      </c>
      <c r="BQ23" s="11"/>
      <c r="BR23" s="11">
        <v>0.8</v>
      </c>
      <c r="BW23" s="11"/>
      <c r="BX23" s="11">
        <v>0.8</v>
      </c>
      <c r="BY23" s="11"/>
      <c r="BZ23" s="11">
        <v>0.8</v>
      </c>
      <c r="CA23" s="11"/>
      <c r="CB23" s="29"/>
      <c r="CE23" s="11"/>
      <c r="CF23" s="11">
        <v>0.8</v>
      </c>
      <c r="CG23" s="11"/>
      <c r="CH23" s="11">
        <v>0.8</v>
      </c>
      <c r="CM23" s="11"/>
      <c r="CN23" s="11">
        <v>0.8</v>
      </c>
      <c r="CO23" s="11"/>
      <c r="CP23" s="11">
        <v>0.8</v>
      </c>
      <c r="CU23" s="11"/>
      <c r="CV23" s="11">
        <v>1</v>
      </c>
      <c r="CW23" s="11"/>
      <c r="CX23" s="11">
        <v>1</v>
      </c>
      <c r="DC23" s="28"/>
      <c r="DD23" s="48">
        <v>1</v>
      </c>
      <c r="DE23" s="28"/>
      <c r="DF23" s="48">
        <v>1</v>
      </c>
      <c r="DK23" s="28"/>
      <c r="DL23" s="29">
        <v>1</v>
      </c>
      <c r="DM23" s="28"/>
      <c r="DN23" s="29">
        <v>1</v>
      </c>
      <c r="DS23" s="11"/>
      <c r="DT23" s="11"/>
      <c r="DU23" s="11"/>
      <c r="DV23" s="11"/>
      <c r="EA23" s="11"/>
      <c r="EB23" s="11"/>
      <c r="EC23" s="11"/>
      <c r="ED23" s="11"/>
      <c r="EI23" s="11"/>
      <c r="EJ23" s="11"/>
      <c r="EK23" s="11"/>
      <c r="EL23" s="11"/>
      <c r="EQ23" s="28"/>
      <c r="ER23" s="68">
        <v>1</v>
      </c>
      <c r="ES23" s="28"/>
      <c r="ET23" s="68">
        <v>1</v>
      </c>
      <c r="EY23" s="28"/>
      <c r="EZ23" s="28"/>
      <c r="FA23" s="28"/>
      <c r="FB23" s="28"/>
    </row>
    <row r="24" spans="2:158" ht="15.75" customHeight="1" outlineLevel="1">
      <c r="B24" s="9" t="s">
        <v>28</v>
      </c>
      <c r="C24" s="9"/>
      <c r="D24" s="9" t="s">
        <v>51</v>
      </c>
      <c r="F24" s="10"/>
      <c r="G24" s="22" t="s">
        <v>81</v>
      </c>
      <c r="H24" s="11">
        <v>0.02</v>
      </c>
      <c r="J24" s="10">
        <f>+SUMIF($O$3:$YA$3,J$3,$O24:$YA24)</f>
        <v>0</v>
      </c>
      <c r="K24" s="13" t="e">
        <f ca="1">+_xludf.MAXIFS($O24:$XG24,$O$3:$XG$3,K$3)</f>
        <v>#NAME?</v>
      </c>
      <c r="L24" s="13" t="e">
        <f ca="1">+_xludf.MAXIFS($O24:$XG24,$O$3:$XG$3,L$3)</f>
        <v>#NAME?</v>
      </c>
      <c r="M24" s="10"/>
      <c r="P24" s="11"/>
      <c r="Q24" s="11"/>
      <c r="R24" s="11"/>
      <c r="S24" s="11"/>
      <c r="W24" s="11"/>
      <c r="X24" s="11"/>
      <c r="Y24" s="11"/>
      <c r="Z24" s="11"/>
      <c r="AD24" s="11"/>
      <c r="AE24" s="11"/>
      <c r="AF24" s="11"/>
      <c r="AG24" s="11"/>
      <c r="AK24" s="11"/>
      <c r="AL24" s="11"/>
      <c r="AM24" s="11"/>
      <c r="AN24" s="11"/>
      <c r="AR24" s="11"/>
      <c r="AS24" s="11"/>
      <c r="AT24" s="11"/>
      <c r="AU24" s="11"/>
      <c r="AY24" s="11"/>
      <c r="AZ24" s="11">
        <v>0.5</v>
      </c>
      <c r="BA24" s="11"/>
      <c r="BB24" s="11">
        <v>0.5</v>
      </c>
      <c r="BG24" s="11"/>
      <c r="BH24" s="11">
        <v>0.5</v>
      </c>
      <c r="BI24" s="11"/>
      <c r="BJ24" s="11">
        <v>0.5</v>
      </c>
      <c r="BO24" s="11"/>
      <c r="BP24" s="11">
        <v>0.5</v>
      </c>
      <c r="BQ24" s="11"/>
      <c r="BR24" s="11">
        <v>0.5</v>
      </c>
      <c r="BW24" s="11"/>
      <c r="BX24" s="11">
        <v>0.8</v>
      </c>
      <c r="BY24" s="11"/>
      <c r="BZ24" s="11">
        <v>0.8</v>
      </c>
      <c r="CE24" s="11"/>
      <c r="CF24" s="11">
        <v>0.8</v>
      </c>
      <c r="CG24" s="11"/>
      <c r="CH24" s="11">
        <v>0.8</v>
      </c>
      <c r="CM24" s="11"/>
      <c r="CN24" s="11">
        <v>0.8</v>
      </c>
      <c r="CO24" s="11"/>
      <c r="CP24" s="11">
        <v>0.8</v>
      </c>
      <c r="CU24" s="11"/>
      <c r="CV24" s="11">
        <v>1</v>
      </c>
      <c r="CW24" s="11"/>
      <c r="CX24" s="11">
        <v>1</v>
      </c>
      <c r="DC24" s="28"/>
      <c r="DD24" s="48">
        <v>1</v>
      </c>
      <c r="DE24" s="28"/>
      <c r="DF24" s="48">
        <v>1</v>
      </c>
      <c r="DK24" s="28"/>
      <c r="DL24" s="29">
        <v>1</v>
      </c>
      <c r="DM24" s="28"/>
      <c r="DN24" s="29">
        <v>1</v>
      </c>
      <c r="DS24" s="11"/>
      <c r="DT24" s="11"/>
      <c r="DU24" s="11"/>
      <c r="DV24" s="11"/>
      <c r="EA24" s="11"/>
      <c r="EB24" s="11"/>
      <c r="EC24" s="11"/>
      <c r="ED24" s="11"/>
      <c r="EI24" s="11"/>
      <c r="EJ24" s="11"/>
      <c r="EK24" s="11"/>
      <c r="EL24" s="11"/>
      <c r="EQ24" s="28"/>
      <c r="ER24" s="68">
        <v>1</v>
      </c>
      <c r="ES24" s="28"/>
      <c r="ET24" s="68">
        <v>1</v>
      </c>
      <c r="EY24" s="28"/>
      <c r="EZ24" s="28"/>
      <c r="FA24" s="28"/>
      <c r="FB24" s="28"/>
    </row>
    <row r="25" spans="2:158" ht="15.75" customHeight="1" outlineLevel="1">
      <c r="B25" s="9" t="s">
        <v>28</v>
      </c>
      <c r="C25" s="9"/>
      <c r="D25" s="9" t="s">
        <v>51</v>
      </c>
      <c r="F25" s="10"/>
      <c r="G25" s="22" t="s">
        <v>82</v>
      </c>
      <c r="H25" s="11">
        <v>0.02</v>
      </c>
      <c r="J25" s="10">
        <f>+SUMIF($O$3:$YA$3,J$3,$O25:$YA25)</f>
        <v>0</v>
      </c>
      <c r="K25" s="13" t="e">
        <f ca="1">+_xludf.MAXIFS($O25:$XG25,$O$3:$XG$3,K$3)</f>
        <v>#NAME?</v>
      </c>
      <c r="L25" s="13" t="e">
        <f ca="1">+_xludf.MAXIFS($O25:$XG25,$O$3:$XG$3,L$3)</f>
        <v>#NAME?</v>
      </c>
      <c r="M25" s="10"/>
      <c r="P25" s="11"/>
      <c r="Q25" s="11"/>
      <c r="R25" s="11"/>
      <c r="S25" s="11"/>
      <c r="W25" s="11"/>
      <c r="X25" s="11"/>
      <c r="Y25" s="11"/>
      <c r="Z25" s="11"/>
      <c r="AD25" s="11"/>
      <c r="AE25" s="11"/>
      <c r="AF25" s="11"/>
      <c r="AG25" s="11"/>
      <c r="AK25" s="11"/>
      <c r="AL25" s="11"/>
      <c r="AM25" s="11"/>
      <c r="AN25" s="11"/>
      <c r="AR25" s="11"/>
      <c r="AS25" s="11"/>
      <c r="AT25" s="11"/>
      <c r="AU25" s="11"/>
      <c r="AY25" s="11"/>
      <c r="AZ25" s="11"/>
      <c r="BA25" s="11"/>
      <c r="BB25" s="11"/>
      <c r="BG25" s="11"/>
      <c r="BH25" s="11">
        <v>0.5</v>
      </c>
      <c r="BI25" s="11"/>
      <c r="BJ25" s="11">
        <v>0.5</v>
      </c>
      <c r="BO25" s="11"/>
      <c r="BP25" s="11">
        <v>0.5</v>
      </c>
      <c r="BQ25" s="11"/>
      <c r="BR25" s="11">
        <v>0.5</v>
      </c>
      <c r="BW25" s="11"/>
      <c r="BX25" s="11">
        <v>0.8</v>
      </c>
      <c r="BY25" s="11"/>
      <c r="BZ25" s="11">
        <v>0.8</v>
      </c>
      <c r="CE25" s="11"/>
      <c r="CF25" s="11">
        <v>0.8</v>
      </c>
      <c r="CG25" s="11"/>
      <c r="CH25" s="11">
        <v>0.8</v>
      </c>
      <c r="CM25" s="11"/>
      <c r="CN25" s="11">
        <v>0.8</v>
      </c>
      <c r="CO25" s="11"/>
      <c r="CP25" s="11">
        <v>0.8</v>
      </c>
      <c r="CU25" s="11"/>
      <c r="CV25" s="11">
        <v>0.8</v>
      </c>
      <c r="CW25" s="11"/>
      <c r="CX25" s="11">
        <v>0.8</v>
      </c>
      <c r="DC25" s="28"/>
      <c r="DD25" s="48">
        <v>1</v>
      </c>
      <c r="DE25" s="28"/>
      <c r="DF25" s="48">
        <v>1</v>
      </c>
      <c r="DK25" s="28"/>
      <c r="DL25" s="29">
        <v>1</v>
      </c>
      <c r="DM25" s="28"/>
      <c r="DN25" s="29">
        <v>1</v>
      </c>
      <c r="DS25" s="11"/>
      <c r="DT25" s="11"/>
      <c r="DU25" s="11"/>
      <c r="DV25" s="11"/>
      <c r="EA25" s="11"/>
      <c r="EB25" s="11"/>
      <c r="EC25" s="11"/>
      <c r="ED25" s="11"/>
      <c r="EI25" s="11"/>
      <c r="EJ25" s="11"/>
      <c r="EK25" s="11"/>
      <c r="EL25" s="11"/>
      <c r="EQ25" s="28"/>
      <c r="ER25" s="68">
        <v>1</v>
      </c>
      <c r="ES25" s="28"/>
      <c r="ET25" s="68">
        <v>1</v>
      </c>
      <c r="EY25" s="28"/>
      <c r="EZ25" s="28"/>
      <c r="FA25" s="28"/>
      <c r="FB25" s="28"/>
    </row>
    <row r="26" spans="2:158" ht="15.75" customHeight="1" outlineLevel="1">
      <c r="B26" s="9" t="s">
        <v>28</v>
      </c>
      <c r="C26" s="9"/>
      <c r="D26" s="9" t="s">
        <v>51</v>
      </c>
      <c r="F26" s="10"/>
      <c r="G26" s="22" t="s">
        <v>83</v>
      </c>
      <c r="H26" s="11">
        <v>0.02</v>
      </c>
      <c r="J26" s="10">
        <f>+SUMIF($O$3:$YA$3,J$3,$O26:$YA26)</f>
        <v>0</v>
      </c>
      <c r="K26" s="13" t="e">
        <f ca="1">+_xludf.MAXIFS($O26:$XG26,$O$3:$XG$3,K$3)</f>
        <v>#NAME?</v>
      </c>
      <c r="L26" s="13" t="e">
        <f ca="1">+_xludf.MAXIFS($O26:$XG26,$O$3:$XG$3,L$3)</f>
        <v>#NAME?</v>
      </c>
      <c r="M26" s="10"/>
      <c r="P26" s="11"/>
      <c r="Q26" s="11"/>
      <c r="R26" s="11"/>
      <c r="S26" s="11"/>
      <c r="W26" s="11"/>
      <c r="X26" s="11"/>
      <c r="Y26" s="11"/>
      <c r="Z26" s="11"/>
      <c r="AD26" s="11"/>
      <c r="AE26" s="11"/>
      <c r="AF26" s="11"/>
      <c r="AG26" s="11"/>
      <c r="AK26" s="11"/>
      <c r="AL26" s="11"/>
      <c r="AM26" s="11"/>
      <c r="AN26" s="11"/>
      <c r="AR26" s="11"/>
      <c r="AS26" s="11"/>
      <c r="AT26" s="11"/>
      <c r="AU26" s="11"/>
      <c r="AY26" s="11"/>
      <c r="AZ26" s="11"/>
      <c r="BA26" s="11"/>
      <c r="BB26" s="11"/>
      <c r="BG26" s="11"/>
      <c r="BH26" s="11"/>
      <c r="BI26" s="11"/>
      <c r="BJ26" s="11"/>
      <c r="BO26" s="11"/>
      <c r="BP26" s="11">
        <v>0.5</v>
      </c>
      <c r="BQ26" s="11"/>
      <c r="BR26" s="11">
        <v>0.5</v>
      </c>
      <c r="BW26" s="11"/>
      <c r="BX26" s="11">
        <v>0.5</v>
      </c>
      <c r="BY26" s="11"/>
      <c r="BZ26" s="11">
        <v>0.5</v>
      </c>
      <c r="CE26" s="11"/>
      <c r="CF26" s="11">
        <v>0.8</v>
      </c>
      <c r="CG26" s="11"/>
      <c r="CH26" s="11">
        <v>0.8</v>
      </c>
      <c r="CM26" s="11"/>
      <c r="CN26" s="11">
        <v>0.8</v>
      </c>
      <c r="CO26" s="11"/>
      <c r="CP26" s="11">
        <v>0.8</v>
      </c>
      <c r="CU26" s="11"/>
      <c r="CV26" s="11">
        <v>0.8</v>
      </c>
      <c r="CW26" s="11"/>
      <c r="CX26" s="11">
        <v>0.8</v>
      </c>
      <c r="DC26" s="28"/>
      <c r="DD26" s="48">
        <v>1</v>
      </c>
      <c r="DE26" s="28"/>
      <c r="DF26" s="48">
        <v>1</v>
      </c>
      <c r="DK26" s="28"/>
      <c r="DL26" s="29">
        <v>1</v>
      </c>
      <c r="DM26" s="28"/>
      <c r="DN26" s="29">
        <v>1</v>
      </c>
      <c r="DS26" s="11"/>
      <c r="DT26" s="11"/>
      <c r="DU26" s="11"/>
      <c r="DV26" s="11"/>
      <c r="EA26" s="11"/>
      <c r="EB26" s="11"/>
      <c r="EC26" s="11"/>
      <c r="ED26" s="11"/>
      <c r="EI26" s="11"/>
      <c r="EJ26" s="11"/>
      <c r="EK26" s="11"/>
      <c r="EL26" s="11"/>
      <c r="EQ26" s="28"/>
      <c r="ER26" s="68">
        <v>1</v>
      </c>
      <c r="ES26" s="28"/>
      <c r="ET26" s="68">
        <v>1</v>
      </c>
      <c r="EY26" s="28"/>
      <c r="EZ26" s="28"/>
      <c r="FA26" s="28"/>
      <c r="FB26" s="28"/>
    </row>
    <row r="27" spans="2:158" ht="15.75" customHeight="1"/>
    <row r="28" spans="2:158" ht="15.75" customHeight="1">
      <c r="B28" s="9" t="s">
        <v>16</v>
      </c>
      <c r="C28" s="9"/>
      <c r="D28" s="21" t="s">
        <v>52</v>
      </c>
      <c r="E28" s="41">
        <v>45714</v>
      </c>
      <c r="F28" s="10">
        <v>5</v>
      </c>
      <c r="H28" s="11">
        <f>+SUM(H29:H35)</f>
        <v>0.44999999999999996</v>
      </c>
      <c r="J28" s="12">
        <f>+SUM(J29:J35)</f>
        <v>6</v>
      </c>
      <c r="K28" s="13" t="e">
        <f ca="1">+SUMPRODUCT(H29:H35,K29:K35)</f>
        <v>#NAME?</v>
      </c>
      <c r="L28" s="13" t="e">
        <f ca="1">+SUMPRODUCT(H29:H35,L29:L35)</f>
        <v>#NAME?</v>
      </c>
      <c r="M28" s="10"/>
      <c r="O28" s="12">
        <f>+SUM(O29:O35)</f>
        <v>2</v>
      </c>
      <c r="V28" s="12">
        <f>+SUM(V29:V35)</f>
        <v>4</v>
      </c>
      <c r="AC28" s="12">
        <f>+SUM(AC29:AC35)</f>
        <v>0</v>
      </c>
      <c r="AJ28" s="12">
        <f>+SUM(AJ29:AJ35)</f>
        <v>0</v>
      </c>
    </row>
    <row r="29" spans="2:158" ht="15.75" customHeight="1" outlineLevel="1">
      <c r="B29" s="9" t="s">
        <v>28</v>
      </c>
      <c r="C29" s="9"/>
      <c r="D29" s="21" t="s">
        <v>52</v>
      </c>
      <c r="F29" s="10"/>
      <c r="G29" s="21" t="s">
        <v>29</v>
      </c>
      <c r="H29" s="11">
        <v>0.1</v>
      </c>
      <c r="J29" s="10">
        <f>+SUMIF($O$3:$YA$3,J$3,$O29:$YA29)</f>
        <v>6</v>
      </c>
      <c r="K29" s="13" t="e">
        <f ca="1">+_xludf.MAXIFS($O29:$XG29,$O$3:$XG$3,K$3)</f>
        <v>#NAME?</v>
      </c>
      <c r="L29" s="13" t="e">
        <f ca="1">+_xludf.MAXIFS($O29:$XG29,$O$3:$XG$3,L$3)</f>
        <v>#NAME?</v>
      </c>
      <c r="M29" s="10"/>
      <c r="O29" s="9">
        <v>2</v>
      </c>
      <c r="P29" s="11"/>
      <c r="Q29" s="11">
        <v>0.5</v>
      </c>
      <c r="R29" s="11"/>
      <c r="S29" s="11">
        <v>0.5</v>
      </c>
      <c r="V29" s="9">
        <v>4</v>
      </c>
      <c r="W29" s="11"/>
      <c r="X29" s="11">
        <v>0.5</v>
      </c>
      <c r="Y29" s="11"/>
      <c r="Z29" s="11">
        <v>0.5</v>
      </c>
      <c r="AD29" s="11"/>
      <c r="AE29" s="11">
        <v>0.5</v>
      </c>
      <c r="AF29" s="11"/>
      <c r="AG29" s="11">
        <v>0.5</v>
      </c>
      <c r="AJ29" s="9"/>
      <c r="AK29" s="11"/>
      <c r="AL29" s="11">
        <v>0.8</v>
      </c>
      <c r="AM29" s="11"/>
      <c r="AN29" s="11">
        <v>0.8</v>
      </c>
      <c r="AR29" s="11"/>
      <c r="AS29" s="11">
        <v>0.8</v>
      </c>
      <c r="AT29" s="11"/>
      <c r="AU29" s="11">
        <v>0.8</v>
      </c>
      <c r="AY29" s="11"/>
      <c r="AZ29" s="11">
        <v>0.8</v>
      </c>
      <c r="BA29" s="11"/>
      <c r="BB29" s="11">
        <v>0.8</v>
      </c>
      <c r="BG29" s="11"/>
      <c r="BH29" s="11">
        <v>0.8</v>
      </c>
      <c r="BI29" s="11"/>
      <c r="BJ29" s="11">
        <v>0.8</v>
      </c>
      <c r="BO29" s="11"/>
      <c r="BP29" s="11">
        <v>0.8</v>
      </c>
      <c r="BQ29" s="11"/>
      <c r="BR29" s="11">
        <v>0.8</v>
      </c>
      <c r="BW29" s="11"/>
      <c r="BX29" s="11">
        <v>0.8</v>
      </c>
      <c r="BY29" s="11"/>
      <c r="BZ29" s="11">
        <v>0.8</v>
      </c>
      <c r="CE29" s="11"/>
      <c r="CF29" s="11">
        <v>0.8</v>
      </c>
      <c r="CG29" s="11"/>
      <c r="CH29" s="11">
        <v>0.8</v>
      </c>
      <c r="CM29" s="11"/>
      <c r="CN29" s="11">
        <v>1</v>
      </c>
      <c r="CO29" s="11"/>
      <c r="CP29" s="11">
        <v>1</v>
      </c>
      <c r="CU29" s="11"/>
      <c r="CV29" s="11">
        <v>1</v>
      </c>
      <c r="CW29" s="11"/>
      <c r="CX29" s="11">
        <v>1</v>
      </c>
      <c r="DC29" s="28"/>
      <c r="DD29" s="28">
        <v>1</v>
      </c>
      <c r="DE29" s="28"/>
      <c r="DF29" s="28">
        <v>1</v>
      </c>
      <c r="DK29" s="28"/>
      <c r="DL29" s="48">
        <v>1</v>
      </c>
      <c r="DM29" s="28"/>
      <c r="DN29" s="48">
        <v>1</v>
      </c>
      <c r="DS29" s="11"/>
      <c r="DT29" s="11"/>
      <c r="DU29" s="11"/>
      <c r="DV29" s="11"/>
      <c r="EA29" s="11"/>
      <c r="EB29" s="11"/>
      <c r="EC29" s="11"/>
      <c r="ED29" s="11"/>
      <c r="EI29" s="11"/>
      <c r="EJ29" s="11"/>
      <c r="EK29" s="11"/>
      <c r="EL29" s="11"/>
      <c r="EQ29" s="28"/>
      <c r="ER29" s="28"/>
      <c r="ES29" s="28"/>
      <c r="ET29" s="28"/>
      <c r="EY29" s="28"/>
      <c r="EZ29" s="68">
        <v>1</v>
      </c>
      <c r="FA29" s="28"/>
      <c r="FB29" s="68">
        <v>1</v>
      </c>
    </row>
    <row r="30" spans="2:158" ht="15.75" customHeight="1" outlineLevel="1">
      <c r="B30" s="9" t="s">
        <v>28</v>
      </c>
      <c r="C30" s="9"/>
      <c r="D30" s="21" t="s">
        <v>52</v>
      </c>
      <c r="F30" s="10"/>
      <c r="G30" s="21" t="s">
        <v>84</v>
      </c>
      <c r="H30" s="11">
        <v>0.05</v>
      </c>
      <c r="J30" s="10">
        <f>+SUMIF($O$3:$YA$3,J$3,$O30:$YA30)</f>
        <v>0</v>
      </c>
      <c r="K30" s="13" t="e">
        <f ca="1">+_xludf.MAXIFS($O30:$XG30,$O$3:$XG$3,K$3)</f>
        <v>#NAME?</v>
      </c>
      <c r="L30" s="13" t="e">
        <f ca="1">+_xludf.MAXIFS($O30:$XG30,$O$3:$XG$3,L$3)</f>
        <v>#NAME?</v>
      </c>
      <c r="M30" s="10"/>
      <c r="P30" s="11"/>
      <c r="Q30" s="11"/>
      <c r="R30" s="11"/>
      <c r="S30" s="11"/>
      <c r="W30" s="11"/>
      <c r="X30" s="11">
        <v>0.5</v>
      </c>
      <c r="Y30" s="11"/>
      <c r="Z30" s="11">
        <v>0.5</v>
      </c>
      <c r="AD30" s="11"/>
      <c r="AE30" s="11">
        <v>0.5</v>
      </c>
      <c r="AF30" s="11"/>
      <c r="AG30" s="11">
        <v>0.5</v>
      </c>
      <c r="AJ30" s="9"/>
      <c r="AK30" s="11"/>
      <c r="AL30" s="11">
        <v>0.5</v>
      </c>
      <c r="AM30" s="11"/>
      <c r="AN30" s="11">
        <v>0.5</v>
      </c>
      <c r="AR30" s="11"/>
      <c r="AS30" s="11">
        <v>0.5</v>
      </c>
      <c r="AT30" s="11"/>
      <c r="AU30" s="11">
        <v>0.5</v>
      </c>
      <c r="AY30" s="11"/>
      <c r="AZ30" s="11">
        <v>0.8</v>
      </c>
      <c r="BA30" s="11"/>
      <c r="BB30" s="11">
        <v>0.8</v>
      </c>
      <c r="BG30" s="11"/>
      <c r="BH30" s="11">
        <v>0.8</v>
      </c>
      <c r="BI30" s="11"/>
      <c r="BJ30" s="11">
        <v>0.8</v>
      </c>
      <c r="BO30" s="11"/>
      <c r="BP30" s="11">
        <v>0.8</v>
      </c>
      <c r="BQ30" s="11"/>
      <c r="BR30" s="11">
        <v>0.8</v>
      </c>
      <c r="BW30" s="11"/>
      <c r="BX30" s="11">
        <v>0.8</v>
      </c>
      <c r="BY30" s="11"/>
      <c r="BZ30" s="11">
        <v>0.8</v>
      </c>
      <c r="CE30" s="11"/>
      <c r="CF30" s="11">
        <v>0.8</v>
      </c>
      <c r="CG30" s="11"/>
      <c r="CH30" s="11">
        <v>0.8</v>
      </c>
      <c r="CM30" s="11"/>
      <c r="CN30" s="11">
        <v>1</v>
      </c>
      <c r="CO30" s="11"/>
      <c r="CP30" s="11">
        <v>1</v>
      </c>
      <c r="CU30" s="11"/>
      <c r="CV30" s="11">
        <v>1</v>
      </c>
      <c r="CW30" s="11"/>
      <c r="CX30" s="11">
        <v>1</v>
      </c>
      <c r="DC30" s="28"/>
      <c r="DD30" s="28">
        <v>1</v>
      </c>
      <c r="DE30" s="28"/>
      <c r="DF30" s="28">
        <v>1</v>
      </c>
      <c r="DK30" s="28"/>
      <c r="DL30" s="48">
        <v>1</v>
      </c>
      <c r="DM30" s="28"/>
      <c r="DN30" s="48">
        <v>1</v>
      </c>
      <c r="DS30" s="11"/>
      <c r="DT30" s="11"/>
      <c r="DU30" s="11"/>
      <c r="DV30" s="11"/>
      <c r="EA30" s="11"/>
      <c r="EB30" s="11"/>
      <c r="EC30" s="11"/>
      <c r="ED30" s="11"/>
      <c r="EI30" s="11"/>
      <c r="EJ30" s="11"/>
      <c r="EK30" s="11"/>
      <c r="EL30" s="11"/>
      <c r="EQ30" s="28"/>
      <c r="ER30" s="28"/>
      <c r="ES30" s="28"/>
      <c r="ET30" s="28"/>
      <c r="EY30" s="28"/>
      <c r="EZ30" s="68">
        <v>1</v>
      </c>
      <c r="FA30" s="28"/>
      <c r="FB30" s="68">
        <v>1</v>
      </c>
    </row>
    <row r="31" spans="2:158" ht="15.75" customHeight="1" outlineLevel="1">
      <c r="B31" s="9" t="s">
        <v>28</v>
      </c>
      <c r="C31" s="9"/>
      <c r="D31" s="21" t="s">
        <v>52</v>
      </c>
      <c r="F31" s="10"/>
      <c r="G31" s="21" t="s">
        <v>85</v>
      </c>
      <c r="H31" s="11">
        <v>0.05</v>
      </c>
      <c r="J31" s="10">
        <f>+SUMIF($O$3:$YA$3,J$3,$O31:$YA31)</f>
        <v>0</v>
      </c>
      <c r="K31" s="13" t="e">
        <f ca="1">+_xludf.MAXIFS($O31:$XG31,$O$3:$XG$3,K$3)</f>
        <v>#NAME?</v>
      </c>
      <c r="L31" s="13" t="e">
        <f ca="1">+_xludf.MAXIFS($O31:$XG31,$O$3:$XG$3,L$3)</f>
        <v>#NAME?</v>
      </c>
      <c r="M31" s="10"/>
      <c r="P31" s="11"/>
      <c r="Q31" s="11"/>
      <c r="R31" s="11"/>
      <c r="S31" s="11"/>
      <c r="W31" s="11"/>
      <c r="X31" s="11"/>
      <c r="Y31" s="11"/>
      <c r="Z31" s="11"/>
      <c r="AD31" s="11"/>
      <c r="AE31" s="11">
        <v>0.5</v>
      </c>
      <c r="AF31" s="11"/>
      <c r="AG31" s="11">
        <v>0.5</v>
      </c>
      <c r="AJ31" s="9"/>
      <c r="AK31" s="11"/>
      <c r="AL31" s="11">
        <v>0.5</v>
      </c>
      <c r="AM31" s="11"/>
      <c r="AN31" s="11">
        <v>0.5</v>
      </c>
      <c r="AR31" s="11"/>
      <c r="AS31" s="11">
        <v>0.5</v>
      </c>
      <c r="AT31" s="11"/>
      <c r="AU31" s="11">
        <v>0.5</v>
      </c>
      <c r="AY31" s="11"/>
      <c r="AZ31" s="11">
        <v>0.5</v>
      </c>
      <c r="BA31" s="11"/>
      <c r="BB31" s="11">
        <v>0.5</v>
      </c>
      <c r="BG31" s="11"/>
      <c r="BH31" s="11">
        <v>0.8</v>
      </c>
      <c r="BI31" s="11"/>
      <c r="BJ31" s="11">
        <v>0.8</v>
      </c>
      <c r="BO31" s="11"/>
      <c r="BP31" s="11">
        <v>0.8</v>
      </c>
      <c r="BQ31" s="11"/>
      <c r="BR31" s="11">
        <v>0.8</v>
      </c>
      <c r="BW31" s="11"/>
      <c r="BX31" s="11">
        <v>0.8</v>
      </c>
      <c r="BY31" s="11"/>
      <c r="BZ31" s="11">
        <v>0.8</v>
      </c>
      <c r="CE31" s="11"/>
      <c r="CF31" s="11">
        <v>0.8</v>
      </c>
      <c r="CG31" s="11"/>
      <c r="CH31" s="11">
        <v>0.8</v>
      </c>
      <c r="CM31" s="11"/>
      <c r="CN31" s="11">
        <v>0.8</v>
      </c>
      <c r="CO31" s="11"/>
      <c r="CP31" s="11">
        <v>0.8</v>
      </c>
      <c r="CU31" s="11"/>
      <c r="CV31" s="11">
        <v>1</v>
      </c>
      <c r="CW31" s="11"/>
      <c r="CX31" s="11">
        <v>1</v>
      </c>
      <c r="DC31" s="28"/>
      <c r="DD31" s="28">
        <v>1</v>
      </c>
      <c r="DE31" s="28"/>
      <c r="DF31" s="28">
        <v>1</v>
      </c>
      <c r="DK31" s="28"/>
      <c r="DL31" s="48">
        <v>1</v>
      </c>
      <c r="DM31" s="28"/>
      <c r="DN31" s="48">
        <v>1</v>
      </c>
      <c r="DS31" s="11"/>
      <c r="DT31" s="11"/>
      <c r="DU31" s="11"/>
      <c r="DV31" s="11"/>
      <c r="EA31" s="11"/>
      <c r="EB31" s="11"/>
      <c r="EC31" s="11"/>
      <c r="ED31" s="11"/>
      <c r="EI31" s="11"/>
      <c r="EJ31" s="11"/>
      <c r="EK31" s="11"/>
      <c r="EL31" s="11"/>
      <c r="EQ31" s="28"/>
      <c r="ER31" s="28"/>
      <c r="ES31" s="28"/>
      <c r="ET31" s="28"/>
      <c r="EY31" s="28"/>
      <c r="EZ31" s="68">
        <v>1</v>
      </c>
      <c r="FA31" s="28"/>
      <c r="FB31" s="68">
        <v>1</v>
      </c>
    </row>
    <row r="32" spans="2:158" ht="15.75" customHeight="1" outlineLevel="1">
      <c r="B32" s="9" t="s">
        <v>28</v>
      </c>
      <c r="C32" s="9"/>
      <c r="D32" s="21" t="s">
        <v>52</v>
      </c>
      <c r="F32" s="10"/>
      <c r="G32" s="21" t="s">
        <v>86</v>
      </c>
      <c r="H32" s="11">
        <v>0.05</v>
      </c>
      <c r="J32" s="10">
        <f>+SUMIF($O$3:$YA$3,J$3,$O32:$YA32)</f>
        <v>0</v>
      </c>
      <c r="K32" s="13" t="e">
        <f ca="1">+_xludf.MAXIFS($O32:$XG32,$O$3:$XG$3,K$3)</f>
        <v>#NAME?</v>
      </c>
      <c r="L32" s="13" t="e">
        <f ca="1">+_xludf.MAXIFS($O32:$XG32,$O$3:$XG$3,L$3)</f>
        <v>#NAME?</v>
      </c>
      <c r="M32" s="10"/>
      <c r="P32" s="11"/>
      <c r="Q32" s="11"/>
      <c r="R32" s="11"/>
      <c r="S32" s="11"/>
      <c r="W32" s="11"/>
      <c r="X32" s="11"/>
      <c r="Y32" s="11"/>
      <c r="Z32" s="11"/>
      <c r="AD32" s="11"/>
      <c r="AE32" s="11"/>
      <c r="AF32" s="11"/>
      <c r="AG32" s="11"/>
      <c r="AJ32" s="9"/>
      <c r="AK32" s="11"/>
      <c r="AL32" s="11"/>
      <c r="AM32" s="11"/>
      <c r="AN32" s="11"/>
      <c r="AR32" s="11"/>
      <c r="AS32" s="11">
        <v>0.5</v>
      </c>
      <c r="AT32" s="11"/>
      <c r="AU32" s="11">
        <v>0.5</v>
      </c>
      <c r="AY32" s="11"/>
      <c r="AZ32" s="11">
        <v>0.5</v>
      </c>
      <c r="BA32" s="11"/>
      <c r="BB32" s="11">
        <v>0.5</v>
      </c>
      <c r="BG32" s="11"/>
      <c r="BH32" s="11">
        <v>0.5</v>
      </c>
      <c r="BI32" s="11"/>
      <c r="BJ32" s="11">
        <v>0.5</v>
      </c>
      <c r="BO32" s="11"/>
      <c r="BP32" s="11">
        <v>0.5</v>
      </c>
      <c r="BQ32" s="11"/>
      <c r="BR32" s="11">
        <v>0.5</v>
      </c>
      <c r="BW32" s="11"/>
      <c r="BX32" s="11">
        <v>0.8</v>
      </c>
      <c r="BY32" s="11"/>
      <c r="BZ32" s="11">
        <v>0.8</v>
      </c>
      <c r="CE32" s="11"/>
      <c r="CF32" s="11">
        <v>0.8</v>
      </c>
      <c r="CG32" s="11"/>
      <c r="CH32" s="11">
        <v>0.8</v>
      </c>
      <c r="CM32" s="11"/>
      <c r="CN32" s="11">
        <v>0.8</v>
      </c>
      <c r="CO32" s="11"/>
      <c r="CP32" s="11">
        <v>0.8</v>
      </c>
      <c r="CU32" s="11"/>
      <c r="CV32" s="11">
        <v>1</v>
      </c>
      <c r="CW32" s="11"/>
      <c r="CX32" s="11">
        <v>1</v>
      </c>
      <c r="DC32" s="28"/>
      <c r="DD32" s="28">
        <v>1</v>
      </c>
      <c r="DE32" s="28"/>
      <c r="DF32" s="28">
        <v>1</v>
      </c>
      <c r="DK32" s="28"/>
      <c r="DL32" s="48">
        <v>1</v>
      </c>
      <c r="DM32" s="28"/>
      <c r="DN32" s="48">
        <v>1</v>
      </c>
      <c r="DS32" s="11"/>
      <c r="DT32" s="11"/>
      <c r="DU32" s="11"/>
      <c r="DV32" s="11"/>
      <c r="EA32" s="11"/>
      <c r="EB32" s="11"/>
      <c r="EC32" s="11"/>
      <c r="ED32" s="11"/>
      <c r="EI32" s="11"/>
      <c r="EJ32" s="11"/>
      <c r="EK32" s="11"/>
      <c r="EL32" s="11"/>
      <c r="EQ32" s="28"/>
      <c r="ER32" s="28"/>
      <c r="ES32" s="28"/>
      <c r="ET32" s="28"/>
      <c r="EY32" s="28"/>
      <c r="EZ32" s="68">
        <v>1</v>
      </c>
      <c r="FA32" s="28"/>
      <c r="FB32" s="68">
        <v>1</v>
      </c>
    </row>
    <row r="33" spans="2:158" ht="15.75" customHeight="1" outlineLevel="1">
      <c r="B33" s="9" t="s">
        <v>28</v>
      </c>
      <c r="C33" s="9"/>
      <c r="D33" s="21" t="s">
        <v>52</v>
      </c>
      <c r="F33" s="10"/>
      <c r="G33" s="21" t="s">
        <v>87</v>
      </c>
      <c r="H33" s="11">
        <v>0.05</v>
      </c>
      <c r="J33" s="10">
        <f>+SUMIF($O$3:$YA$3,J$3,$O33:$YA33)</f>
        <v>0</v>
      </c>
      <c r="K33" s="13" t="e">
        <f ca="1">+_xludf.MAXIFS($O33:$XG33,$O$3:$XG$3,K$3)</f>
        <v>#NAME?</v>
      </c>
      <c r="L33" s="13" t="e">
        <f ca="1">+_xludf.MAXIFS($O33:$XG33,$O$3:$XG$3,L$3)</f>
        <v>#NAME?</v>
      </c>
      <c r="M33" s="10"/>
      <c r="P33" s="11"/>
      <c r="Q33" s="11"/>
      <c r="R33" s="11"/>
      <c r="S33" s="11"/>
      <c r="W33" s="11"/>
      <c r="X33" s="11"/>
      <c r="Y33" s="11"/>
      <c r="Z33" s="11"/>
      <c r="AD33" s="11"/>
      <c r="AE33" s="11"/>
      <c r="AF33" s="11"/>
      <c r="AG33" s="11"/>
      <c r="AJ33" s="9"/>
      <c r="AK33" s="11"/>
      <c r="AL33" s="11"/>
      <c r="AM33" s="11"/>
      <c r="AN33" s="11"/>
      <c r="AR33" s="11"/>
      <c r="AS33" s="11"/>
      <c r="AT33" s="11"/>
      <c r="AU33" s="11"/>
      <c r="AY33" s="11"/>
      <c r="AZ33" s="11">
        <v>0.5</v>
      </c>
      <c r="BA33" s="11"/>
      <c r="BB33" s="11">
        <v>0.5</v>
      </c>
      <c r="BG33" s="11"/>
      <c r="BH33" s="11">
        <v>0.5</v>
      </c>
      <c r="BI33" s="11"/>
      <c r="BJ33" s="11">
        <v>0.5</v>
      </c>
      <c r="BO33" s="11"/>
      <c r="BP33" s="11">
        <v>0.5</v>
      </c>
      <c r="BQ33" s="11"/>
      <c r="BR33" s="11">
        <v>0.5</v>
      </c>
      <c r="BW33" s="11"/>
      <c r="BX33" s="11">
        <v>0.8</v>
      </c>
      <c r="BY33" s="11"/>
      <c r="BZ33" s="11">
        <v>0.8</v>
      </c>
      <c r="CE33" s="11"/>
      <c r="CF33" s="11">
        <v>0.8</v>
      </c>
      <c r="CG33" s="11"/>
      <c r="CH33" s="11">
        <v>0.8</v>
      </c>
      <c r="CM33" s="11"/>
      <c r="CN33" s="11">
        <v>0.8</v>
      </c>
      <c r="CO33" s="11"/>
      <c r="CP33" s="11">
        <v>0.8</v>
      </c>
      <c r="CU33" s="11"/>
      <c r="CV33" s="11">
        <v>0.8</v>
      </c>
      <c r="CW33" s="11"/>
      <c r="CX33" s="11">
        <v>0.8</v>
      </c>
      <c r="DC33" s="28"/>
      <c r="DD33" s="28">
        <v>1</v>
      </c>
      <c r="DE33" s="28"/>
      <c r="DF33" s="28">
        <v>1</v>
      </c>
      <c r="DK33" s="28"/>
      <c r="DL33" s="48">
        <v>1</v>
      </c>
      <c r="DM33" s="28"/>
      <c r="DN33" s="48">
        <v>1</v>
      </c>
      <c r="DS33" s="11"/>
      <c r="DT33" s="11"/>
      <c r="DU33" s="11"/>
      <c r="DV33" s="11"/>
      <c r="EA33" s="11"/>
      <c r="EB33" s="11"/>
      <c r="EC33" s="11"/>
      <c r="ED33" s="11"/>
      <c r="EI33" s="11"/>
      <c r="EJ33" s="11"/>
      <c r="EK33" s="11"/>
      <c r="EL33" s="11"/>
      <c r="EQ33" s="28"/>
      <c r="ER33" s="28"/>
      <c r="ES33" s="28"/>
      <c r="ET33" s="28"/>
      <c r="EY33" s="28"/>
      <c r="EZ33" s="68">
        <v>1</v>
      </c>
      <c r="FA33" s="28"/>
      <c r="FB33" s="68">
        <v>1</v>
      </c>
    </row>
    <row r="34" spans="2:158" ht="15.75" customHeight="1" outlineLevel="1">
      <c r="B34" s="9" t="s">
        <v>28</v>
      </c>
      <c r="C34" s="9"/>
      <c r="D34" s="21" t="s">
        <v>52</v>
      </c>
      <c r="F34" s="10"/>
      <c r="G34" s="21" t="s">
        <v>88</v>
      </c>
      <c r="H34" s="11">
        <v>0.05</v>
      </c>
      <c r="J34" s="10">
        <f>+SUMIF($O$3:$YA$3,J$3,$O34:$YA34)</f>
        <v>0</v>
      </c>
      <c r="K34" s="13" t="e">
        <f ca="1">+_xludf.MAXIFS($O34:$XG34,$O$3:$XG$3,K$3)</f>
        <v>#NAME?</v>
      </c>
      <c r="L34" s="13" t="e">
        <f ca="1">+_xludf.MAXIFS($O34:$XG34,$O$3:$XG$3,L$3)</f>
        <v>#NAME?</v>
      </c>
      <c r="M34" s="10"/>
      <c r="P34" s="11"/>
      <c r="Q34" s="11"/>
      <c r="R34" s="11"/>
      <c r="S34" s="11"/>
      <c r="W34" s="11"/>
      <c r="X34" s="11"/>
      <c r="Y34" s="11"/>
      <c r="Z34" s="11"/>
      <c r="AD34" s="11"/>
      <c r="AE34" s="11"/>
      <c r="AF34" s="11"/>
      <c r="AG34" s="11"/>
      <c r="AJ34" s="9"/>
      <c r="AK34" s="11"/>
      <c r="AL34" s="11"/>
      <c r="AM34" s="11"/>
      <c r="AN34" s="11"/>
      <c r="AR34" s="11"/>
      <c r="AS34" s="11"/>
      <c r="AT34" s="11"/>
      <c r="AU34" s="11"/>
      <c r="AY34" s="11"/>
      <c r="AZ34" s="11"/>
      <c r="BA34" s="11"/>
      <c r="BB34" s="11"/>
      <c r="BG34" s="11"/>
      <c r="BH34" s="11">
        <v>0.5</v>
      </c>
      <c r="BI34" s="11"/>
      <c r="BJ34" s="11">
        <v>0.5</v>
      </c>
      <c r="BO34" s="11"/>
      <c r="BP34" s="11">
        <v>0.5</v>
      </c>
      <c r="BQ34" s="11"/>
      <c r="BR34" s="11">
        <v>0.5</v>
      </c>
      <c r="BW34" s="11"/>
      <c r="BX34" s="11">
        <v>0.5</v>
      </c>
      <c r="BY34" s="11"/>
      <c r="BZ34" s="11">
        <v>0.5</v>
      </c>
      <c r="CE34" s="11"/>
      <c r="CF34" s="11">
        <v>0.8</v>
      </c>
      <c r="CG34" s="11"/>
      <c r="CH34" s="11">
        <v>0.8</v>
      </c>
      <c r="CM34" s="11"/>
      <c r="CN34" s="11">
        <v>0.8</v>
      </c>
      <c r="CO34" s="11"/>
      <c r="CP34" s="11">
        <v>0.8</v>
      </c>
      <c r="CU34" s="11"/>
      <c r="CV34" s="11">
        <v>0.8</v>
      </c>
      <c r="CW34" s="11"/>
      <c r="CX34" s="11">
        <v>0.8</v>
      </c>
      <c r="DC34" s="28"/>
      <c r="DD34" s="28">
        <v>1</v>
      </c>
      <c r="DE34" s="28"/>
      <c r="DF34" s="28">
        <v>1</v>
      </c>
      <c r="DK34" s="28"/>
      <c r="DL34" s="48">
        <v>1</v>
      </c>
      <c r="DM34" s="30"/>
      <c r="DN34" s="48">
        <v>1</v>
      </c>
      <c r="DS34" s="11"/>
      <c r="DT34" s="11"/>
      <c r="DU34" s="11"/>
      <c r="DV34" s="11"/>
      <c r="EA34" s="11"/>
      <c r="EB34" s="11"/>
      <c r="EC34" s="11"/>
      <c r="ED34" s="11"/>
      <c r="EI34" s="11"/>
      <c r="EJ34" s="11"/>
      <c r="EK34" s="11"/>
      <c r="EL34" s="11"/>
      <c r="EQ34" s="28"/>
      <c r="ER34" s="28"/>
      <c r="ES34" s="28"/>
      <c r="ET34" s="28"/>
      <c r="EY34" s="28"/>
      <c r="EZ34" s="68">
        <v>1</v>
      </c>
      <c r="FA34" s="28"/>
      <c r="FB34" s="68">
        <v>1</v>
      </c>
    </row>
    <row r="35" spans="2:158" ht="15.75" customHeight="1" outlineLevel="1">
      <c r="B35" s="9" t="s">
        <v>28</v>
      </c>
      <c r="C35" s="9"/>
      <c r="D35" s="21" t="s">
        <v>52</v>
      </c>
      <c r="F35" s="10"/>
      <c r="G35" s="21" t="s">
        <v>89</v>
      </c>
      <c r="H35" s="11">
        <v>0.1</v>
      </c>
      <c r="J35" s="10">
        <f>+SUMIF($O$3:$YA$3,J$3,$O35:$YA35)</f>
        <v>0</v>
      </c>
      <c r="K35" s="13" t="e">
        <f ca="1">+_xludf.MAXIFS($O35:$XG35,$O$3:$XG$3,K$3)</f>
        <v>#NAME?</v>
      </c>
      <c r="L35" s="13" t="e">
        <f ca="1">+_xludf.MAXIFS($O35:$XG35,$O$3:$XG$3,L$3)</f>
        <v>#NAME?</v>
      </c>
      <c r="M35" s="10"/>
      <c r="P35" s="11"/>
      <c r="Q35" s="11"/>
      <c r="R35" s="11"/>
      <c r="S35" s="11"/>
      <c r="W35" s="11"/>
      <c r="X35" s="11"/>
      <c r="Y35" s="11"/>
      <c r="Z35" s="11"/>
      <c r="AD35" s="11"/>
      <c r="AE35" s="11"/>
      <c r="AF35" s="11"/>
      <c r="AG35" s="11"/>
      <c r="AJ35" s="9"/>
      <c r="AK35" s="11"/>
      <c r="AL35" s="11"/>
      <c r="AM35" s="11"/>
      <c r="AN35" s="11"/>
      <c r="AR35" s="11"/>
      <c r="AS35" s="11"/>
      <c r="AT35" s="11"/>
      <c r="AU35" s="11"/>
      <c r="AY35" s="11"/>
      <c r="AZ35" s="11"/>
      <c r="BA35" s="11"/>
      <c r="BB35" s="11"/>
      <c r="BG35" s="11"/>
      <c r="BH35" s="11"/>
      <c r="BI35" s="11"/>
      <c r="BJ35" s="11"/>
      <c r="BO35" s="11"/>
      <c r="BP35" s="11">
        <v>0.5</v>
      </c>
      <c r="BQ35" s="11"/>
      <c r="BR35" s="11">
        <v>0.5</v>
      </c>
      <c r="BW35" s="11"/>
      <c r="BX35" s="11">
        <v>0.5</v>
      </c>
      <c r="BY35" s="11"/>
      <c r="BZ35" s="11">
        <v>0.5</v>
      </c>
      <c r="CE35" s="11"/>
      <c r="CF35" s="11">
        <v>0.8</v>
      </c>
      <c r="CG35" s="11"/>
      <c r="CH35" s="11">
        <v>0.8</v>
      </c>
      <c r="CM35" s="11"/>
      <c r="CN35" s="11">
        <v>0.8</v>
      </c>
      <c r="CO35" s="11"/>
      <c r="CP35" s="11">
        <v>0.8</v>
      </c>
      <c r="CU35" s="11"/>
      <c r="CV35" s="11">
        <v>0.8</v>
      </c>
      <c r="CW35" s="11"/>
      <c r="CX35" s="11">
        <v>0.8</v>
      </c>
      <c r="DC35" s="28"/>
      <c r="DD35" s="28">
        <v>0.8</v>
      </c>
      <c r="DE35" s="28"/>
      <c r="DF35" s="28">
        <v>0.8</v>
      </c>
      <c r="DK35" s="28"/>
      <c r="DL35" s="48">
        <v>1</v>
      </c>
      <c r="DM35" s="30"/>
      <c r="DN35" s="48">
        <v>1</v>
      </c>
      <c r="DS35" s="11"/>
      <c r="DT35" s="11"/>
      <c r="DU35" s="11"/>
      <c r="DV35" s="11"/>
      <c r="EA35" s="11"/>
      <c r="EB35" s="11"/>
      <c r="EC35" s="11"/>
      <c r="ED35" s="11"/>
      <c r="EI35" s="11"/>
      <c r="EJ35" s="11"/>
      <c r="EK35" s="11"/>
      <c r="EL35" s="11"/>
      <c r="EQ35" s="28"/>
      <c r="ER35" s="28"/>
      <c r="ES35" s="28"/>
      <c r="ET35" s="28"/>
      <c r="EY35" s="28"/>
      <c r="EZ35" s="68">
        <v>1</v>
      </c>
      <c r="FA35" s="28"/>
      <c r="FB35" s="68">
        <v>1</v>
      </c>
    </row>
    <row r="36" spans="2:158" ht="15.75" customHeight="1">
      <c r="DN36" s="64"/>
    </row>
    <row r="37" spans="2:158" ht="15.75" customHeight="1">
      <c r="B37" s="9" t="s">
        <v>16</v>
      </c>
      <c r="C37" s="9"/>
      <c r="D37" s="21" t="s">
        <v>53</v>
      </c>
      <c r="E37" s="41">
        <v>45716</v>
      </c>
      <c r="F37" s="10">
        <v>5</v>
      </c>
      <c r="H37" s="11">
        <f>+SUM(H38:H47)</f>
        <v>0.6</v>
      </c>
      <c r="J37" s="12">
        <f>+SUM(J38:J47)</f>
        <v>0</v>
      </c>
      <c r="K37" s="13" t="e">
        <f ca="1">+SUMPRODUCT(H38:H47,K38:K47)</f>
        <v>#NAME?</v>
      </c>
      <c r="L37" s="13" t="e">
        <f ca="1">+SUMPRODUCT(H38:H47,L38:L47)</f>
        <v>#NAME?</v>
      </c>
      <c r="M37" s="10"/>
      <c r="O37" s="12">
        <f>+SUM(O38:O47)</f>
        <v>0</v>
      </c>
      <c r="V37" s="12">
        <f>+SUM(V38:V47)</f>
        <v>0</v>
      </c>
      <c r="AC37" s="12">
        <f>+SUM(AC38:AC47)</f>
        <v>0</v>
      </c>
      <c r="AJ37" s="12">
        <f>+SUM(AJ38:AJ47)</f>
        <v>0</v>
      </c>
      <c r="AQ37" s="12">
        <f>+SUM(AQ38:AQ47)</f>
        <v>0</v>
      </c>
      <c r="AX37" s="12">
        <f>+SUM(AX38:AX47)</f>
        <v>0</v>
      </c>
      <c r="BF37" s="12">
        <f>+SUM(BF38:BF47)</f>
        <v>0</v>
      </c>
      <c r="BN37" s="12">
        <f>+SUM(BN38:BN47)</f>
        <v>0</v>
      </c>
      <c r="BV37" s="12">
        <f>+SUM(BV38:BV47)</f>
        <v>0</v>
      </c>
      <c r="CD37" s="12">
        <f>+SUM(CD38:CD47)</f>
        <v>0</v>
      </c>
      <c r="CL37" s="12">
        <f>+SUM(CL38:CL47)</f>
        <v>0</v>
      </c>
      <c r="CT37" s="12">
        <f>+SUM(CT38:CT47)</f>
        <v>0</v>
      </c>
      <c r="DB37" s="60">
        <f>+SUM(DB38:DB47)</f>
        <v>0</v>
      </c>
      <c r="DJ37" s="61">
        <f>+SUM(DJ38:DJ47)</f>
        <v>0</v>
      </c>
      <c r="DN37" s="64"/>
      <c r="DR37" s="12">
        <f>+SUM(DR38:DR47)</f>
        <v>0</v>
      </c>
      <c r="DZ37" s="12">
        <f>+SUM(DZ38:DZ47)</f>
        <v>0</v>
      </c>
      <c r="EH37" s="12">
        <f>+SUM(EH38:EH47)</f>
        <v>0</v>
      </c>
      <c r="EP37" s="60">
        <f>+SUM(EP38:EP47)</f>
        <v>0</v>
      </c>
      <c r="EX37" s="61">
        <f>+SUM(EX38:EX47)</f>
        <v>0</v>
      </c>
    </row>
    <row r="38" spans="2:158" ht="15.75" customHeight="1" outlineLevel="1">
      <c r="B38" s="9" t="s">
        <v>28</v>
      </c>
      <c r="C38" s="9"/>
      <c r="D38" s="21" t="s">
        <v>53</v>
      </c>
      <c r="F38" s="10"/>
      <c r="G38" s="42" t="s">
        <v>122</v>
      </c>
      <c r="H38" s="11">
        <v>0.1</v>
      </c>
      <c r="J38" s="10">
        <f>+SUMIF($O$3:$YA$3,J$3,$O38:$YA38)</f>
        <v>0</v>
      </c>
      <c r="K38" s="13" t="e">
        <f ca="1">+_xludf.MAXIFS($O38:$XG38,$O$3:$XG$3,K$3)</f>
        <v>#NAME?</v>
      </c>
      <c r="L38" s="13" t="e">
        <f ca="1">+_xludf.MAXIFS($O38:$XG38,$O$3:$XG$3,L$3)</f>
        <v>#NAME?</v>
      </c>
      <c r="M38" s="10"/>
      <c r="P38" s="11"/>
      <c r="Q38" s="11"/>
      <c r="R38" s="11"/>
      <c r="S38" s="11"/>
      <c r="W38" s="11"/>
      <c r="X38" s="11">
        <v>0.5</v>
      </c>
      <c r="Y38" s="11"/>
      <c r="Z38" s="11">
        <v>0.5</v>
      </c>
      <c r="AD38" s="11"/>
      <c r="AE38" s="11">
        <v>0.5</v>
      </c>
      <c r="AF38" s="11"/>
      <c r="AG38" s="11">
        <v>0.5</v>
      </c>
      <c r="AK38" s="11"/>
      <c r="AL38" s="11">
        <v>0.5</v>
      </c>
      <c r="AM38" s="11"/>
      <c r="AN38" s="11">
        <v>0.5</v>
      </c>
      <c r="AR38" s="11"/>
      <c r="AS38" s="11">
        <v>0.5</v>
      </c>
      <c r="AT38" s="11"/>
      <c r="AU38" s="11">
        <v>0.5</v>
      </c>
      <c r="AY38" s="11"/>
      <c r="AZ38" s="11">
        <v>0.5</v>
      </c>
      <c r="BA38" s="11"/>
      <c r="BB38" s="11">
        <v>0.5</v>
      </c>
      <c r="BG38" s="11"/>
      <c r="BH38" s="11">
        <v>0.8</v>
      </c>
      <c r="BI38" s="11"/>
      <c r="BJ38" s="11">
        <v>0.8</v>
      </c>
      <c r="BO38" s="11"/>
      <c r="BP38" s="11">
        <v>0.8</v>
      </c>
      <c r="BQ38" s="11"/>
      <c r="BR38" s="11">
        <v>0.8</v>
      </c>
      <c r="BW38" s="11"/>
      <c r="BX38" s="11">
        <v>0.8</v>
      </c>
      <c r="BY38" s="11"/>
      <c r="BZ38" s="11">
        <v>0.8</v>
      </c>
      <c r="CE38" s="11"/>
      <c r="CF38" s="11">
        <v>0.8</v>
      </c>
      <c r="CG38" s="11"/>
      <c r="CH38" s="11">
        <v>0.8</v>
      </c>
      <c r="CM38" s="11"/>
      <c r="CN38" s="11">
        <v>1</v>
      </c>
      <c r="CO38" s="11"/>
      <c r="CP38" s="11">
        <v>1</v>
      </c>
      <c r="CU38" s="11"/>
      <c r="CV38" s="11">
        <v>1</v>
      </c>
      <c r="CW38" s="11"/>
      <c r="CX38" s="11">
        <v>1</v>
      </c>
      <c r="DC38" s="28"/>
      <c r="DD38" s="28">
        <v>1</v>
      </c>
      <c r="DE38" s="28"/>
      <c r="DF38" s="28">
        <v>1</v>
      </c>
      <c r="DK38" s="30"/>
      <c r="DL38" s="48">
        <v>1</v>
      </c>
      <c r="DM38" s="30"/>
      <c r="DN38" s="48">
        <v>1</v>
      </c>
      <c r="DS38" s="11"/>
      <c r="DT38" s="11"/>
      <c r="DU38" s="11"/>
      <c r="DV38" s="11"/>
      <c r="EA38" s="11"/>
      <c r="EB38" s="11"/>
      <c r="EC38" s="11"/>
      <c r="ED38" s="11"/>
      <c r="EI38" s="11"/>
      <c r="EJ38" s="11"/>
      <c r="EK38" s="11"/>
      <c r="EL38" s="11"/>
      <c r="EQ38" s="28"/>
      <c r="ER38" s="28"/>
      <c r="ES38" s="28"/>
      <c r="ET38" s="28"/>
      <c r="EY38" s="28"/>
      <c r="EZ38" s="68">
        <v>1</v>
      </c>
      <c r="FA38" s="28"/>
      <c r="FB38" s="68">
        <v>1</v>
      </c>
    </row>
    <row r="39" spans="2:158" ht="15.75" customHeight="1" outlineLevel="1">
      <c r="B39" s="9" t="s">
        <v>28</v>
      </c>
      <c r="C39" s="9"/>
      <c r="D39" s="21" t="s">
        <v>53</v>
      </c>
      <c r="F39" s="10"/>
      <c r="G39" s="21" t="s">
        <v>123</v>
      </c>
      <c r="H39" s="11">
        <v>0.05</v>
      </c>
      <c r="J39" s="10">
        <f>+SUMIF($O$3:$YA$3,J$3,$O39:$YA39)</f>
        <v>0</v>
      </c>
      <c r="K39" s="13" t="e">
        <f ca="1">+_xludf.MAXIFS($O39:$XG39,$O$3:$XG$3,K$3)</f>
        <v>#NAME?</v>
      </c>
      <c r="L39" s="13" t="e">
        <f ca="1">+_xludf.MAXIFS($O39:$XG39,$O$3:$XG$3,L$3)</f>
        <v>#NAME?</v>
      </c>
      <c r="M39" s="10"/>
      <c r="P39" s="11"/>
      <c r="Q39" s="11"/>
      <c r="R39" s="11"/>
      <c r="S39" s="11"/>
      <c r="W39" s="11"/>
      <c r="X39" s="11"/>
      <c r="Y39" s="11"/>
      <c r="Z39" s="11"/>
      <c r="AD39" s="11"/>
      <c r="AE39" s="11"/>
      <c r="AF39" s="11"/>
      <c r="AG39" s="11"/>
      <c r="AK39" s="11"/>
      <c r="AL39" s="11">
        <v>0.5</v>
      </c>
      <c r="AM39" s="11"/>
      <c r="AN39" s="11">
        <v>0.5</v>
      </c>
      <c r="AR39" s="11"/>
      <c r="AS39" s="11">
        <v>0.5</v>
      </c>
      <c r="AT39" s="11"/>
      <c r="AU39" s="11">
        <v>0.5</v>
      </c>
      <c r="AY39" s="11"/>
      <c r="AZ39" s="11">
        <v>0.5</v>
      </c>
      <c r="BA39" s="11"/>
      <c r="BB39" s="11">
        <v>0.5</v>
      </c>
      <c r="BG39" s="11"/>
      <c r="BH39" s="11">
        <v>0.5</v>
      </c>
      <c r="BI39" s="11"/>
      <c r="BJ39" s="11">
        <v>0.5</v>
      </c>
      <c r="BO39" s="11"/>
      <c r="BP39" s="11">
        <v>0.8</v>
      </c>
      <c r="BQ39" s="11"/>
      <c r="BR39" s="11">
        <v>0.8</v>
      </c>
      <c r="BW39" s="11"/>
      <c r="BX39" s="11">
        <v>0.8</v>
      </c>
      <c r="BY39" s="11"/>
      <c r="BZ39" s="11">
        <v>0.8</v>
      </c>
      <c r="CE39" s="11"/>
      <c r="CF39" s="11">
        <v>0.8</v>
      </c>
      <c r="CG39" s="11"/>
      <c r="CH39" s="11">
        <v>0.8</v>
      </c>
      <c r="CM39" s="11"/>
      <c r="CN39" s="11">
        <v>0.8</v>
      </c>
      <c r="CO39" s="11"/>
      <c r="CP39" s="11">
        <v>0.8</v>
      </c>
      <c r="CU39" s="11"/>
      <c r="CV39" s="11">
        <v>1</v>
      </c>
      <c r="CW39" s="11"/>
      <c r="CX39" s="11">
        <v>1</v>
      </c>
      <c r="DC39" s="28"/>
      <c r="DD39" s="28">
        <v>1</v>
      </c>
      <c r="DE39" s="28"/>
      <c r="DF39" s="28">
        <v>1</v>
      </c>
      <c r="DK39" s="30"/>
      <c r="DL39" s="48">
        <v>1</v>
      </c>
      <c r="DM39" s="30"/>
      <c r="DN39" s="48">
        <v>1</v>
      </c>
      <c r="DS39" s="11"/>
      <c r="DT39" s="11"/>
      <c r="DU39" s="11"/>
      <c r="DV39" s="11"/>
      <c r="EA39" s="11"/>
      <c r="EB39" s="11"/>
      <c r="EC39" s="11"/>
      <c r="ED39" s="11"/>
      <c r="EI39" s="11"/>
      <c r="EJ39" s="11"/>
      <c r="EK39" s="11"/>
      <c r="EL39" s="11"/>
      <c r="EQ39" s="28"/>
      <c r="ER39" s="28"/>
      <c r="ES39" s="28"/>
      <c r="ET39" s="28"/>
      <c r="EY39" s="28"/>
      <c r="EZ39" s="68">
        <v>1</v>
      </c>
      <c r="FA39" s="28"/>
      <c r="FB39" s="68">
        <v>1</v>
      </c>
    </row>
    <row r="40" spans="2:158" ht="15.75" customHeight="1" outlineLevel="1">
      <c r="B40" s="9" t="s">
        <v>28</v>
      </c>
      <c r="C40" s="9"/>
      <c r="D40" s="21" t="s">
        <v>53</v>
      </c>
      <c r="F40" s="10"/>
      <c r="G40" s="21" t="s">
        <v>124</v>
      </c>
      <c r="H40" s="11">
        <v>0.05</v>
      </c>
      <c r="J40" s="10">
        <f>+SUMIF($O$3:$YA$3,J$3,$O40:$YA40)</f>
        <v>0</v>
      </c>
      <c r="K40" s="13" t="e">
        <f ca="1">+_xludf.MAXIFS($O40:$XG40,$O$3:$XG$3,K$3)</f>
        <v>#NAME?</v>
      </c>
      <c r="L40" s="13" t="e">
        <f ca="1">+_xludf.MAXIFS($O40:$XG40,$O$3:$XG$3,L$3)</f>
        <v>#NAME?</v>
      </c>
      <c r="M40" s="10"/>
      <c r="P40" s="11"/>
      <c r="Q40" s="11"/>
      <c r="R40" s="11"/>
      <c r="S40" s="11"/>
      <c r="W40" s="11"/>
      <c r="X40" s="11"/>
      <c r="Y40" s="11"/>
      <c r="Z40" s="11"/>
      <c r="AD40" s="11"/>
      <c r="AE40" s="11"/>
      <c r="AF40" s="11"/>
      <c r="AG40" s="11"/>
      <c r="AK40" s="11"/>
      <c r="AL40" s="11"/>
      <c r="AM40" s="11"/>
      <c r="AN40" s="11"/>
      <c r="AR40" s="11"/>
      <c r="AS40" s="11"/>
      <c r="AT40" s="11"/>
      <c r="AU40" s="11"/>
      <c r="AY40" s="11"/>
      <c r="AZ40" s="11">
        <v>0.5</v>
      </c>
      <c r="BA40" s="11"/>
      <c r="BB40" s="11">
        <v>0.5</v>
      </c>
      <c r="BG40" s="11"/>
      <c r="BH40" s="11">
        <v>0.5</v>
      </c>
      <c r="BI40" s="11"/>
      <c r="BJ40" s="11">
        <v>0.5</v>
      </c>
      <c r="BO40" s="11"/>
      <c r="BP40" s="11">
        <v>0.8</v>
      </c>
      <c r="BQ40" s="11"/>
      <c r="BR40" s="11">
        <v>0.8</v>
      </c>
      <c r="BW40" s="11"/>
      <c r="BX40" s="11">
        <v>0.8</v>
      </c>
      <c r="BY40" s="11"/>
      <c r="BZ40" s="11">
        <v>0.8</v>
      </c>
      <c r="CE40" s="11"/>
      <c r="CF40" s="11">
        <v>0.8</v>
      </c>
      <c r="CG40" s="11"/>
      <c r="CH40" s="11">
        <v>0.8</v>
      </c>
      <c r="CM40" s="11"/>
      <c r="CN40" s="11">
        <v>0.8</v>
      </c>
      <c r="CO40" s="11"/>
      <c r="CP40" s="11">
        <v>0.8</v>
      </c>
      <c r="CU40" s="11"/>
      <c r="CV40" s="11">
        <v>1</v>
      </c>
      <c r="CW40" s="11"/>
      <c r="CX40" s="11">
        <v>1</v>
      </c>
      <c r="DC40" s="28"/>
      <c r="DD40" s="28">
        <v>1</v>
      </c>
      <c r="DE40" s="28"/>
      <c r="DF40" s="28">
        <v>1</v>
      </c>
      <c r="DK40" s="30"/>
      <c r="DL40" s="48">
        <v>1</v>
      </c>
      <c r="DM40" s="30"/>
      <c r="DN40" s="48">
        <v>1</v>
      </c>
      <c r="DS40" s="11"/>
      <c r="DT40" s="11"/>
      <c r="DU40" s="11"/>
      <c r="DV40" s="11"/>
      <c r="EA40" s="11"/>
      <c r="EB40" s="11"/>
      <c r="EC40" s="11"/>
      <c r="ED40" s="11"/>
      <c r="EI40" s="11"/>
      <c r="EJ40" s="11"/>
      <c r="EK40" s="11"/>
      <c r="EL40" s="11"/>
      <c r="EQ40" s="28"/>
      <c r="ER40" s="28"/>
      <c r="ES40" s="28"/>
      <c r="ET40" s="28"/>
      <c r="EY40" s="28"/>
      <c r="EZ40" s="68">
        <v>1</v>
      </c>
      <c r="FA40" s="28"/>
      <c r="FB40" s="68">
        <v>1</v>
      </c>
    </row>
    <row r="41" spans="2:158" ht="15.75" customHeight="1" outlineLevel="1">
      <c r="B41" s="9" t="s">
        <v>28</v>
      </c>
      <c r="C41" s="9"/>
      <c r="D41" s="21" t="s">
        <v>53</v>
      </c>
      <c r="F41" s="10"/>
      <c r="G41" s="21" t="s">
        <v>125</v>
      </c>
      <c r="H41" s="11">
        <v>0.05</v>
      </c>
      <c r="J41" s="10">
        <f>+SUMIF($O$3:$YA$3,J$3,$O41:$YA41)</f>
        <v>0</v>
      </c>
      <c r="K41" s="13" t="e">
        <f ca="1">+_xludf.MAXIFS($O41:$XG41,$O$3:$XG$3,K$3)</f>
        <v>#NAME?</v>
      </c>
      <c r="L41" s="13" t="e">
        <f ca="1">+_xludf.MAXIFS($O41:$XG41,$O$3:$XG$3,L$3)</f>
        <v>#NAME?</v>
      </c>
      <c r="M41" s="10"/>
      <c r="P41" s="11"/>
      <c r="Q41" s="11"/>
      <c r="R41" s="11"/>
      <c r="S41" s="11"/>
      <c r="W41" s="11"/>
      <c r="X41" s="11"/>
      <c r="Y41" s="11"/>
      <c r="Z41" s="11"/>
      <c r="AD41" s="11"/>
      <c r="AE41" s="11"/>
      <c r="AF41" s="11"/>
      <c r="AG41" s="11"/>
      <c r="AK41" s="11"/>
      <c r="AL41" s="11"/>
      <c r="AM41" s="11"/>
      <c r="AN41" s="11"/>
      <c r="AR41" s="11"/>
      <c r="AS41" s="11"/>
      <c r="AT41" s="11"/>
      <c r="AU41" s="11"/>
      <c r="AY41" s="11"/>
      <c r="AZ41" s="11">
        <v>0.5</v>
      </c>
      <c r="BA41" s="11"/>
      <c r="BB41" s="11">
        <v>0.5</v>
      </c>
      <c r="BG41" s="11"/>
      <c r="BH41" s="11">
        <v>0.5</v>
      </c>
      <c r="BI41" s="11"/>
      <c r="BJ41" s="11">
        <v>0.5</v>
      </c>
      <c r="BO41" s="11"/>
      <c r="BP41" s="11">
        <v>0.5</v>
      </c>
      <c r="BQ41" s="11"/>
      <c r="BR41" s="11">
        <v>0.5</v>
      </c>
      <c r="BW41" s="11"/>
      <c r="BX41" s="11">
        <v>0.8</v>
      </c>
      <c r="BY41" s="11"/>
      <c r="BZ41" s="29">
        <v>0.8</v>
      </c>
      <c r="CE41" s="11"/>
      <c r="CF41" s="11">
        <v>0.8</v>
      </c>
      <c r="CG41" s="11"/>
      <c r="CH41" s="29">
        <v>0.8</v>
      </c>
      <c r="CM41" s="11"/>
      <c r="CN41" s="11">
        <v>0.8</v>
      </c>
      <c r="CO41" s="11"/>
      <c r="CP41" s="29">
        <v>0.8</v>
      </c>
      <c r="CU41" s="11"/>
      <c r="CV41" s="11">
        <v>1</v>
      </c>
      <c r="CW41" s="11"/>
      <c r="CX41" s="11">
        <v>1</v>
      </c>
      <c r="DC41" s="28"/>
      <c r="DD41" s="28">
        <v>1</v>
      </c>
      <c r="DE41" s="28"/>
      <c r="DF41" s="28">
        <v>1</v>
      </c>
      <c r="DK41" s="30"/>
      <c r="DL41" s="48">
        <v>1</v>
      </c>
      <c r="DM41" s="30"/>
      <c r="DN41" s="48">
        <v>1</v>
      </c>
      <c r="DS41" s="11"/>
      <c r="DT41" s="11"/>
      <c r="DU41" s="11"/>
      <c r="DV41" s="11"/>
      <c r="EA41" s="11"/>
      <c r="EB41" s="11"/>
      <c r="EC41" s="11"/>
      <c r="ED41" s="11"/>
      <c r="EI41" s="11"/>
      <c r="EJ41" s="11"/>
      <c r="EK41" s="11"/>
      <c r="EL41" s="11"/>
      <c r="EQ41" s="28"/>
      <c r="ER41" s="28"/>
      <c r="ES41" s="28"/>
      <c r="ET41" s="28"/>
      <c r="EY41" s="28"/>
      <c r="EZ41" s="68">
        <v>1</v>
      </c>
      <c r="FA41" s="28"/>
      <c r="FB41" s="68">
        <v>1</v>
      </c>
    </row>
    <row r="42" spans="2:158" ht="15.75" customHeight="1" outlineLevel="1">
      <c r="B42" s="9" t="s">
        <v>28</v>
      </c>
      <c r="C42" s="9"/>
      <c r="D42" s="21" t="s">
        <v>53</v>
      </c>
      <c r="F42" s="10"/>
      <c r="G42" s="21" t="s">
        <v>126</v>
      </c>
      <c r="H42" s="11">
        <v>0.05</v>
      </c>
      <c r="J42" s="10">
        <f>+SUMIF($O$3:$YA$3,J$3,$O42:$YA42)</f>
        <v>0</v>
      </c>
      <c r="K42" s="13" t="e">
        <f ca="1">+_xludf.MAXIFS($O42:$XG42,$O$3:$XG$3,K$3)</f>
        <v>#NAME?</v>
      </c>
      <c r="L42" s="13" t="e">
        <f ca="1">+_xludf.MAXIFS($O42:$XG42,$O$3:$XG$3,L$3)</f>
        <v>#NAME?</v>
      </c>
      <c r="M42" s="10"/>
      <c r="P42" s="11"/>
      <c r="Q42" s="11"/>
      <c r="R42" s="11"/>
      <c r="S42" s="11"/>
      <c r="W42" s="11"/>
      <c r="X42" s="11"/>
      <c r="Y42" s="11"/>
      <c r="Z42" s="11"/>
      <c r="AD42" s="11"/>
      <c r="AE42" s="11"/>
      <c r="AF42" s="11"/>
      <c r="AG42" s="11"/>
      <c r="AK42" s="11"/>
      <c r="AL42" s="11"/>
      <c r="AM42" s="11"/>
      <c r="AN42" s="11"/>
      <c r="AR42" s="11"/>
      <c r="AS42" s="11"/>
      <c r="AT42" s="11"/>
      <c r="AU42" s="11"/>
      <c r="AY42" s="11"/>
      <c r="AZ42" s="11">
        <v>0.5</v>
      </c>
      <c r="BA42" s="11"/>
      <c r="BB42" s="11">
        <v>0.5</v>
      </c>
      <c r="BG42" s="11"/>
      <c r="BH42" s="11">
        <v>0.5</v>
      </c>
      <c r="BI42" s="11"/>
      <c r="BJ42" s="11">
        <v>0.5</v>
      </c>
      <c r="BO42" s="11"/>
      <c r="BP42" s="11">
        <v>0.5</v>
      </c>
      <c r="BQ42" s="11"/>
      <c r="BR42" s="11">
        <v>0.5</v>
      </c>
      <c r="BW42" s="11"/>
      <c r="BX42" s="11">
        <v>0.8</v>
      </c>
      <c r="BY42" s="11"/>
      <c r="BZ42" s="11">
        <v>0.8</v>
      </c>
      <c r="CE42" s="11"/>
      <c r="CF42" s="11">
        <v>0.8</v>
      </c>
      <c r="CG42" s="11"/>
      <c r="CH42" s="11">
        <v>0.8</v>
      </c>
      <c r="CM42" s="11"/>
      <c r="CN42" s="11">
        <v>0.8</v>
      </c>
      <c r="CO42" s="11"/>
      <c r="CP42" s="11">
        <v>0.8</v>
      </c>
      <c r="CU42" s="11"/>
      <c r="CV42" s="11">
        <v>0.8</v>
      </c>
      <c r="CW42" s="11"/>
      <c r="CX42" s="11">
        <v>0.8</v>
      </c>
      <c r="DC42" s="28"/>
      <c r="DD42" s="28">
        <v>1</v>
      </c>
      <c r="DE42" s="28"/>
      <c r="DF42" s="28">
        <v>1</v>
      </c>
      <c r="DK42" s="30"/>
      <c r="DL42" s="48">
        <v>1</v>
      </c>
      <c r="DM42" s="30"/>
      <c r="DN42" s="48">
        <v>1</v>
      </c>
      <c r="DS42" s="11"/>
      <c r="DT42" s="11"/>
      <c r="DU42" s="11"/>
      <c r="DV42" s="11"/>
      <c r="EA42" s="11"/>
      <c r="EB42" s="11"/>
      <c r="EC42" s="11"/>
      <c r="ED42" s="11"/>
      <c r="EI42" s="11"/>
      <c r="EJ42" s="11"/>
      <c r="EK42" s="11"/>
      <c r="EL42" s="11"/>
      <c r="EQ42" s="28"/>
      <c r="ER42" s="28"/>
      <c r="ES42" s="28"/>
      <c r="ET42" s="28"/>
      <c r="EY42" s="28"/>
      <c r="EZ42" s="68">
        <v>1</v>
      </c>
      <c r="FA42" s="28"/>
      <c r="FB42" s="68">
        <v>1</v>
      </c>
    </row>
    <row r="43" spans="2:158" ht="15.75" customHeight="1" outlineLevel="1">
      <c r="B43" s="9" t="s">
        <v>28</v>
      </c>
      <c r="C43" s="9"/>
      <c r="D43" s="21" t="s">
        <v>53</v>
      </c>
      <c r="F43" s="10"/>
      <c r="G43" s="21" t="s">
        <v>127</v>
      </c>
      <c r="H43" s="11">
        <v>0.05</v>
      </c>
      <c r="J43" s="10">
        <f>+SUMIF($O$3:$YA$3,J$3,$O43:$YA43)</f>
        <v>0</v>
      </c>
      <c r="K43" s="13" t="e">
        <f ca="1">+_xludf.MAXIFS($O43:$XG43,$O$3:$XG$3,K$3)</f>
        <v>#NAME?</v>
      </c>
      <c r="L43" s="13" t="e">
        <f ca="1">+_xludf.MAXIFS($O43:$XG43,$O$3:$XG$3,L$3)</f>
        <v>#NAME?</v>
      </c>
      <c r="M43" s="10"/>
      <c r="P43" s="11"/>
      <c r="Q43" s="11"/>
      <c r="R43" s="11"/>
      <c r="S43" s="11"/>
      <c r="W43" s="11"/>
      <c r="X43" s="11"/>
      <c r="Y43" s="11"/>
      <c r="Z43" s="11"/>
      <c r="AD43" s="11"/>
      <c r="AE43" s="11"/>
      <c r="AF43" s="11"/>
      <c r="AG43" s="11"/>
      <c r="AK43" s="11"/>
      <c r="AL43" s="11"/>
      <c r="AM43" s="11"/>
      <c r="AN43" s="11"/>
      <c r="AR43" s="11"/>
      <c r="AS43" s="11"/>
      <c r="AT43" s="11"/>
      <c r="AU43" s="11"/>
      <c r="AY43" s="11"/>
      <c r="AZ43" s="11"/>
      <c r="BA43" s="11"/>
      <c r="BB43" s="11"/>
      <c r="BG43" s="11"/>
      <c r="BH43" s="11">
        <v>0.5</v>
      </c>
      <c r="BI43" s="11"/>
      <c r="BJ43" s="11">
        <v>0.5</v>
      </c>
      <c r="BO43" s="11"/>
      <c r="BP43" s="11">
        <v>0.5</v>
      </c>
      <c r="BQ43" s="11"/>
      <c r="BR43" s="11">
        <v>0.5</v>
      </c>
      <c r="BW43" s="11"/>
      <c r="BX43" s="11">
        <v>0.5</v>
      </c>
      <c r="BY43" s="11"/>
      <c r="BZ43" s="11">
        <v>0.5</v>
      </c>
      <c r="CE43" s="11"/>
      <c r="CF43" s="11">
        <v>0.8</v>
      </c>
      <c r="CG43" s="11"/>
      <c r="CH43" s="11">
        <v>0.8</v>
      </c>
      <c r="CM43" s="11"/>
      <c r="CN43" s="11">
        <v>0.8</v>
      </c>
      <c r="CO43" s="11"/>
      <c r="CP43" s="11">
        <v>0.8</v>
      </c>
      <c r="CU43" s="11"/>
      <c r="CV43" s="11">
        <v>0.8</v>
      </c>
      <c r="CW43" s="11"/>
      <c r="CX43" s="11">
        <v>0.8</v>
      </c>
      <c r="DC43" s="28"/>
      <c r="DD43" s="28">
        <v>1</v>
      </c>
      <c r="DE43" s="28"/>
      <c r="DF43" s="28">
        <v>1</v>
      </c>
      <c r="DK43" s="30"/>
      <c r="DL43" s="48">
        <v>1</v>
      </c>
      <c r="DM43" s="30"/>
      <c r="DN43" s="48">
        <v>1</v>
      </c>
      <c r="DS43" s="11"/>
      <c r="DT43" s="11"/>
      <c r="DU43" s="11"/>
      <c r="DV43" s="11"/>
      <c r="EA43" s="11"/>
      <c r="EB43" s="11"/>
      <c r="EC43" s="11"/>
      <c r="ED43" s="11"/>
      <c r="EI43" s="11"/>
      <c r="EJ43" s="11"/>
      <c r="EK43" s="11"/>
      <c r="EL43" s="11"/>
      <c r="EQ43" s="28"/>
      <c r="ER43" s="28"/>
      <c r="ES43" s="28"/>
      <c r="ET43" s="28"/>
      <c r="EY43" s="28"/>
      <c r="EZ43" s="68">
        <v>1</v>
      </c>
      <c r="FA43" s="28"/>
      <c r="FB43" s="68">
        <v>1</v>
      </c>
    </row>
    <row r="44" spans="2:158" ht="15.75" customHeight="1" outlineLevel="1">
      <c r="B44" s="9" t="s">
        <v>28</v>
      </c>
      <c r="C44" s="9"/>
      <c r="D44" s="21" t="s">
        <v>53</v>
      </c>
      <c r="F44" s="10"/>
      <c r="G44" s="21" t="s">
        <v>128</v>
      </c>
      <c r="H44" s="11">
        <v>0.05</v>
      </c>
      <c r="J44" s="10">
        <f>+SUMIF($O$3:$YA$3,J$3,$O44:$YA44)</f>
        <v>0</v>
      </c>
      <c r="K44" s="13" t="e">
        <f ca="1">+_xludf.MAXIFS($O44:$XG44,$O$3:$XG$3,K$3)</f>
        <v>#NAME?</v>
      </c>
      <c r="L44" s="13" t="e">
        <f ca="1">+_xludf.MAXIFS($O44:$XG44,$O$3:$XG$3,L$3)</f>
        <v>#NAME?</v>
      </c>
      <c r="M44" s="10"/>
      <c r="P44" s="11"/>
      <c r="Q44" s="11"/>
      <c r="R44" s="11"/>
      <c r="S44" s="11"/>
      <c r="W44" s="11"/>
      <c r="X44" s="11"/>
      <c r="Y44" s="11"/>
      <c r="Z44" s="11"/>
      <c r="AD44" s="11"/>
      <c r="AE44" s="11"/>
      <c r="AF44" s="11"/>
      <c r="AG44" s="11"/>
      <c r="AK44" s="11"/>
      <c r="AL44" s="11"/>
      <c r="AM44" s="11"/>
      <c r="AN44" s="11"/>
      <c r="AR44" s="11"/>
      <c r="AS44" s="11"/>
      <c r="AT44" s="11"/>
      <c r="AU44" s="11"/>
      <c r="AY44" s="11"/>
      <c r="AZ44" s="11"/>
      <c r="BA44" s="11"/>
      <c r="BB44" s="11"/>
      <c r="BG44" s="11"/>
      <c r="BH44" s="11">
        <v>0.5</v>
      </c>
      <c r="BI44" s="11"/>
      <c r="BJ44" s="11">
        <v>0.5</v>
      </c>
      <c r="BO44" s="11"/>
      <c r="BP44" s="11">
        <v>0.5</v>
      </c>
      <c r="BQ44" s="11"/>
      <c r="BR44" s="11">
        <v>0.5</v>
      </c>
      <c r="BW44" s="11"/>
      <c r="BX44" s="11">
        <v>0.5</v>
      </c>
      <c r="BY44" s="11"/>
      <c r="BZ44" s="11">
        <v>0.5</v>
      </c>
      <c r="CE44" s="11"/>
      <c r="CF44" s="11">
        <v>0.8</v>
      </c>
      <c r="CG44" s="11"/>
      <c r="CH44" s="11">
        <v>0.8</v>
      </c>
      <c r="CM44" s="11"/>
      <c r="CN44" s="11">
        <v>0.8</v>
      </c>
      <c r="CO44" s="11"/>
      <c r="CP44" s="11">
        <v>0.8</v>
      </c>
      <c r="CU44" s="11"/>
      <c r="CV44" s="11">
        <v>0.8</v>
      </c>
      <c r="CW44" s="11"/>
      <c r="CX44" s="11">
        <v>0.8</v>
      </c>
      <c r="DC44" s="28"/>
      <c r="DD44" s="28">
        <v>1</v>
      </c>
      <c r="DE44" s="28"/>
      <c r="DF44" s="28">
        <v>1</v>
      </c>
      <c r="DK44" s="30"/>
      <c r="DL44" s="48">
        <v>1</v>
      </c>
      <c r="DM44" s="30"/>
      <c r="DN44" s="48">
        <v>1</v>
      </c>
      <c r="DS44" s="11"/>
      <c r="DT44" s="11"/>
      <c r="DU44" s="11"/>
      <c r="DV44" s="11"/>
      <c r="EA44" s="11"/>
      <c r="EB44" s="11"/>
      <c r="EC44" s="11"/>
      <c r="ED44" s="11"/>
      <c r="EI44" s="11"/>
      <c r="EJ44" s="11"/>
      <c r="EK44" s="11"/>
      <c r="EL44" s="11"/>
      <c r="EQ44" s="28"/>
      <c r="ER44" s="28"/>
      <c r="ES44" s="28"/>
      <c r="ET44" s="28"/>
      <c r="EY44" s="28"/>
      <c r="EZ44" s="68">
        <v>1</v>
      </c>
      <c r="FA44" s="28"/>
      <c r="FB44" s="68">
        <v>1</v>
      </c>
    </row>
    <row r="45" spans="2:158" ht="15.75" customHeight="1" outlineLevel="1">
      <c r="B45" s="9" t="s">
        <v>28</v>
      </c>
      <c r="C45" s="9"/>
      <c r="D45" s="21" t="s">
        <v>53</v>
      </c>
      <c r="F45" s="10"/>
      <c r="G45" s="21" t="s">
        <v>129</v>
      </c>
      <c r="H45" s="11">
        <v>0.05</v>
      </c>
      <c r="J45" s="10">
        <f>+SUMIF($O$3:$YA$3,J$3,$O45:$YA45)</f>
        <v>0</v>
      </c>
      <c r="K45" s="13" t="e">
        <f ca="1">+_xludf.MAXIFS($O45:$XG45,$O$3:$XG$3,K$3)</f>
        <v>#NAME?</v>
      </c>
      <c r="L45" s="13" t="e">
        <f ca="1">+_xludf.MAXIFS($O45:$XG45,$O$3:$XG$3,L$3)</f>
        <v>#NAME?</v>
      </c>
      <c r="M45" s="10"/>
      <c r="P45" s="11"/>
      <c r="Q45" s="11"/>
      <c r="R45" s="11"/>
      <c r="S45" s="11"/>
      <c r="W45" s="11"/>
      <c r="X45" s="11"/>
      <c r="Y45" s="11"/>
      <c r="Z45" s="11"/>
      <c r="AD45" s="11"/>
      <c r="AE45" s="11"/>
      <c r="AF45" s="11"/>
      <c r="AG45" s="11"/>
      <c r="AK45" s="11"/>
      <c r="AL45" s="11"/>
      <c r="AM45" s="11"/>
      <c r="AN45" s="11"/>
      <c r="AR45" s="11"/>
      <c r="AS45" s="11"/>
      <c r="AT45" s="11"/>
      <c r="AU45" s="11"/>
      <c r="AY45" s="11"/>
      <c r="AZ45" s="11"/>
      <c r="BA45" s="11"/>
      <c r="BB45" s="11"/>
      <c r="BG45" s="11"/>
      <c r="BH45" s="11"/>
      <c r="BI45" s="11"/>
      <c r="BJ45" s="11"/>
      <c r="BO45" s="11"/>
      <c r="BP45" s="11">
        <v>0.5</v>
      </c>
      <c r="BQ45" s="11"/>
      <c r="BR45" s="11">
        <v>0.5</v>
      </c>
      <c r="BW45" s="11"/>
      <c r="BX45" s="11">
        <v>0.5</v>
      </c>
      <c r="BY45" s="11"/>
      <c r="BZ45" s="11">
        <v>0.5</v>
      </c>
      <c r="CE45" s="11"/>
      <c r="CF45" s="11">
        <v>0.8</v>
      </c>
      <c r="CG45" s="11"/>
      <c r="CH45" s="11">
        <v>0.8</v>
      </c>
      <c r="CM45" s="11"/>
      <c r="CN45" s="11">
        <v>0.8</v>
      </c>
      <c r="CO45" s="11"/>
      <c r="CP45" s="11">
        <v>0.8</v>
      </c>
      <c r="CU45" s="11"/>
      <c r="CV45" s="11">
        <v>0.8</v>
      </c>
      <c r="CW45" s="11"/>
      <c r="CX45" s="11">
        <v>0.8</v>
      </c>
      <c r="DC45" s="28"/>
      <c r="DD45" s="28">
        <v>0.8</v>
      </c>
      <c r="DE45" s="28"/>
      <c r="DF45" s="28">
        <v>0.8</v>
      </c>
      <c r="DK45" s="30"/>
      <c r="DL45" s="48">
        <v>1</v>
      </c>
      <c r="DM45" s="30"/>
      <c r="DN45" s="48">
        <v>1</v>
      </c>
      <c r="DS45" s="11"/>
      <c r="DT45" s="11"/>
      <c r="DU45" s="11"/>
      <c r="DV45" s="11"/>
      <c r="EA45" s="11"/>
      <c r="EB45" s="11"/>
      <c r="EC45" s="11"/>
      <c r="ED45" s="11"/>
      <c r="EI45" s="11"/>
      <c r="EJ45" s="11"/>
      <c r="EK45" s="11"/>
      <c r="EL45" s="11"/>
      <c r="EQ45" s="28"/>
      <c r="ER45" s="28"/>
      <c r="ES45" s="28"/>
      <c r="ET45" s="28"/>
      <c r="EY45" s="28"/>
      <c r="EZ45" s="68">
        <v>1</v>
      </c>
      <c r="FA45" s="28"/>
      <c r="FB45" s="68">
        <v>1</v>
      </c>
    </row>
    <row r="46" spans="2:158" ht="15.75" customHeight="1" outlineLevel="1">
      <c r="B46" s="9" t="s">
        <v>28</v>
      </c>
      <c r="C46" s="9"/>
      <c r="D46" s="21" t="s">
        <v>53</v>
      </c>
      <c r="F46" s="10"/>
      <c r="G46" s="21" t="s">
        <v>130</v>
      </c>
      <c r="H46" s="11">
        <v>0.05</v>
      </c>
      <c r="J46" s="10">
        <f>+SUMIF($O$3:$YA$3,J$3,$O46:$YA46)</f>
        <v>0</v>
      </c>
      <c r="K46" s="13" t="e">
        <f ca="1">+_xludf.MAXIFS($O46:$XG46,$O$3:$XG$3,K$3)</f>
        <v>#NAME?</v>
      </c>
      <c r="L46" s="13" t="e">
        <f ca="1">+_xludf.MAXIFS($O46:$XG46,$O$3:$XG$3,L$3)</f>
        <v>#NAME?</v>
      </c>
      <c r="M46" s="10"/>
      <c r="P46" s="11"/>
      <c r="Q46" s="11"/>
      <c r="R46" s="11"/>
      <c r="S46" s="11"/>
      <c r="W46" s="11"/>
      <c r="X46" s="11"/>
      <c r="Y46" s="11"/>
      <c r="Z46" s="11"/>
      <c r="AD46" s="11"/>
      <c r="AE46" s="11"/>
      <c r="AF46" s="11"/>
      <c r="AG46" s="11"/>
      <c r="AK46" s="11"/>
      <c r="AL46" s="11"/>
      <c r="AM46" s="11"/>
      <c r="AN46" s="11"/>
      <c r="AR46" s="11"/>
      <c r="AS46" s="11"/>
      <c r="AT46" s="11"/>
      <c r="AU46" s="11"/>
      <c r="AY46" s="11"/>
      <c r="AZ46" s="11"/>
      <c r="BA46" s="11"/>
      <c r="BB46" s="11"/>
      <c r="BG46" s="11"/>
      <c r="BH46" s="11"/>
      <c r="BI46" s="11"/>
      <c r="BJ46" s="11"/>
      <c r="BO46" s="11"/>
      <c r="BP46" s="11">
        <v>0.5</v>
      </c>
      <c r="BQ46" s="11"/>
      <c r="BR46" s="11">
        <v>0.5</v>
      </c>
      <c r="BW46" s="11"/>
      <c r="BX46" s="11">
        <v>0.5</v>
      </c>
      <c r="BY46" s="11"/>
      <c r="BZ46" s="11">
        <v>0.5</v>
      </c>
      <c r="CE46" s="11"/>
      <c r="CF46" s="11">
        <v>0.5</v>
      </c>
      <c r="CG46" s="11"/>
      <c r="CH46" s="11">
        <v>0.5</v>
      </c>
      <c r="CM46" s="11"/>
      <c r="CN46" s="11">
        <v>0.8</v>
      </c>
      <c r="CO46" s="11"/>
      <c r="CP46" s="11">
        <v>0.8</v>
      </c>
      <c r="CU46" s="11"/>
      <c r="CV46" s="11">
        <v>0.8</v>
      </c>
      <c r="CW46" s="11"/>
      <c r="CX46" s="11">
        <v>0.8</v>
      </c>
      <c r="DC46" s="28"/>
      <c r="DD46" s="28">
        <v>0.8</v>
      </c>
      <c r="DE46" s="28"/>
      <c r="DF46" s="28">
        <v>0.8</v>
      </c>
      <c r="DK46" s="30"/>
      <c r="DL46" s="48">
        <v>1</v>
      </c>
      <c r="DM46" s="30"/>
      <c r="DN46" s="48">
        <v>1</v>
      </c>
      <c r="DS46" s="11"/>
      <c r="DT46" s="11"/>
      <c r="DU46" s="11"/>
      <c r="DV46" s="11"/>
      <c r="EA46" s="11"/>
      <c r="EB46" s="11"/>
      <c r="EC46" s="11"/>
      <c r="ED46" s="11"/>
      <c r="EI46" s="11"/>
      <c r="EJ46" s="11"/>
      <c r="EK46" s="11"/>
      <c r="EL46" s="11"/>
      <c r="EQ46" s="28"/>
      <c r="ER46" s="28"/>
      <c r="ES46" s="28"/>
      <c r="ET46" s="28"/>
      <c r="EY46" s="28"/>
      <c r="EZ46" s="68">
        <v>1</v>
      </c>
      <c r="FA46" s="28"/>
      <c r="FB46" s="68">
        <v>1</v>
      </c>
    </row>
    <row r="47" spans="2:158" ht="15.75" customHeight="1" outlineLevel="1">
      <c r="B47" s="9" t="s">
        <v>28</v>
      </c>
      <c r="C47" s="9"/>
      <c r="D47" s="21" t="s">
        <v>53</v>
      </c>
      <c r="F47" s="10"/>
      <c r="G47" s="21" t="s">
        <v>131</v>
      </c>
      <c r="H47" s="11">
        <v>0.1</v>
      </c>
      <c r="J47" s="10">
        <f>+SUMIF($O$3:$YA$3,J$3,$O47:$YA47)</f>
        <v>0</v>
      </c>
      <c r="K47" s="13" t="e">
        <f ca="1">+_xludf.MAXIFS($O47:$XG47,$O$3:$XG$3,K$3)</f>
        <v>#NAME?</v>
      </c>
      <c r="L47" s="13" t="e">
        <f ca="1">+_xludf.MAXIFS($O47:$XG47,$O$3:$XG$3,L$3)</f>
        <v>#NAME?</v>
      </c>
      <c r="M47" s="10"/>
      <c r="P47" s="11"/>
      <c r="Q47" s="11"/>
      <c r="R47" s="11"/>
      <c r="S47" s="11"/>
      <c r="W47" s="11"/>
      <c r="X47" s="11"/>
      <c r="Y47" s="11"/>
      <c r="Z47" s="11"/>
      <c r="AD47" s="11"/>
      <c r="AE47" s="11"/>
      <c r="AF47" s="11"/>
      <c r="AG47" s="11"/>
      <c r="AK47" s="11"/>
      <c r="AL47" s="11"/>
      <c r="AM47" s="11"/>
      <c r="AN47" s="11"/>
      <c r="AR47" s="11"/>
      <c r="AS47" s="11"/>
      <c r="AT47" s="11"/>
      <c r="AU47" s="11"/>
      <c r="AY47" s="11"/>
      <c r="AZ47" s="11"/>
      <c r="BA47" s="11"/>
      <c r="BB47" s="11"/>
      <c r="BG47" s="11"/>
      <c r="BH47" s="11"/>
      <c r="BI47" s="11"/>
      <c r="BJ47" s="11"/>
      <c r="BO47" s="11"/>
      <c r="BP47" s="11"/>
      <c r="BQ47" s="11"/>
      <c r="BR47" s="11"/>
      <c r="BW47" s="11"/>
      <c r="BX47" s="11">
        <v>0.5</v>
      </c>
      <c r="BY47" s="11"/>
      <c r="BZ47" s="11">
        <v>0.5</v>
      </c>
      <c r="CE47" s="11"/>
      <c r="CF47" s="11">
        <v>0.5</v>
      </c>
      <c r="CG47" s="11"/>
      <c r="CH47" s="11">
        <v>0.5</v>
      </c>
      <c r="CM47" s="11"/>
      <c r="CN47" s="11">
        <v>0.8</v>
      </c>
      <c r="CO47" s="11"/>
      <c r="CP47" s="11">
        <v>0.8</v>
      </c>
      <c r="CU47" s="11"/>
      <c r="CV47" s="11">
        <v>0.8</v>
      </c>
      <c r="CW47" s="11"/>
      <c r="CX47" s="11">
        <v>0.8</v>
      </c>
      <c r="DC47" s="28"/>
      <c r="DD47" s="28">
        <v>0.8</v>
      </c>
      <c r="DE47" s="28"/>
      <c r="DF47" s="28">
        <v>0.8</v>
      </c>
      <c r="DK47" s="30"/>
      <c r="DL47" s="48">
        <v>1</v>
      </c>
      <c r="DM47" s="30"/>
      <c r="DN47" s="48">
        <v>1</v>
      </c>
      <c r="DS47" s="11"/>
      <c r="DT47" s="11"/>
      <c r="DU47" s="11"/>
      <c r="DV47" s="11"/>
      <c r="EA47" s="11"/>
      <c r="EB47" s="11"/>
      <c r="EC47" s="11"/>
      <c r="ED47" s="11"/>
      <c r="EI47" s="11"/>
      <c r="EJ47" s="11"/>
      <c r="EK47" s="11"/>
      <c r="EL47" s="11"/>
      <c r="EQ47" s="28"/>
      <c r="ER47" s="28"/>
      <c r="ES47" s="28"/>
      <c r="ET47" s="28"/>
      <c r="EY47" s="28"/>
      <c r="EZ47" s="68">
        <v>1</v>
      </c>
      <c r="FA47" s="28"/>
      <c r="FB47" s="68">
        <v>1</v>
      </c>
    </row>
    <row r="48" spans="2:158" ht="15.75" customHeight="1"/>
    <row r="49" spans="2:158" ht="15.75" customHeight="1">
      <c r="B49" s="9" t="s">
        <v>16</v>
      </c>
      <c r="C49" s="9"/>
      <c r="D49" s="21" t="s">
        <v>54</v>
      </c>
      <c r="E49" s="41">
        <v>45708</v>
      </c>
      <c r="F49" s="10">
        <v>5</v>
      </c>
      <c r="H49" s="11">
        <f>+SUM(H50:H60)</f>
        <v>0.54999999999999993</v>
      </c>
      <c r="J49" s="12">
        <f>+SUM(J50:J60)</f>
        <v>0</v>
      </c>
      <c r="K49" s="13" t="e">
        <f ca="1">+SUMPRODUCT(H50:H60,K50:K60)</f>
        <v>#NAME?</v>
      </c>
      <c r="L49" s="13" t="e">
        <f ca="1">+SUMPRODUCT(H50:H60,L50:L60)</f>
        <v>#NAME?</v>
      </c>
      <c r="M49" s="10"/>
      <c r="O49" s="12">
        <f>+SUM(O50:O60)</f>
        <v>0</v>
      </c>
      <c r="V49" s="12">
        <f>+SUM(V50:V60)</f>
        <v>0</v>
      </c>
      <c r="AC49" s="12">
        <f>+SUM(AC50:AC60)</f>
        <v>0</v>
      </c>
      <c r="AJ49" s="12">
        <f>+SUM(AJ50:AJ60)</f>
        <v>0</v>
      </c>
      <c r="AQ49" s="12">
        <f>+SUM(AQ50:AQ60)</f>
        <v>0</v>
      </c>
      <c r="AX49" s="12">
        <f>+SUM(AX50:AX60)</f>
        <v>0</v>
      </c>
      <c r="BF49" s="12">
        <f>+SUM(BF50:BF60)</f>
        <v>0</v>
      </c>
      <c r="BN49" s="12">
        <f>+SUM(BN50:BN60)</f>
        <v>0</v>
      </c>
      <c r="BV49" s="12">
        <f>+SUM(BV50:BV60)</f>
        <v>0</v>
      </c>
      <c r="CD49" s="12">
        <f>+SUM(CD50:CD60)</f>
        <v>0</v>
      </c>
      <c r="CL49" s="12">
        <f>+SUM(CL50:CL60)</f>
        <v>0</v>
      </c>
      <c r="CT49" s="12">
        <f>+SUM(CT50:CT60)</f>
        <v>0</v>
      </c>
      <c r="DB49" s="60">
        <f>+SUM(DB50:DB60)</f>
        <v>0</v>
      </c>
      <c r="DJ49" s="61">
        <f>+SUM(DJ50:DJ60)</f>
        <v>0</v>
      </c>
      <c r="DR49" s="12">
        <f>+SUM(DR50:DR60)</f>
        <v>0</v>
      </c>
      <c r="DZ49" s="12">
        <f>+SUM(DZ50:DZ60)</f>
        <v>0</v>
      </c>
      <c r="EH49" s="12">
        <f>+SUM(EH50:EH60)</f>
        <v>0</v>
      </c>
      <c r="EP49" s="60">
        <f>+SUM(EP50:EP60)</f>
        <v>0</v>
      </c>
      <c r="EX49" s="61">
        <f>+SUM(EX50:EX60)</f>
        <v>0</v>
      </c>
    </row>
    <row r="50" spans="2:158" ht="15.75" customHeight="1" outlineLevel="1">
      <c r="B50" s="9" t="s">
        <v>28</v>
      </c>
      <c r="C50" s="9"/>
      <c r="D50" s="21" t="s">
        <v>54</v>
      </c>
      <c r="F50" s="10"/>
      <c r="G50" s="42" t="s">
        <v>111</v>
      </c>
      <c r="H50" s="11">
        <v>0.05</v>
      </c>
      <c r="J50" s="10">
        <f>+SUMIF($O$3:$YA$3,J$3,$O50:$YA50)</f>
        <v>0</v>
      </c>
      <c r="K50" s="13" t="e">
        <f ca="1">+_xludf.MAXIFS($O50:$XG50,$O$3:$XG$3,K$3)</f>
        <v>#NAME?</v>
      </c>
      <c r="L50" s="13" t="e">
        <f ca="1">+_xludf.MAXIFS($O50:$XG50,$O$3:$XG$3,L$3)</f>
        <v>#NAME?</v>
      </c>
      <c r="M50" s="10"/>
      <c r="P50" s="11"/>
      <c r="Q50" s="11">
        <v>0.5</v>
      </c>
      <c r="R50" s="11"/>
      <c r="S50" s="11">
        <v>0.5</v>
      </c>
      <c r="W50" s="11"/>
      <c r="X50" s="11">
        <v>0.5</v>
      </c>
      <c r="Y50" s="11"/>
      <c r="Z50" s="11">
        <v>0.5</v>
      </c>
      <c r="AD50" s="11"/>
      <c r="AE50" s="11">
        <v>0.5</v>
      </c>
      <c r="AF50" s="11"/>
      <c r="AG50" s="11">
        <v>0.5</v>
      </c>
      <c r="AK50" s="11"/>
      <c r="AL50" s="11">
        <v>0.5</v>
      </c>
      <c r="AM50" s="11"/>
      <c r="AN50" s="11">
        <v>0.5</v>
      </c>
      <c r="AR50" s="11"/>
      <c r="AS50" s="11">
        <v>0.5</v>
      </c>
      <c r="AT50" s="11"/>
      <c r="AU50" s="11">
        <v>0.5</v>
      </c>
      <c r="AY50" s="11"/>
      <c r="AZ50" s="11">
        <v>0.5</v>
      </c>
      <c r="BA50" s="11"/>
      <c r="BB50" s="11">
        <v>0.5</v>
      </c>
      <c r="BG50" s="11"/>
      <c r="BH50" s="11">
        <v>0.8</v>
      </c>
      <c r="BI50" s="11"/>
      <c r="BJ50" s="11">
        <v>0.8</v>
      </c>
      <c r="BO50" s="11"/>
      <c r="BP50" s="11">
        <v>0.8</v>
      </c>
      <c r="BQ50" s="11"/>
      <c r="BR50" s="11">
        <v>0.8</v>
      </c>
      <c r="BW50" s="11"/>
      <c r="BX50" s="11">
        <v>0.8</v>
      </c>
      <c r="BY50" s="11"/>
      <c r="BZ50" s="11">
        <v>0.8</v>
      </c>
      <c r="CE50" s="11"/>
      <c r="CF50" s="11">
        <v>1</v>
      </c>
      <c r="CG50" s="11"/>
      <c r="CH50" s="11">
        <v>1</v>
      </c>
      <c r="CM50" s="11"/>
      <c r="CN50" s="11">
        <v>1</v>
      </c>
      <c r="CO50" s="11"/>
      <c r="CP50" s="11">
        <v>1</v>
      </c>
      <c r="CU50" s="11"/>
      <c r="CV50" s="11">
        <v>1</v>
      </c>
      <c r="CW50" s="11"/>
      <c r="CX50" s="11">
        <v>1</v>
      </c>
      <c r="DC50" s="30"/>
      <c r="DD50" s="48">
        <v>1</v>
      </c>
      <c r="DE50" s="30"/>
      <c r="DF50" s="48">
        <v>1</v>
      </c>
      <c r="DK50" s="30"/>
      <c r="DL50" s="29">
        <v>1</v>
      </c>
      <c r="DM50" s="30"/>
      <c r="DN50" s="29">
        <v>1</v>
      </c>
      <c r="DS50" s="11"/>
      <c r="DT50" s="11"/>
      <c r="DU50" s="11"/>
      <c r="DV50" s="11"/>
      <c r="EA50" s="11"/>
      <c r="EB50" s="11"/>
      <c r="EC50" s="11"/>
      <c r="ED50" s="11"/>
      <c r="EI50" s="11"/>
      <c r="EJ50" s="11"/>
      <c r="EK50" s="11"/>
      <c r="EL50" s="11"/>
      <c r="EQ50" s="28"/>
      <c r="ER50" s="68">
        <v>1</v>
      </c>
      <c r="ES50" s="28"/>
      <c r="ET50" s="68">
        <v>1</v>
      </c>
      <c r="EY50" s="28"/>
      <c r="EZ50" s="28"/>
      <c r="FA50" s="28"/>
      <c r="FB50" s="28"/>
    </row>
    <row r="51" spans="2:158" ht="15.75" customHeight="1" outlineLevel="1">
      <c r="B51" s="9" t="s">
        <v>28</v>
      </c>
      <c r="C51" s="9"/>
      <c r="D51" s="21" t="s">
        <v>54</v>
      </c>
      <c r="F51" s="10"/>
      <c r="G51" s="42" t="s">
        <v>112</v>
      </c>
      <c r="H51" s="11">
        <v>0.05</v>
      </c>
      <c r="J51" s="10">
        <f>+SUMIF($O$3:$YA$3,J$3,$O51:$YA51)</f>
        <v>0</v>
      </c>
      <c r="K51" s="13" t="e">
        <f ca="1">+_xludf.MAXIFS($O51:$XG51,$O$3:$XG$3,K$3)</f>
        <v>#NAME?</v>
      </c>
      <c r="L51" s="13" t="e">
        <f ca="1">+_xludf.MAXIFS($O51:$XG51,$O$3:$XG$3,L$3)</f>
        <v>#NAME?</v>
      </c>
      <c r="M51" s="10"/>
      <c r="P51" s="11"/>
      <c r="Q51" s="11"/>
      <c r="R51" s="11"/>
      <c r="S51" s="11"/>
      <c r="W51" s="11"/>
      <c r="X51" s="11"/>
      <c r="Y51" s="11"/>
      <c r="Z51" s="11"/>
      <c r="AD51" s="11"/>
      <c r="AE51" s="11">
        <v>0.5</v>
      </c>
      <c r="AF51" s="11"/>
      <c r="AG51" s="11">
        <v>0.5</v>
      </c>
      <c r="AK51" s="11"/>
      <c r="AL51" s="11">
        <v>0.5</v>
      </c>
      <c r="AM51" s="11"/>
      <c r="AN51" s="11">
        <v>0.5</v>
      </c>
      <c r="AR51" s="11"/>
      <c r="AS51" s="11">
        <v>0.5</v>
      </c>
      <c r="AT51" s="11"/>
      <c r="AU51" s="11">
        <v>0.5</v>
      </c>
      <c r="AY51" s="11"/>
      <c r="AZ51" s="11">
        <v>0.5</v>
      </c>
      <c r="BA51" s="11"/>
      <c r="BB51" s="11">
        <v>0.5</v>
      </c>
      <c r="BG51" s="11"/>
      <c r="BH51" s="11">
        <v>0.8</v>
      </c>
      <c r="BI51" s="11"/>
      <c r="BJ51" s="11">
        <v>0.8</v>
      </c>
      <c r="BO51" s="11"/>
      <c r="BP51" s="11">
        <v>0.8</v>
      </c>
      <c r="BQ51" s="11"/>
      <c r="BR51" s="11">
        <v>0.8</v>
      </c>
      <c r="BW51" s="11"/>
      <c r="BX51" s="11">
        <v>0.8</v>
      </c>
      <c r="BY51" s="11"/>
      <c r="BZ51" s="11">
        <v>0.8</v>
      </c>
      <c r="CE51" s="11"/>
      <c r="CF51" s="11">
        <v>0.8</v>
      </c>
      <c r="CG51" s="11"/>
      <c r="CH51" s="11">
        <v>0.8</v>
      </c>
      <c r="CM51" s="11"/>
      <c r="CN51" s="11">
        <v>1</v>
      </c>
      <c r="CO51" s="11"/>
      <c r="CP51" s="11">
        <v>1</v>
      </c>
      <c r="CU51" s="11"/>
      <c r="CV51" s="11">
        <v>1</v>
      </c>
      <c r="CW51" s="11"/>
      <c r="CX51" s="11">
        <v>1</v>
      </c>
      <c r="DC51" s="30"/>
      <c r="DD51" s="48">
        <v>1</v>
      </c>
      <c r="DE51" s="30"/>
      <c r="DF51" s="48">
        <v>1</v>
      </c>
      <c r="DK51" s="30"/>
      <c r="DL51" s="29">
        <v>1</v>
      </c>
      <c r="DM51" s="30"/>
      <c r="DN51" s="29">
        <v>1</v>
      </c>
      <c r="DS51" s="11"/>
      <c r="DT51" s="11"/>
      <c r="DU51" s="11"/>
      <c r="DV51" s="11"/>
      <c r="EA51" s="11"/>
      <c r="EB51" s="11"/>
      <c r="EC51" s="11"/>
      <c r="ED51" s="11"/>
      <c r="EI51" s="11"/>
      <c r="EJ51" s="11"/>
      <c r="EK51" s="11"/>
      <c r="EL51" s="11"/>
      <c r="EQ51" s="28"/>
      <c r="ER51" s="68">
        <v>1</v>
      </c>
      <c r="ES51" s="28"/>
      <c r="ET51" s="68">
        <v>1</v>
      </c>
      <c r="EY51" s="28"/>
      <c r="EZ51" s="28"/>
      <c r="FA51" s="28"/>
      <c r="FB51" s="28"/>
    </row>
    <row r="52" spans="2:158" ht="15.75" customHeight="1" outlineLevel="1">
      <c r="B52" s="9" t="s">
        <v>28</v>
      </c>
      <c r="C52" s="9"/>
      <c r="D52" s="21" t="s">
        <v>54</v>
      </c>
      <c r="F52" s="10"/>
      <c r="G52" s="42" t="s">
        <v>113</v>
      </c>
      <c r="H52" s="11">
        <v>0.05</v>
      </c>
      <c r="J52" s="10">
        <f>+SUMIF($O$3:$YA$3,J$3,$O52:$YA52)</f>
        <v>0</v>
      </c>
      <c r="K52" s="13" t="e">
        <f ca="1">+_xludf.MAXIFS($O52:$XG52,$O$3:$XG$3,K$3)</f>
        <v>#NAME?</v>
      </c>
      <c r="L52" s="13" t="e">
        <f ca="1">+_xludf.MAXIFS($O52:$XG52,$O$3:$XG$3,L$3)</f>
        <v>#NAME?</v>
      </c>
      <c r="M52" s="10"/>
      <c r="P52" s="11"/>
      <c r="Q52" s="11"/>
      <c r="R52" s="11"/>
      <c r="S52" s="11"/>
      <c r="W52" s="11"/>
      <c r="X52" s="11"/>
      <c r="Y52" s="11"/>
      <c r="Z52" s="11"/>
      <c r="AD52" s="11"/>
      <c r="AE52" s="11"/>
      <c r="AF52" s="11"/>
      <c r="AG52" s="11"/>
      <c r="AK52" s="11"/>
      <c r="AL52" s="11"/>
      <c r="AM52" s="11"/>
      <c r="AN52" s="11"/>
      <c r="AR52" s="11"/>
      <c r="AS52" s="11">
        <v>0.5</v>
      </c>
      <c r="AT52" s="11"/>
      <c r="AU52" s="11">
        <v>0.5</v>
      </c>
      <c r="AY52" s="11"/>
      <c r="AZ52" s="11">
        <v>0.5</v>
      </c>
      <c r="BA52" s="11"/>
      <c r="BB52" s="11">
        <v>0.5</v>
      </c>
      <c r="BG52" s="11"/>
      <c r="BH52" s="11">
        <v>0.5</v>
      </c>
      <c r="BI52" s="11"/>
      <c r="BJ52" s="11">
        <v>0.5</v>
      </c>
      <c r="BO52" s="11"/>
      <c r="BP52" s="11">
        <v>0.8</v>
      </c>
      <c r="BQ52" s="11"/>
      <c r="BR52" s="11">
        <v>0.8</v>
      </c>
      <c r="BW52" s="11"/>
      <c r="BX52" s="11">
        <v>0.8</v>
      </c>
      <c r="BY52" s="11"/>
      <c r="BZ52" s="11">
        <v>0.8</v>
      </c>
      <c r="CE52" s="11"/>
      <c r="CF52" s="11">
        <v>0.8</v>
      </c>
      <c r="CG52" s="11"/>
      <c r="CH52" s="11">
        <v>0.8</v>
      </c>
      <c r="CM52" s="11"/>
      <c r="CN52" s="11">
        <v>1</v>
      </c>
      <c r="CO52" s="11"/>
      <c r="CP52" s="11">
        <v>1</v>
      </c>
      <c r="CU52" s="11"/>
      <c r="CV52" s="11">
        <v>1</v>
      </c>
      <c r="CW52" s="11"/>
      <c r="CX52" s="11">
        <v>1</v>
      </c>
      <c r="DC52" s="30"/>
      <c r="DD52" s="48">
        <v>1</v>
      </c>
      <c r="DE52" s="30"/>
      <c r="DF52" s="48">
        <v>1</v>
      </c>
      <c r="DK52" s="30"/>
      <c r="DL52" s="29">
        <v>1</v>
      </c>
      <c r="DM52" s="30"/>
      <c r="DN52" s="29">
        <v>1</v>
      </c>
      <c r="DS52" s="11"/>
      <c r="DT52" s="11"/>
      <c r="DU52" s="11"/>
      <c r="DV52" s="11"/>
      <c r="EA52" s="11"/>
      <c r="EB52" s="11"/>
      <c r="EC52" s="11"/>
      <c r="ED52" s="11"/>
      <c r="EI52" s="11"/>
      <c r="EJ52" s="11"/>
      <c r="EK52" s="11"/>
      <c r="EL52" s="11"/>
      <c r="EQ52" s="28"/>
      <c r="ER52" s="68">
        <v>1</v>
      </c>
      <c r="ES52" s="28"/>
      <c r="ET52" s="68">
        <v>1</v>
      </c>
      <c r="EY52" s="28"/>
      <c r="EZ52" s="28"/>
      <c r="FA52" s="28"/>
      <c r="FB52" s="28"/>
    </row>
    <row r="53" spans="2:158" ht="15.75" customHeight="1" outlineLevel="1">
      <c r="B53" s="9" t="s">
        <v>28</v>
      </c>
      <c r="C53" s="9"/>
      <c r="D53" s="21" t="s">
        <v>54</v>
      </c>
      <c r="F53" s="10"/>
      <c r="G53" s="42" t="s">
        <v>114</v>
      </c>
      <c r="H53" s="11">
        <v>0.05</v>
      </c>
      <c r="J53" s="10">
        <f>+SUMIF($O$3:$YA$3,J$3,$O53:$YA53)</f>
        <v>0</v>
      </c>
      <c r="K53" s="13" t="e">
        <f ca="1">+_xludf.MAXIFS($O53:$XG53,$O$3:$XG$3,K$3)</f>
        <v>#NAME?</v>
      </c>
      <c r="L53" s="13" t="e">
        <f ca="1">+_xludf.MAXIFS($O53:$XG53,$O$3:$XG$3,L$3)</f>
        <v>#NAME?</v>
      </c>
      <c r="M53" s="10"/>
      <c r="P53" s="11"/>
      <c r="Q53" s="11"/>
      <c r="R53" s="11"/>
      <c r="S53" s="11"/>
      <c r="W53" s="11"/>
      <c r="X53" s="11"/>
      <c r="Y53" s="11"/>
      <c r="Z53" s="11"/>
      <c r="AD53" s="11"/>
      <c r="AE53" s="11"/>
      <c r="AF53" s="11"/>
      <c r="AG53" s="11"/>
      <c r="AK53" s="11"/>
      <c r="AL53" s="11"/>
      <c r="AM53" s="11"/>
      <c r="AN53" s="11"/>
      <c r="AR53" s="11"/>
      <c r="AS53" s="11"/>
      <c r="AT53" s="11"/>
      <c r="AU53" s="11"/>
      <c r="AY53" s="11"/>
      <c r="AZ53" s="11">
        <v>0.5</v>
      </c>
      <c r="BA53" s="11"/>
      <c r="BB53" s="11">
        <v>0.5</v>
      </c>
      <c r="BG53" s="11"/>
      <c r="BH53" s="11">
        <v>0.5</v>
      </c>
      <c r="BI53" s="11"/>
      <c r="BJ53" s="11">
        <v>0.5</v>
      </c>
      <c r="BO53" s="11"/>
      <c r="BP53" s="11">
        <v>0.8</v>
      </c>
      <c r="BQ53" s="11"/>
      <c r="BR53" s="11">
        <v>0.8</v>
      </c>
      <c r="BW53" s="11"/>
      <c r="BX53" s="11">
        <v>0.8</v>
      </c>
      <c r="BY53" s="11"/>
      <c r="BZ53" s="11">
        <v>0.8</v>
      </c>
      <c r="CE53" s="11"/>
      <c r="CF53" s="11">
        <v>0.8</v>
      </c>
      <c r="CG53" s="11"/>
      <c r="CH53" s="11">
        <v>0.8</v>
      </c>
      <c r="CM53" s="11"/>
      <c r="CN53" s="11">
        <v>1</v>
      </c>
      <c r="CO53" s="11"/>
      <c r="CP53" s="11">
        <v>1</v>
      </c>
      <c r="CU53" s="11"/>
      <c r="CV53" s="11">
        <v>1</v>
      </c>
      <c r="CW53" s="11"/>
      <c r="CX53" s="11">
        <v>1</v>
      </c>
      <c r="DC53" s="30"/>
      <c r="DD53" s="48">
        <v>1</v>
      </c>
      <c r="DE53" s="30"/>
      <c r="DF53" s="48">
        <v>1</v>
      </c>
      <c r="DK53" s="30"/>
      <c r="DL53" s="29">
        <v>1</v>
      </c>
      <c r="DM53" s="30"/>
      <c r="DN53" s="29">
        <v>1</v>
      </c>
      <c r="DS53" s="11"/>
      <c r="DT53" s="11"/>
      <c r="DU53" s="11"/>
      <c r="DV53" s="11"/>
      <c r="EA53" s="11"/>
      <c r="EB53" s="11"/>
      <c r="EC53" s="11"/>
      <c r="ED53" s="11"/>
      <c r="EI53" s="11"/>
      <c r="EJ53" s="11"/>
      <c r="EK53" s="11"/>
      <c r="EL53" s="11"/>
      <c r="EQ53" s="28"/>
      <c r="ER53" s="68">
        <v>1</v>
      </c>
      <c r="ES53" s="28"/>
      <c r="ET53" s="68">
        <v>1</v>
      </c>
      <c r="EY53" s="28"/>
      <c r="EZ53" s="28"/>
      <c r="FA53" s="28"/>
      <c r="FB53" s="28"/>
    </row>
    <row r="54" spans="2:158" ht="15.75" customHeight="1" outlineLevel="1">
      <c r="B54" s="9" t="s">
        <v>28</v>
      </c>
      <c r="C54" s="9"/>
      <c r="D54" s="21" t="s">
        <v>54</v>
      </c>
      <c r="F54" s="10"/>
      <c r="G54" s="42" t="s">
        <v>115</v>
      </c>
      <c r="H54" s="11">
        <v>0.05</v>
      </c>
      <c r="J54" s="10">
        <f>+SUMIF($O$3:$YA$3,J$3,$O54:$YA54)</f>
        <v>0</v>
      </c>
      <c r="K54" s="13" t="e">
        <f ca="1">+_xludf.MAXIFS($O54:$XG54,$O$3:$XG$3,K$3)</f>
        <v>#NAME?</v>
      </c>
      <c r="L54" s="13" t="e">
        <f ca="1">+_xludf.MAXIFS($O54:$XG54,$O$3:$XG$3,L$3)</f>
        <v>#NAME?</v>
      </c>
      <c r="M54" s="10"/>
      <c r="P54" s="11"/>
      <c r="Q54" s="11"/>
      <c r="R54" s="11"/>
      <c r="S54" s="11"/>
      <c r="W54" s="11"/>
      <c r="X54" s="11"/>
      <c r="Y54" s="11"/>
      <c r="Z54" s="11"/>
      <c r="AD54" s="11"/>
      <c r="AE54" s="11"/>
      <c r="AF54" s="11"/>
      <c r="AG54" s="11"/>
      <c r="AK54" s="11"/>
      <c r="AL54" s="11"/>
      <c r="AM54" s="11"/>
      <c r="AN54" s="11"/>
      <c r="AR54" s="11"/>
      <c r="AS54" s="11"/>
      <c r="AT54" s="11"/>
      <c r="AU54" s="11"/>
      <c r="AY54" s="11"/>
      <c r="AZ54" s="11">
        <v>0.5</v>
      </c>
      <c r="BA54" s="11"/>
      <c r="BB54" s="11">
        <v>0.5</v>
      </c>
      <c r="BG54" s="11"/>
      <c r="BH54" s="11">
        <v>0.5</v>
      </c>
      <c r="BI54" s="11"/>
      <c r="BJ54" s="11">
        <v>0.5</v>
      </c>
      <c r="BO54" s="11"/>
      <c r="BP54" s="11">
        <v>0.5</v>
      </c>
      <c r="BQ54" s="11"/>
      <c r="BR54" s="11">
        <v>0.5</v>
      </c>
      <c r="BW54" s="11"/>
      <c r="BX54" s="11">
        <v>0.8</v>
      </c>
      <c r="BY54" s="11"/>
      <c r="BZ54" s="11">
        <v>0.8</v>
      </c>
      <c r="CE54" s="11"/>
      <c r="CF54" s="11">
        <v>0.8</v>
      </c>
      <c r="CG54" s="11"/>
      <c r="CH54" s="11">
        <v>0.8</v>
      </c>
      <c r="CM54" s="11"/>
      <c r="CN54" s="11">
        <v>1</v>
      </c>
      <c r="CO54" s="11"/>
      <c r="CP54" s="11">
        <v>1</v>
      </c>
      <c r="CU54" s="11"/>
      <c r="CV54" s="11">
        <v>1</v>
      </c>
      <c r="CW54" s="11"/>
      <c r="CX54" s="11">
        <v>1</v>
      </c>
      <c r="DC54" s="30"/>
      <c r="DD54" s="48">
        <v>1</v>
      </c>
      <c r="DE54" s="30"/>
      <c r="DF54" s="48">
        <v>1</v>
      </c>
      <c r="DK54" s="30"/>
      <c r="DL54" s="29">
        <v>1</v>
      </c>
      <c r="DM54" s="30"/>
      <c r="DN54" s="29">
        <v>1</v>
      </c>
      <c r="DS54" s="11"/>
      <c r="DT54" s="11"/>
      <c r="DU54" s="11"/>
      <c r="DV54" s="11"/>
      <c r="EA54" s="11"/>
      <c r="EB54" s="11"/>
      <c r="EC54" s="11"/>
      <c r="ED54" s="11"/>
      <c r="EI54" s="11"/>
      <c r="EJ54" s="11"/>
      <c r="EK54" s="11"/>
      <c r="EL54" s="11"/>
      <c r="EQ54" s="28"/>
      <c r="ER54" s="68">
        <v>1</v>
      </c>
      <c r="ES54" s="28"/>
      <c r="ET54" s="68">
        <v>1</v>
      </c>
      <c r="EY54" s="28"/>
      <c r="EZ54" s="28"/>
      <c r="FA54" s="28"/>
      <c r="FB54" s="28"/>
    </row>
    <row r="55" spans="2:158" ht="15.75" customHeight="1" outlineLevel="1">
      <c r="B55" s="9" t="s">
        <v>28</v>
      </c>
      <c r="C55" s="9"/>
      <c r="D55" s="21" t="s">
        <v>54</v>
      </c>
      <c r="F55" s="10"/>
      <c r="G55" s="42" t="s">
        <v>116</v>
      </c>
      <c r="H55" s="11">
        <v>0.05</v>
      </c>
      <c r="J55" s="10">
        <f>+SUMIF($O$3:$YA$3,J$3,$O55:$YA55)</f>
        <v>0</v>
      </c>
      <c r="K55" s="13" t="e">
        <f ca="1">+_xludf.MAXIFS($O55:$XG55,$O$3:$XG$3,K$3)</f>
        <v>#NAME?</v>
      </c>
      <c r="L55" s="13" t="e">
        <f ca="1">+_xludf.MAXIFS($O55:$XG55,$O$3:$XG$3,L$3)</f>
        <v>#NAME?</v>
      </c>
      <c r="M55" s="10"/>
      <c r="P55" s="11"/>
      <c r="Q55" s="11"/>
      <c r="R55" s="11"/>
      <c r="S55" s="11"/>
      <c r="W55" s="11"/>
      <c r="X55" s="11"/>
      <c r="Y55" s="11"/>
      <c r="Z55" s="11"/>
      <c r="AD55" s="11"/>
      <c r="AE55" s="11"/>
      <c r="AF55" s="11"/>
      <c r="AG55" s="11"/>
      <c r="AK55" s="11"/>
      <c r="AL55" s="11"/>
      <c r="AM55" s="11"/>
      <c r="AN55" s="11"/>
      <c r="AR55" s="11"/>
      <c r="AS55" s="11"/>
      <c r="AT55" s="11"/>
      <c r="AU55" s="11"/>
      <c r="AY55" s="11"/>
      <c r="AZ55" s="11">
        <v>0.5</v>
      </c>
      <c r="BA55" s="11"/>
      <c r="BB55" s="11">
        <v>0.5</v>
      </c>
      <c r="BG55" s="11"/>
      <c r="BH55" s="11">
        <v>0.5</v>
      </c>
      <c r="BI55" s="11"/>
      <c r="BJ55" s="11">
        <v>0.5</v>
      </c>
      <c r="BO55" s="11"/>
      <c r="BP55" s="11">
        <v>0.5</v>
      </c>
      <c r="BQ55" s="11"/>
      <c r="BR55" s="11">
        <v>0.5</v>
      </c>
      <c r="BW55" s="11"/>
      <c r="BX55" s="11">
        <v>0.8</v>
      </c>
      <c r="BY55" s="11"/>
      <c r="BZ55" s="11">
        <v>0.8</v>
      </c>
      <c r="CE55" s="11"/>
      <c r="CF55" s="11">
        <v>0.8</v>
      </c>
      <c r="CG55" s="11"/>
      <c r="CH55" s="11">
        <v>0.8</v>
      </c>
      <c r="CM55" s="11"/>
      <c r="CN55" s="11">
        <v>0.8</v>
      </c>
      <c r="CO55" s="11"/>
      <c r="CP55" s="11">
        <v>0.8</v>
      </c>
      <c r="CU55" s="11"/>
      <c r="CV55" s="11">
        <v>1</v>
      </c>
      <c r="CW55" s="11"/>
      <c r="CX55" s="11">
        <v>1</v>
      </c>
      <c r="DC55" s="30"/>
      <c r="DD55" s="48">
        <v>1</v>
      </c>
      <c r="DE55" s="30"/>
      <c r="DF55" s="48">
        <v>1</v>
      </c>
      <c r="DK55" s="30"/>
      <c r="DL55" s="29">
        <v>1</v>
      </c>
      <c r="DM55" s="30"/>
      <c r="DN55" s="29">
        <v>1</v>
      </c>
      <c r="DS55" s="11"/>
      <c r="DT55" s="11"/>
      <c r="DU55" s="11"/>
      <c r="DV55" s="11"/>
      <c r="EA55" s="11"/>
      <c r="EB55" s="11"/>
      <c r="EC55" s="11"/>
      <c r="ED55" s="11"/>
      <c r="EI55" s="11"/>
      <c r="EJ55" s="11"/>
      <c r="EK55" s="11"/>
      <c r="EL55" s="11"/>
      <c r="EQ55" s="28"/>
      <c r="ER55" s="68">
        <v>1</v>
      </c>
      <c r="ES55" s="28"/>
      <c r="ET55" s="68">
        <v>1</v>
      </c>
      <c r="EY55" s="28"/>
      <c r="EZ55" s="28"/>
      <c r="FA55" s="28"/>
      <c r="FB55" s="28"/>
    </row>
    <row r="56" spans="2:158" ht="15.75" customHeight="1" outlineLevel="1">
      <c r="B56" s="9" t="s">
        <v>28</v>
      </c>
      <c r="C56" s="9"/>
      <c r="D56" s="21" t="s">
        <v>54</v>
      </c>
      <c r="F56" s="10"/>
      <c r="G56" s="21" t="s">
        <v>117</v>
      </c>
      <c r="H56" s="11">
        <v>0.05</v>
      </c>
      <c r="J56" s="10">
        <f>+SUMIF($O$3:$YA$3,J$3,$O56:$YA56)</f>
        <v>0</v>
      </c>
      <c r="K56" s="13" t="e">
        <f ca="1">+_xludf.MAXIFS($O56:$XG56,$O$3:$XG$3,K$3)</f>
        <v>#NAME?</v>
      </c>
      <c r="L56" s="13" t="e">
        <f ca="1">+_xludf.MAXIFS($O56:$XG56,$O$3:$XG$3,L$3)</f>
        <v>#NAME?</v>
      </c>
      <c r="M56" s="10"/>
      <c r="P56" s="11"/>
      <c r="Q56" s="11"/>
      <c r="R56" s="11"/>
      <c r="S56" s="11"/>
      <c r="W56" s="11"/>
      <c r="X56" s="11"/>
      <c r="Y56" s="11"/>
      <c r="Z56" s="11"/>
      <c r="AD56" s="11"/>
      <c r="AE56" s="11"/>
      <c r="AF56" s="11"/>
      <c r="AG56" s="11"/>
      <c r="AK56" s="11"/>
      <c r="AL56" s="11"/>
      <c r="AM56" s="11"/>
      <c r="AN56" s="11"/>
      <c r="AR56" s="11"/>
      <c r="AS56" s="11"/>
      <c r="AT56" s="11"/>
      <c r="AU56" s="11"/>
      <c r="AY56" s="11"/>
      <c r="AZ56" s="11">
        <v>0.5</v>
      </c>
      <c r="BA56" s="11"/>
      <c r="BB56" s="11">
        <v>0.5</v>
      </c>
      <c r="BG56" s="11"/>
      <c r="BH56" s="11">
        <v>0.5</v>
      </c>
      <c r="BI56" s="11"/>
      <c r="BJ56" s="11">
        <v>0.5</v>
      </c>
      <c r="BO56" s="11"/>
      <c r="BP56" s="11">
        <v>0.5</v>
      </c>
      <c r="BQ56" s="11"/>
      <c r="BR56" s="11">
        <v>0.5</v>
      </c>
      <c r="BW56" s="11"/>
      <c r="BX56" s="11">
        <v>0.8</v>
      </c>
      <c r="BY56" s="11"/>
      <c r="BZ56" s="11">
        <v>0.8</v>
      </c>
      <c r="CE56" s="11"/>
      <c r="CF56" s="11">
        <v>0.8</v>
      </c>
      <c r="CG56" s="11"/>
      <c r="CH56" s="11">
        <v>0.8</v>
      </c>
      <c r="CM56" s="11"/>
      <c r="CN56" s="11">
        <v>0.8</v>
      </c>
      <c r="CO56" s="11"/>
      <c r="CP56" s="11">
        <v>0.8</v>
      </c>
      <c r="CU56" s="11"/>
      <c r="CV56" s="11">
        <v>1</v>
      </c>
      <c r="CW56" s="11"/>
      <c r="CX56" s="11">
        <v>1</v>
      </c>
      <c r="DC56" s="30"/>
      <c r="DD56" s="48">
        <v>1</v>
      </c>
      <c r="DE56" s="30"/>
      <c r="DF56" s="48">
        <v>1</v>
      </c>
      <c r="DK56" s="30"/>
      <c r="DL56" s="29">
        <v>1</v>
      </c>
      <c r="DM56" s="30"/>
      <c r="DN56" s="29">
        <v>1</v>
      </c>
      <c r="DS56" s="11"/>
      <c r="DT56" s="11"/>
      <c r="DU56" s="11"/>
      <c r="DV56" s="11"/>
      <c r="EA56" s="11"/>
      <c r="EB56" s="11"/>
      <c r="EC56" s="11"/>
      <c r="ED56" s="11"/>
      <c r="EI56" s="11"/>
      <c r="EJ56" s="11"/>
      <c r="EK56" s="11"/>
      <c r="EL56" s="11"/>
      <c r="EQ56" s="28"/>
      <c r="ER56" s="68">
        <v>1</v>
      </c>
      <c r="ES56" s="28"/>
      <c r="ET56" s="68">
        <v>1</v>
      </c>
      <c r="EY56" s="28"/>
      <c r="EZ56" s="28"/>
      <c r="FA56" s="28"/>
      <c r="FB56" s="28"/>
    </row>
    <row r="57" spans="2:158" ht="15.75" customHeight="1" outlineLevel="1">
      <c r="B57" s="9" t="s">
        <v>28</v>
      </c>
      <c r="C57" s="9"/>
      <c r="D57" s="21" t="s">
        <v>54</v>
      </c>
      <c r="F57" s="10"/>
      <c r="G57" s="21" t="s">
        <v>118</v>
      </c>
      <c r="H57" s="11">
        <v>0.05</v>
      </c>
      <c r="J57" s="10">
        <f>+SUMIF($O$3:$YA$3,J$3,$O57:$YA57)</f>
        <v>0</v>
      </c>
      <c r="K57" s="13" t="e">
        <f ca="1">+_xludf.MAXIFS($O57:$XG57,$O$3:$XG$3,K$3)</f>
        <v>#NAME?</v>
      </c>
      <c r="L57" s="13" t="e">
        <f ca="1">+_xludf.MAXIFS($O57:$XG57,$O$3:$XG$3,L$3)</f>
        <v>#NAME?</v>
      </c>
      <c r="M57" s="10"/>
      <c r="P57" s="11"/>
      <c r="Q57" s="11"/>
      <c r="R57" s="11"/>
      <c r="S57" s="11"/>
      <c r="W57" s="11"/>
      <c r="X57" s="11"/>
      <c r="Y57" s="11"/>
      <c r="Z57" s="11"/>
      <c r="AD57" s="11"/>
      <c r="AE57" s="11"/>
      <c r="AF57" s="11"/>
      <c r="AG57" s="11"/>
      <c r="AK57" s="11"/>
      <c r="AL57" s="11"/>
      <c r="AM57" s="11"/>
      <c r="AN57" s="11"/>
      <c r="AR57" s="11"/>
      <c r="AS57" s="11"/>
      <c r="AT57" s="11"/>
      <c r="AU57" s="11"/>
      <c r="AY57" s="11"/>
      <c r="AZ57" s="11"/>
      <c r="BA57" s="11"/>
      <c r="BB57" s="11"/>
      <c r="BG57" s="11"/>
      <c r="BH57" s="11">
        <v>0.5</v>
      </c>
      <c r="BI57" s="11"/>
      <c r="BJ57" s="11">
        <v>0.5</v>
      </c>
      <c r="BO57" s="11"/>
      <c r="BP57" s="11">
        <v>0.5</v>
      </c>
      <c r="BQ57" s="11"/>
      <c r="BR57" s="11">
        <v>0.5</v>
      </c>
      <c r="BW57" s="11"/>
      <c r="BX57" s="11">
        <v>0.8</v>
      </c>
      <c r="BY57" s="11"/>
      <c r="BZ57" s="11">
        <v>0.8</v>
      </c>
      <c r="CE57" s="11"/>
      <c r="CF57" s="11">
        <v>0.8</v>
      </c>
      <c r="CG57" s="11"/>
      <c r="CH57" s="11">
        <v>0.8</v>
      </c>
      <c r="CM57" s="11"/>
      <c r="CN57" s="11">
        <v>0.8</v>
      </c>
      <c r="CO57" s="11"/>
      <c r="CP57" s="11">
        <v>0.8</v>
      </c>
      <c r="CU57" s="11"/>
      <c r="CV57" s="11">
        <v>1</v>
      </c>
      <c r="CW57" s="11"/>
      <c r="CX57" s="11">
        <v>1</v>
      </c>
      <c r="DC57" s="30"/>
      <c r="DD57" s="48">
        <v>1</v>
      </c>
      <c r="DE57" s="30"/>
      <c r="DF57" s="48">
        <v>1</v>
      </c>
      <c r="DK57" s="30"/>
      <c r="DL57" s="29">
        <v>1</v>
      </c>
      <c r="DM57" s="30"/>
      <c r="DN57" s="29">
        <v>1</v>
      </c>
      <c r="DS57" s="11"/>
      <c r="DT57" s="11"/>
      <c r="DU57" s="11"/>
      <c r="DV57" s="11"/>
      <c r="EA57" s="11"/>
      <c r="EB57" s="11"/>
      <c r="EC57" s="11"/>
      <c r="ED57" s="11"/>
      <c r="EI57" s="11"/>
      <c r="EJ57" s="11"/>
      <c r="EK57" s="11"/>
      <c r="EL57" s="11"/>
      <c r="EQ57" s="28"/>
      <c r="ER57" s="68">
        <v>1</v>
      </c>
      <c r="ES57" s="28"/>
      <c r="ET57" s="68">
        <v>1</v>
      </c>
      <c r="EY57" s="28"/>
      <c r="EZ57" s="28"/>
      <c r="FA57" s="28"/>
      <c r="FB57" s="28"/>
    </row>
    <row r="58" spans="2:158" ht="15.75" customHeight="1" outlineLevel="1">
      <c r="B58" s="9" t="s">
        <v>28</v>
      </c>
      <c r="C58" s="9"/>
      <c r="D58" s="21" t="s">
        <v>54</v>
      </c>
      <c r="F58" s="10"/>
      <c r="G58" s="21" t="s">
        <v>119</v>
      </c>
      <c r="H58" s="11">
        <v>0.05</v>
      </c>
      <c r="J58" s="10">
        <f>+SUMIF($O$3:$YA$3,J$3,$O58:$YA58)</f>
        <v>0</v>
      </c>
      <c r="K58" s="13" t="e">
        <f ca="1">+_xludf.MAXIFS($O58:$XG58,$O$3:$XG$3,K$3)</f>
        <v>#NAME?</v>
      </c>
      <c r="L58" s="13" t="e">
        <f ca="1">+_xludf.MAXIFS($O58:$XG58,$O$3:$XG$3,L$3)</f>
        <v>#NAME?</v>
      </c>
      <c r="M58" s="10"/>
      <c r="P58" s="11"/>
      <c r="Q58" s="11"/>
      <c r="R58" s="11"/>
      <c r="S58" s="11"/>
      <c r="W58" s="11"/>
      <c r="X58" s="11"/>
      <c r="Y58" s="11"/>
      <c r="Z58" s="11"/>
      <c r="AD58" s="11"/>
      <c r="AE58" s="11"/>
      <c r="AF58" s="11"/>
      <c r="AG58" s="11"/>
      <c r="AK58" s="11"/>
      <c r="AL58" s="11"/>
      <c r="AM58" s="11"/>
      <c r="AN58" s="11"/>
      <c r="AR58" s="11"/>
      <c r="AS58" s="11"/>
      <c r="AT58" s="11"/>
      <c r="AU58" s="11"/>
      <c r="AY58" s="11"/>
      <c r="AZ58" s="11"/>
      <c r="BA58" s="11"/>
      <c r="BB58" s="11"/>
      <c r="BG58" s="11"/>
      <c r="BH58" s="11">
        <v>0.5</v>
      </c>
      <c r="BI58" s="11"/>
      <c r="BJ58" s="11">
        <v>0.5</v>
      </c>
      <c r="BO58" s="11"/>
      <c r="BP58" s="11">
        <v>0.5</v>
      </c>
      <c r="BQ58" s="11"/>
      <c r="BR58" s="11">
        <v>0.5</v>
      </c>
      <c r="BW58" s="11"/>
      <c r="BX58" s="11">
        <v>0.5</v>
      </c>
      <c r="BY58" s="11"/>
      <c r="BZ58" s="11">
        <v>0.5</v>
      </c>
      <c r="CE58" s="11"/>
      <c r="CF58" s="11">
        <v>0.8</v>
      </c>
      <c r="CG58" s="11"/>
      <c r="CH58" s="11">
        <v>0.8</v>
      </c>
      <c r="CM58" s="11"/>
      <c r="CN58" s="11">
        <v>0.8</v>
      </c>
      <c r="CO58" s="11"/>
      <c r="CP58" s="11">
        <v>0.8</v>
      </c>
      <c r="CU58" s="11"/>
      <c r="CV58" s="11">
        <v>0.8</v>
      </c>
      <c r="CW58" s="11"/>
      <c r="CX58" s="11">
        <v>0.8</v>
      </c>
      <c r="DC58" s="30"/>
      <c r="DD58" s="48">
        <v>1</v>
      </c>
      <c r="DE58" s="30"/>
      <c r="DF58" s="48">
        <v>1</v>
      </c>
      <c r="DK58" s="30"/>
      <c r="DL58" s="29">
        <v>1</v>
      </c>
      <c r="DM58" s="30"/>
      <c r="DN58" s="29">
        <v>1</v>
      </c>
      <c r="DS58" s="11"/>
      <c r="DT58" s="11"/>
      <c r="DU58" s="11"/>
      <c r="DV58" s="11"/>
      <c r="EA58" s="11"/>
      <c r="EB58" s="11"/>
      <c r="EC58" s="11"/>
      <c r="ED58" s="11"/>
      <c r="EI58" s="11"/>
      <c r="EJ58" s="11"/>
      <c r="EK58" s="11"/>
      <c r="EL58" s="11"/>
      <c r="EQ58" s="28"/>
      <c r="ER58" s="68">
        <v>1</v>
      </c>
      <c r="ES58" s="28"/>
      <c r="ET58" s="68">
        <v>1</v>
      </c>
      <c r="EY58" s="28"/>
      <c r="EZ58" s="28"/>
      <c r="FA58" s="28"/>
      <c r="FB58" s="28"/>
    </row>
    <row r="59" spans="2:158" ht="15.75" customHeight="1" outlineLevel="1">
      <c r="B59" s="9" t="s">
        <v>28</v>
      </c>
      <c r="C59" s="9"/>
      <c r="D59" s="21" t="s">
        <v>54</v>
      </c>
      <c r="F59" s="10"/>
      <c r="G59" s="21" t="s">
        <v>120</v>
      </c>
      <c r="H59" s="11">
        <v>0.05</v>
      </c>
      <c r="J59" s="10">
        <f>+SUMIF($O$3:$YA$3,J$3,$O59:$YA59)</f>
        <v>0</v>
      </c>
      <c r="K59" s="13" t="e">
        <f ca="1">+_xludf.MAXIFS($O59:$XG59,$O$3:$XG$3,K$3)</f>
        <v>#NAME?</v>
      </c>
      <c r="L59" s="13" t="e">
        <f ca="1">+_xludf.MAXIFS($O59:$XG59,$O$3:$XG$3,L$3)</f>
        <v>#NAME?</v>
      </c>
      <c r="M59" s="10"/>
      <c r="P59" s="11"/>
      <c r="Q59" s="11"/>
      <c r="R59" s="11"/>
      <c r="S59" s="11"/>
      <c r="W59" s="11"/>
      <c r="X59" s="11"/>
      <c r="Y59" s="11"/>
      <c r="Z59" s="11"/>
      <c r="AD59" s="11"/>
      <c r="AE59" s="11"/>
      <c r="AF59" s="11"/>
      <c r="AG59" s="11"/>
      <c r="AK59" s="11"/>
      <c r="AL59" s="11"/>
      <c r="AM59" s="11"/>
      <c r="AN59" s="11"/>
      <c r="AR59" s="11"/>
      <c r="AS59" s="11"/>
      <c r="AT59" s="11"/>
      <c r="AU59" s="11"/>
      <c r="AY59" s="11"/>
      <c r="AZ59" s="11"/>
      <c r="BA59" s="11"/>
      <c r="BB59" s="11"/>
      <c r="BG59" s="11"/>
      <c r="BH59" s="11"/>
      <c r="BI59" s="11"/>
      <c r="BJ59" s="11"/>
      <c r="BO59" s="11"/>
      <c r="BP59" s="11">
        <v>0.5</v>
      </c>
      <c r="BQ59" s="11"/>
      <c r="BR59" s="11">
        <v>0.5</v>
      </c>
      <c r="BW59" s="11"/>
      <c r="BX59" s="11">
        <v>0.5</v>
      </c>
      <c r="BY59" s="11"/>
      <c r="BZ59" s="11">
        <v>0.5</v>
      </c>
      <c r="CE59" s="11"/>
      <c r="CF59" s="11">
        <v>0.8</v>
      </c>
      <c r="CG59" s="11"/>
      <c r="CH59" s="11">
        <v>0.8</v>
      </c>
      <c r="CM59" s="11"/>
      <c r="CN59" s="11">
        <v>0.8</v>
      </c>
      <c r="CO59" s="11"/>
      <c r="CP59" s="11">
        <v>0.8</v>
      </c>
      <c r="CU59" s="11"/>
      <c r="CV59" s="11">
        <v>0.8</v>
      </c>
      <c r="CW59" s="11"/>
      <c r="CX59" s="11">
        <v>0.8</v>
      </c>
      <c r="DC59" s="30"/>
      <c r="DD59" s="48">
        <v>1</v>
      </c>
      <c r="DE59" s="30"/>
      <c r="DF59" s="48">
        <v>1</v>
      </c>
      <c r="DK59" s="30"/>
      <c r="DL59" s="29">
        <v>1</v>
      </c>
      <c r="DM59" s="30"/>
      <c r="DN59" s="29">
        <v>1</v>
      </c>
      <c r="DS59" s="11"/>
      <c r="DT59" s="11"/>
      <c r="DU59" s="11"/>
      <c r="DV59" s="11"/>
      <c r="EA59" s="11"/>
      <c r="EB59" s="11"/>
      <c r="EC59" s="11"/>
      <c r="ED59" s="11"/>
      <c r="EI59" s="11"/>
      <c r="EJ59" s="11"/>
      <c r="EK59" s="11"/>
      <c r="EL59" s="11"/>
      <c r="EQ59" s="28"/>
      <c r="ER59" s="68">
        <v>1</v>
      </c>
      <c r="ES59" s="28"/>
      <c r="ET59" s="68">
        <v>1</v>
      </c>
      <c r="EY59" s="28"/>
      <c r="EZ59" s="28"/>
      <c r="FA59" s="28"/>
      <c r="FB59" s="28"/>
    </row>
    <row r="60" spans="2:158" ht="15.75" customHeight="1" outlineLevel="1">
      <c r="B60" s="9" t="s">
        <v>28</v>
      </c>
      <c r="C60" s="9"/>
      <c r="D60" s="21" t="s">
        <v>54</v>
      </c>
      <c r="F60" s="10"/>
      <c r="G60" s="21" t="s">
        <v>121</v>
      </c>
      <c r="H60" s="11">
        <v>0.05</v>
      </c>
      <c r="J60" s="10">
        <f>+SUMIF($O$3:$YA$3,J$3,$O60:$YA60)</f>
        <v>0</v>
      </c>
      <c r="K60" s="13" t="e">
        <f ca="1">+_xludf.MAXIFS($O60:$XG60,$O$3:$XG$3,K$3)</f>
        <v>#NAME?</v>
      </c>
      <c r="L60" s="13" t="e">
        <f ca="1">+_xludf.MAXIFS($O60:$XG60,$O$3:$XG$3,L$3)</f>
        <v>#NAME?</v>
      </c>
      <c r="M60" s="10"/>
      <c r="P60" s="11"/>
      <c r="Q60" s="11"/>
      <c r="R60" s="11"/>
      <c r="S60" s="11"/>
      <c r="W60" s="11"/>
      <c r="X60" s="11"/>
      <c r="Y60" s="11"/>
      <c r="Z60" s="11"/>
      <c r="AD60" s="11"/>
      <c r="AE60" s="11"/>
      <c r="AF60" s="11"/>
      <c r="AG60" s="11"/>
      <c r="AK60" s="11"/>
      <c r="AL60" s="11"/>
      <c r="AM60" s="11"/>
      <c r="AN60" s="11"/>
      <c r="AR60" s="11"/>
      <c r="AS60" s="11"/>
      <c r="AT60" s="11"/>
      <c r="AU60" s="11"/>
      <c r="AY60" s="11"/>
      <c r="AZ60" s="11"/>
      <c r="BA60" s="11"/>
      <c r="BB60" s="11"/>
      <c r="BG60" s="11"/>
      <c r="BH60" s="11"/>
      <c r="BI60" s="11"/>
      <c r="BJ60" s="11"/>
      <c r="BO60" s="11"/>
      <c r="BP60" s="11">
        <v>0.5</v>
      </c>
      <c r="BQ60" s="11"/>
      <c r="BR60" s="11">
        <v>0.5</v>
      </c>
      <c r="BW60" s="11"/>
      <c r="BX60" s="11">
        <v>0.5</v>
      </c>
      <c r="BY60" s="11"/>
      <c r="BZ60" s="11">
        <v>0.5</v>
      </c>
      <c r="CE60" s="11"/>
      <c r="CF60" s="11">
        <v>0.8</v>
      </c>
      <c r="CG60" s="11"/>
      <c r="CH60" s="11">
        <v>0.8</v>
      </c>
      <c r="CM60" s="11"/>
      <c r="CN60" s="11">
        <v>0.8</v>
      </c>
      <c r="CO60" s="11"/>
      <c r="CP60" s="11">
        <v>0.8</v>
      </c>
      <c r="CU60" s="11"/>
      <c r="CV60" s="11">
        <v>0.8</v>
      </c>
      <c r="CW60" s="11"/>
      <c r="CX60" s="11">
        <v>0.8</v>
      </c>
      <c r="DC60" s="30"/>
      <c r="DD60" s="48">
        <v>1</v>
      </c>
      <c r="DE60" s="30"/>
      <c r="DF60" s="48">
        <v>1</v>
      </c>
      <c r="DK60" s="30"/>
      <c r="DL60" s="29">
        <v>1</v>
      </c>
      <c r="DM60" s="30"/>
      <c r="DN60" s="29">
        <v>1</v>
      </c>
      <c r="DS60" s="11"/>
      <c r="DT60" s="11"/>
      <c r="DU60" s="11"/>
      <c r="DV60" s="11"/>
      <c r="EA60" s="11"/>
      <c r="EB60" s="11"/>
      <c r="EC60" s="11"/>
      <c r="ED60" s="11"/>
      <c r="EI60" s="11"/>
      <c r="EJ60" s="11"/>
      <c r="EK60" s="11"/>
      <c r="EL60" s="11"/>
      <c r="EQ60" s="28"/>
      <c r="ER60" s="68">
        <v>1</v>
      </c>
      <c r="ES60" s="28"/>
      <c r="ET60" s="68">
        <v>1</v>
      </c>
      <c r="EY60" s="28"/>
      <c r="EZ60" s="28"/>
      <c r="FA60" s="28"/>
      <c r="FB60" s="28"/>
    </row>
    <row r="61" spans="2:158" ht="15.75" customHeight="1"/>
    <row r="62" spans="2:158" ht="15.75" customHeight="1">
      <c r="B62" s="24" t="s">
        <v>16</v>
      </c>
      <c r="C62" s="24"/>
      <c r="D62" s="22" t="s">
        <v>55</v>
      </c>
      <c r="E62" s="41">
        <v>45705</v>
      </c>
      <c r="F62" s="10">
        <v>5</v>
      </c>
      <c r="G62" s="21" t="s">
        <v>191</v>
      </c>
      <c r="H62" s="11">
        <f>+SUM(H63:H71)</f>
        <v>0.7</v>
      </c>
      <c r="J62" s="12">
        <f>+SUM(J63:J71)</f>
        <v>0</v>
      </c>
      <c r="K62" s="13" t="e">
        <f ca="1">+SUMPRODUCT(H63:H71,K63:K71)</f>
        <v>#NAME?</v>
      </c>
      <c r="L62" s="13" t="e">
        <f ca="1">+SUMPRODUCT(H63:H71,L63:L71)</f>
        <v>#NAME?</v>
      </c>
      <c r="M62" s="10"/>
      <c r="O62" s="12">
        <f>+SUM(O63:O71)</f>
        <v>0</v>
      </c>
      <c r="V62" s="12">
        <f>+SUM(V63:V71)</f>
        <v>0</v>
      </c>
      <c r="AC62" s="12">
        <f>+SUM(AC63:AC71)</f>
        <v>0</v>
      </c>
      <c r="AJ62" s="12">
        <f>+SUM(AJ63:AJ71)</f>
        <v>0</v>
      </c>
      <c r="AQ62" s="12">
        <f>+SUM(AQ63:AQ71)</f>
        <v>0</v>
      </c>
      <c r="AX62" s="12">
        <f>+SUM(AX63:AX71)</f>
        <v>0</v>
      </c>
      <c r="BF62" s="12">
        <f>+SUM(BF63:BF71)</f>
        <v>0</v>
      </c>
      <c r="BN62" s="12">
        <f>+SUM(BN63:BN71)</f>
        <v>0</v>
      </c>
      <c r="BV62" s="12">
        <f>+SUM(BV63:BV71)</f>
        <v>0</v>
      </c>
      <c r="CD62" s="12">
        <f>+SUM(CD63:CD71)</f>
        <v>0</v>
      </c>
      <c r="CL62" s="12">
        <f>+SUM(CL63:CL71)</f>
        <v>0</v>
      </c>
      <c r="CT62" s="12">
        <f>+SUM(CT63:CT71)</f>
        <v>0</v>
      </c>
      <c r="DB62" s="60">
        <f>+SUM(DB63:DB71)</f>
        <v>0</v>
      </c>
      <c r="DJ62" s="61">
        <f>+SUM(DJ63:DJ71)</f>
        <v>0</v>
      </c>
      <c r="DR62" s="12">
        <f>+SUM(DR63:DR71)</f>
        <v>0</v>
      </c>
      <c r="DZ62" s="12">
        <f>+SUM(DZ63:DZ71)</f>
        <v>0</v>
      </c>
      <c r="EH62" s="12">
        <f>+SUM(EH63:EH71)</f>
        <v>0</v>
      </c>
      <c r="EP62" s="60">
        <f>+SUM(EP63:EP71)</f>
        <v>0</v>
      </c>
      <c r="EX62" s="61">
        <f>+SUM(EX63:EX71)</f>
        <v>0</v>
      </c>
    </row>
    <row r="63" spans="2:158" ht="15.75" hidden="1" customHeight="1" outlineLevel="1">
      <c r="B63" s="9" t="s">
        <v>28</v>
      </c>
      <c r="C63" s="9"/>
      <c r="D63" s="21" t="s">
        <v>56</v>
      </c>
      <c r="F63" s="10"/>
      <c r="G63" s="21" t="s">
        <v>90</v>
      </c>
      <c r="H63" s="11">
        <v>0.1</v>
      </c>
      <c r="J63" s="10">
        <f>+SUMIF($O$3:$YA$3,J$3,$O63:$YA63)</f>
        <v>0</v>
      </c>
      <c r="K63" s="13" t="e">
        <f ca="1">+_xludf.MAXIFS($O63:$XG63,$O$3:$XG$3,K$3)</f>
        <v>#NAME?</v>
      </c>
      <c r="L63" s="13" t="e">
        <f ca="1">+_xludf.MAXIFS($O63:$XG63,$O$3:$XG$3,L$3)</f>
        <v>#NAME?</v>
      </c>
      <c r="M63" s="10"/>
      <c r="P63" s="11"/>
      <c r="Q63" s="11"/>
      <c r="R63" s="11"/>
      <c r="S63" s="11"/>
      <c r="W63" s="11"/>
      <c r="X63" s="11"/>
      <c r="Y63" s="11"/>
      <c r="Z63" s="11"/>
      <c r="AD63" s="11"/>
      <c r="AE63" s="11"/>
      <c r="AF63" s="11"/>
      <c r="AG63" s="11"/>
      <c r="AK63" s="11"/>
      <c r="AL63" s="11">
        <v>1</v>
      </c>
      <c r="AM63" s="11"/>
      <c r="AN63" s="11">
        <v>1</v>
      </c>
      <c r="AR63" s="11"/>
      <c r="AS63" s="11"/>
      <c r="AT63" s="11"/>
      <c r="AU63" s="11"/>
      <c r="AY63" s="11"/>
      <c r="AZ63" s="11"/>
      <c r="BA63" s="11"/>
      <c r="BB63" s="11"/>
      <c r="BG63" s="11"/>
      <c r="BH63" s="11"/>
      <c r="BI63" s="11"/>
      <c r="BJ63" s="11"/>
      <c r="BO63" s="11"/>
      <c r="BP63" s="11"/>
      <c r="BQ63" s="11"/>
      <c r="BR63" s="11"/>
      <c r="BW63" s="11"/>
      <c r="BX63" s="11"/>
      <c r="BY63" s="11"/>
      <c r="BZ63" s="11"/>
      <c r="CE63" s="11"/>
      <c r="CF63" s="11"/>
      <c r="CG63" s="11"/>
      <c r="CH63" s="11"/>
      <c r="CM63" s="11"/>
      <c r="CN63" s="11"/>
      <c r="CO63" s="11"/>
      <c r="CP63" s="11"/>
      <c r="CU63" s="11"/>
      <c r="CV63" s="11"/>
      <c r="CW63" s="11"/>
      <c r="CX63" s="11"/>
      <c r="DC63" s="28"/>
      <c r="DD63" s="28"/>
      <c r="DE63" s="28"/>
      <c r="DF63" s="28"/>
      <c r="DK63" s="28"/>
      <c r="DL63" s="28"/>
      <c r="DM63" s="28"/>
      <c r="DN63" s="28"/>
      <c r="DS63" s="11"/>
      <c r="DT63" s="11"/>
      <c r="DU63" s="11"/>
      <c r="DV63" s="11"/>
      <c r="EA63" s="11"/>
      <c r="EB63" s="11"/>
      <c r="EC63" s="11"/>
      <c r="ED63" s="11"/>
      <c r="EI63" s="11"/>
      <c r="EJ63" s="11"/>
      <c r="EK63" s="11"/>
      <c r="EL63" s="11"/>
      <c r="EQ63" s="28"/>
      <c r="ER63" s="28"/>
      <c r="ES63" s="28"/>
      <c r="ET63" s="28"/>
      <c r="EY63" s="28"/>
      <c r="EZ63" s="28"/>
      <c r="FA63" s="28"/>
      <c r="FB63" s="28"/>
    </row>
    <row r="64" spans="2:158" ht="15.75" hidden="1" customHeight="1" outlineLevel="1">
      <c r="B64" s="9" t="s">
        <v>28</v>
      </c>
      <c r="C64" s="9"/>
      <c r="D64" s="21" t="s">
        <v>57</v>
      </c>
      <c r="F64" s="10"/>
      <c r="G64" s="21" t="s">
        <v>91</v>
      </c>
      <c r="H64" s="11">
        <v>0.05</v>
      </c>
      <c r="J64" s="10">
        <f>+SUMIF($O$3:$YA$3,J$3,$O64:$YA64)</f>
        <v>0</v>
      </c>
      <c r="K64" s="13" t="e">
        <f ca="1">+_xludf.MAXIFS($O64:$XG64,$O$3:$XG$3,K$3)</f>
        <v>#NAME?</v>
      </c>
      <c r="L64" s="13" t="e">
        <f ca="1">+_xludf.MAXIFS($O64:$XG64,$O$3:$XG$3,L$3)</f>
        <v>#NAME?</v>
      </c>
      <c r="M64" s="10"/>
      <c r="P64" s="11"/>
      <c r="Q64" s="11"/>
      <c r="R64" s="11"/>
      <c r="S64" s="11"/>
      <c r="W64" s="11"/>
      <c r="X64" s="11"/>
      <c r="Y64" s="11"/>
      <c r="Z64" s="11"/>
      <c r="AD64" s="11"/>
      <c r="AE64" s="11"/>
      <c r="AF64" s="11"/>
      <c r="AG64" s="11"/>
      <c r="AK64" s="11"/>
      <c r="AL64" s="11">
        <v>1</v>
      </c>
      <c r="AM64" s="11"/>
      <c r="AN64" s="11">
        <v>1</v>
      </c>
      <c r="AR64" s="11"/>
      <c r="AS64" s="11"/>
      <c r="AT64" s="11"/>
      <c r="AU64" s="11"/>
      <c r="AY64" s="11"/>
      <c r="AZ64" s="11"/>
      <c r="BA64" s="11"/>
      <c r="BB64" s="11"/>
      <c r="BG64" s="11"/>
      <c r="BH64" s="11"/>
      <c r="BI64" s="11"/>
      <c r="BJ64" s="11"/>
      <c r="BO64" s="11"/>
      <c r="BP64" s="11"/>
      <c r="BQ64" s="11"/>
      <c r="BR64" s="11"/>
      <c r="BW64" s="11"/>
      <c r="BX64" s="11"/>
      <c r="BY64" s="11"/>
      <c r="BZ64" s="11"/>
      <c r="CE64" s="11"/>
      <c r="CF64" s="11"/>
      <c r="CG64" s="11"/>
      <c r="CH64" s="11"/>
      <c r="CM64" s="11"/>
      <c r="CN64" s="11"/>
      <c r="CO64" s="11"/>
      <c r="CP64" s="11"/>
      <c r="CU64" s="11"/>
      <c r="CV64" s="11"/>
      <c r="CW64" s="11"/>
      <c r="CX64" s="11"/>
      <c r="DC64" s="28"/>
      <c r="DD64" s="28"/>
      <c r="DE64" s="28"/>
      <c r="DF64" s="28"/>
      <c r="DK64" s="28"/>
      <c r="DL64" s="28"/>
      <c r="DM64" s="28"/>
      <c r="DN64" s="28"/>
      <c r="DS64" s="11"/>
      <c r="DT64" s="11"/>
      <c r="DU64" s="11"/>
      <c r="DV64" s="11"/>
      <c r="EA64" s="11"/>
      <c r="EB64" s="11"/>
      <c r="EC64" s="11"/>
      <c r="ED64" s="11"/>
      <c r="EI64" s="11"/>
      <c r="EJ64" s="11"/>
      <c r="EK64" s="11"/>
      <c r="EL64" s="11"/>
      <c r="EQ64" s="28"/>
      <c r="ER64" s="28"/>
      <c r="ES64" s="28"/>
      <c r="ET64" s="28"/>
      <c r="EY64" s="28"/>
      <c r="EZ64" s="28"/>
      <c r="FA64" s="28"/>
      <c r="FB64" s="28"/>
    </row>
    <row r="65" spans="2:158" ht="15.75" hidden="1" customHeight="1" outlineLevel="1">
      <c r="B65" s="9" t="s">
        <v>28</v>
      </c>
      <c r="C65" s="9"/>
      <c r="D65" s="21" t="s">
        <v>58</v>
      </c>
      <c r="F65" s="10"/>
      <c r="G65" s="21" t="s">
        <v>92</v>
      </c>
      <c r="H65" s="11">
        <v>0.05</v>
      </c>
      <c r="J65" s="10">
        <f>+SUMIF($O$3:$YA$3,J$3,$O65:$YA65)</f>
        <v>0</v>
      </c>
      <c r="K65" s="13" t="e">
        <f ca="1">+_xludf.MAXIFS($O65:$XG65,$O$3:$XG$3,K$3)</f>
        <v>#NAME?</v>
      </c>
      <c r="L65" s="13" t="e">
        <f ca="1">+_xludf.MAXIFS($O65:$XG65,$O$3:$XG$3,L$3)</f>
        <v>#NAME?</v>
      </c>
      <c r="M65" s="10"/>
      <c r="P65" s="11"/>
      <c r="Q65" s="11"/>
      <c r="R65" s="11"/>
      <c r="S65" s="11"/>
      <c r="W65" s="11"/>
      <c r="X65" s="11"/>
      <c r="Y65" s="11"/>
      <c r="Z65" s="11"/>
      <c r="AD65" s="11"/>
      <c r="AE65" s="11"/>
      <c r="AF65" s="11"/>
      <c r="AG65" s="11"/>
      <c r="AK65" s="11"/>
      <c r="AL65" s="11">
        <v>1</v>
      </c>
      <c r="AM65" s="11"/>
      <c r="AN65" s="11">
        <v>1</v>
      </c>
      <c r="AR65" s="11"/>
      <c r="AS65" s="11"/>
      <c r="AT65" s="11"/>
      <c r="AU65" s="11"/>
      <c r="AY65" s="11"/>
      <c r="AZ65" s="11"/>
      <c r="BA65" s="11"/>
      <c r="BB65" s="11"/>
      <c r="BG65" s="11"/>
      <c r="BH65" s="11"/>
      <c r="BI65" s="11"/>
      <c r="BJ65" s="11"/>
      <c r="BO65" s="11"/>
      <c r="BP65" s="11"/>
      <c r="BQ65" s="11"/>
      <c r="BR65" s="11"/>
      <c r="BW65" s="11"/>
      <c r="BX65" s="11"/>
      <c r="BY65" s="11"/>
      <c r="BZ65" s="11"/>
      <c r="CE65" s="11"/>
      <c r="CF65" s="11"/>
      <c r="CG65" s="11"/>
      <c r="CH65" s="11"/>
      <c r="CM65" s="11"/>
      <c r="CN65" s="11"/>
      <c r="CO65" s="11"/>
      <c r="CP65" s="11"/>
      <c r="CU65" s="11"/>
      <c r="CV65" s="11"/>
      <c r="CW65" s="11"/>
      <c r="CX65" s="11"/>
      <c r="DC65" s="28"/>
      <c r="DD65" s="28"/>
      <c r="DE65" s="28"/>
      <c r="DF65" s="28"/>
      <c r="DK65" s="28"/>
      <c r="DL65" s="28"/>
      <c r="DM65" s="28"/>
      <c r="DN65" s="28"/>
      <c r="DS65" s="11"/>
      <c r="DT65" s="11"/>
      <c r="DU65" s="11"/>
      <c r="DV65" s="11"/>
      <c r="EA65" s="11"/>
      <c r="EB65" s="11"/>
      <c r="EC65" s="11"/>
      <c r="ED65" s="11"/>
      <c r="EI65" s="11"/>
      <c r="EJ65" s="11"/>
      <c r="EK65" s="11"/>
      <c r="EL65" s="11"/>
      <c r="EQ65" s="28"/>
      <c r="ER65" s="28"/>
      <c r="ES65" s="28"/>
      <c r="ET65" s="28"/>
      <c r="EY65" s="28"/>
      <c r="EZ65" s="28"/>
      <c r="FA65" s="28"/>
      <c r="FB65" s="28"/>
    </row>
    <row r="66" spans="2:158" ht="15.75" hidden="1" customHeight="1" outlineLevel="1">
      <c r="B66" s="9" t="s">
        <v>28</v>
      </c>
      <c r="C66" s="9"/>
      <c r="D66" s="21" t="s">
        <v>59</v>
      </c>
      <c r="F66" s="10"/>
      <c r="G66" s="21" t="s">
        <v>93</v>
      </c>
      <c r="H66" s="11">
        <v>0.05</v>
      </c>
      <c r="J66" s="10">
        <f>+SUMIF($O$3:$YA$3,J$3,$O66:$YA66)</f>
        <v>0</v>
      </c>
      <c r="K66" s="13" t="e">
        <f ca="1">+_xludf.MAXIFS($O66:$XG66,$O$3:$XG$3,K$3)</f>
        <v>#NAME?</v>
      </c>
      <c r="L66" s="13" t="e">
        <f ca="1">+_xludf.MAXIFS($O66:$XG66,$O$3:$XG$3,L$3)</f>
        <v>#NAME?</v>
      </c>
      <c r="M66" s="10"/>
      <c r="P66" s="11"/>
      <c r="Q66" s="11"/>
      <c r="R66" s="11"/>
      <c r="S66" s="11"/>
      <c r="W66" s="11"/>
      <c r="X66" s="11"/>
      <c r="Y66" s="11"/>
      <c r="Z66" s="11"/>
      <c r="AD66" s="11"/>
      <c r="AE66" s="11"/>
      <c r="AF66" s="11"/>
      <c r="AG66" s="11"/>
      <c r="AK66" s="11"/>
      <c r="AL66" s="11">
        <v>1</v>
      </c>
      <c r="AM66" s="11"/>
      <c r="AN66" s="11">
        <v>1</v>
      </c>
      <c r="AR66" s="11"/>
      <c r="AS66" s="11"/>
      <c r="AT66" s="11"/>
      <c r="AU66" s="11"/>
      <c r="AY66" s="11"/>
      <c r="AZ66" s="11"/>
      <c r="BA66" s="11"/>
      <c r="BB66" s="11"/>
      <c r="BG66" s="11"/>
      <c r="BH66" s="11"/>
      <c r="BI66" s="11"/>
      <c r="BJ66" s="11"/>
      <c r="BO66" s="11"/>
      <c r="BP66" s="11"/>
      <c r="BQ66" s="11"/>
      <c r="BR66" s="11"/>
      <c r="BW66" s="11"/>
      <c r="BX66" s="11"/>
      <c r="BY66" s="11"/>
      <c r="BZ66" s="11"/>
      <c r="CE66" s="11"/>
      <c r="CF66" s="11"/>
      <c r="CG66" s="11"/>
      <c r="CH66" s="11"/>
      <c r="CM66" s="11"/>
      <c r="CN66" s="11"/>
      <c r="CO66" s="11"/>
      <c r="CP66" s="11"/>
      <c r="CU66" s="11"/>
      <c r="CV66" s="11"/>
      <c r="CW66" s="11"/>
      <c r="CX66" s="11"/>
      <c r="DC66" s="28"/>
      <c r="DD66" s="28"/>
      <c r="DE66" s="28"/>
      <c r="DF66" s="28"/>
      <c r="DK66" s="28"/>
      <c r="DL66" s="28"/>
      <c r="DM66" s="28"/>
      <c r="DN66" s="28"/>
      <c r="DS66" s="11"/>
      <c r="DT66" s="11"/>
      <c r="DU66" s="11"/>
      <c r="DV66" s="11"/>
      <c r="EA66" s="11"/>
      <c r="EB66" s="11"/>
      <c r="EC66" s="11"/>
      <c r="ED66" s="11"/>
      <c r="EI66" s="11"/>
      <c r="EJ66" s="11"/>
      <c r="EK66" s="11"/>
      <c r="EL66" s="11"/>
      <c r="EQ66" s="28"/>
      <c r="ER66" s="28"/>
      <c r="ES66" s="28"/>
      <c r="ET66" s="28"/>
      <c r="EY66" s="28"/>
      <c r="EZ66" s="28"/>
      <c r="FA66" s="28"/>
      <c r="FB66" s="28"/>
    </row>
    <row r="67" spans="2:158" ht="15.75" hidden="1" customHeight="1" outlineLevel="1">
      <c r="B67" s="9" t="s">
        <v>28</v>
      </c>
      <c r="C67" s="9"/>
      <c r="D67" s="21" t="s">
        <v>60</v>
      </c>
      <c r="F67" s="10"/>
      <c r="G67" s="21" t="s">
        <v>94</v>
      </c>
      <c r="H67" s="11">
        <v>0.05</v>
      </c>
      <c r="J67" s="10">
        <f>+SUMIF($O$3:$YA$3,J$3,$O67:$YA67)</f>
        <v>0</v>
      </c>
      <c r="K67" s="13" t="e">
        <f ca="1">+_xludf.MAXIFS($O67:$XG67,$O$3:$XG$3,K$3)</f>
        <v>#NAME?</v>
      </c>
      <c r="L67" s="13" t="e">
        <f ca="1">+_xludf.MAXIFS($O67:$XG67,$O$3:$XG$3,L$3)</f>
        <v>#NAME?</v>
      </c>
      <c r="M67" s="10"/>
      <c r="P67" s="11"/>
      <c r="Q67" s="11"/>
      <c r="R67" s="11"/>
      <c r="S67" s="11"/>
      <c r="W67" s="11"/>
      <c r="X67" s="11"/>
      <c r="Y67" s="11"/>
      <c r="Z67" s="11"/>
      <c r="AD67" s="11"/>
      <c r="AE67" s="11"/>
      <c r="AF67" s="11"/>
      <c r="AG67" s="11"/>
      <c r="AK67" s="11"/>
      <c r="AL67" s="11">
        <v>1</v>
      </c>
      <c r="AM67" s="11"/>
      <c r="AN67" s="11">
        <v>1</v>
      </c>
      <c r="AR67" s="11"/>
      <c r="AS67" s="11"/>
      <c r="AT67" s="11"/>
      <c r="AU67" s="11"/>
      <c r="AY67" s="11"/>
      <c r="AZ67" s="11"/>
      <c r="BA67" s="11"/>
      <c r="BB67" s="11"/>
      <c r="BG67" s="11"/>
      <c r="BH67" s="11"/>
      <c r="BI67" s="11"/>
      <c r="BJ67" s="11"/>
      <c r="BO67" s="11"/>
      <c r="BP67" s="11"/>
      <c r="BQ67" s="11"/>
      <c r="BR67" s="11"/>
      <c r="BW67" s="11"/>
      <c r="BX67" s="11"/>
      <c r="BY67" s="11"/>
      <c r="BZ67" s="11"/>
      <c r="CE67" s="11"/>
      <c r="CF67" s="11"/>
      <c r="CG67" s="11"/>
      <c r="CH67" s="11"/>
      <c r="CM67" s="11"/>
      <c r="CN67" s="11"/>
      <c r="CO67" s="11"/>
      <c r="CP67" s="11"/>
      <c r="CU67" s="11"/>
      <c r="CV67" s="11"/>
      <c r="CW67" s="11"/>
      <c r="CX67" s="11"/>
      <c r="DC67" s="28"/>
      <c r="DD67" s="28"/>
      <c r="DE67" s="28"/>
      <c r="DF67" s="28"/>
      <c r="DK67" s="28"/>
      <c r="DL67" s="28"/>
      <c r="DM67" s="28"/>
      <c r="DN67" s="28"/>
      <c r="DS67" s="11"/>
      <c r="DT67" s="11"/>
      <c r="DU67" s="11"/>
      <c r="DV67" s="11"/>
      <c r="EA67" s="11"/>
      <c r="EB67" s="11"/>
      <c r="EC67" s="11"/>
      <c r="ED67" s="11"/>
      <c r="EI67" s="11"/>
      <c r="EJ67" s="11"/>
      <c r="EK67" s="11"/>
      <c r="EL67" s="11"/>
      <c r="EQ67" s="28"/>
      <c r="ER67" s="28"/>
      <c r="ES67" s="28"/>
      <c r="ET67" s="28"/>
      <c r="EY67" s="28"/>
      <c r="EZ67" s="28"/>
      <c r="FA67" s="28"/>
      <c r="FB67" s="28"/>
    </row>
    <row r="68" spans="2:158" ht="15.75" hidden="1" customHeight="1" outlineLevel="1">
      <c r="B68" s="9" t="s">
        <v>28</v>
      </c>
      <c r="C68" s="9"/>
      <c r="D68" s="21" t="s">
        <v>61</v>
      </c>
      <c r="F68" s="10"/>
      <c r="G68" s="21" t="s">
        <v>95</v>
      </c>
      <c r="H68" s="11">
        <v>0.1</v>
      </c>
      <c r="J68" s="10">
        <f>+SUMIF($O$3:$YA$3,J$3,$O68:$YA68)</f>
        <v>0</v>
      </c>
      <c r="K68" s="13" t="e">
        <f ca="1">+_xludf.MAXIFS($O68:$XG68,$O$3:$XG$3,K$3)</f>
        <v>#NAME?</v>
      </c>
      <c r="L68" s="13" t="e">
        <f ca="1">+_xludf.MAXIFS($O68:$XG68,$O$3:$XG$3,L$3)</f>
        <v>#NAME?</v>
      </c>
      <c r="M68" s="10"/>
      <c r="P68" s="11"/>
      <c r="Q68" s="11"/>
      <c r="R68" s="11"/>
      <c r="S68" s="11"/>
      <c r="W68" s="11"/>
      <c r="X68" s="11"/>
      <c r="Y68" s="11"/>
      <c r="Z68" s="11"/>
      <c r="AD68" s="11"/>
      <c r="AE68" s="11"/>
      <c r="AF68" s="11"/>
      <c r="AG68" s="11"/>
      <c r="AK68" s="11"/>
      <c r="AL68" s="11">
        <v>1</v>
      </c>
      <c r="AM68" s="11"/>
      <c r="AN68" s="11">
        <v>1</v>
      </c>
      <c r="AR68" s="11"/>
      <c r="AS68" s="11"/>
      <c r="AT68" s="11"/>
      <c r="AU68" s="11"/>
      <c r="AY68" s="11"/>
      <c r="AZ68" s="11"/>
      <c r="BA68" s="11"/>
      <c r="BB68" s="11"/>
      <c r="BG68" s="11"/>
      <c r="BH68" s="11"/>
      <c r="BI68" s="11"/>
      <c r="BJ68" s="11"/>
      <c r="BO68" s="11"/>
      <c r="BP68" s="11"/>
      <c r="BQ68" s="11"/>
      <c r="BR68" s="11"/>
      <c r="BW68" s="11"/>
      <c r="BX68" s="11"/>
      <c r="BY68" s="11"/>
      <c r="BZ68" s="11"/>
      <c r="CE68" s="11"/>
      <c r="CF68" s="11"/>
      <c r="CG68" s="11"/>
      <c r="CH68" s="11"/>
      <c r="CM68" s="11"/>
      <c r="CN68" s="11"/>
      <c r="CO68" s="11"/>
      <c r="CP68" s="11"/>
      <c r="CU68" s="11"/>
      <c r="CV68" s="11"/>
      <c r="CW68" s="11"/>
      <c r="CX68" s="11"/>
      <c r="DC68" s="28"/>
      <c r="DD68" s="28"/>
      <c r="DE68" s="28"/>
      <c r="DF68" s="28"/>
      <c r="DK68" s="28"/>
      <c r="DL68" s="28"/>
      <c r="DM68" s="28"/>
      <c r="DN68" s="28"/>
      <c r="DS68" s="11"/>
      <c r="DT68" s="11"/>
      <c r="DU68" s="11"/>
      <c r="DV68" s="11"/>
      <c r="EA68" s="11"/>
      <c r="EB68" s="11"/>
      <c r="EC68" s="11"/>
      <c r="ED68" s="11"/>
      <c r="EI68" s="11"/>
      <c r="EJ68" s="11"/>
      <c r="EK68" s="11"/>
      <c r="EL68" s="11"/>
      <c r="EQ68" s="28"/>
      <c r="ER68" s="28"/>
      <c r="ES68" s="28"/>
      <c r="ET68" s="28"/>
      <c r="EY68" s="28"/>
      <c r="EZ68" s="28"/>
      <c r="FA68" s="28"/>
      <c r="FB68" s="28"/>
    </row>
    <row r="69" spans="2:158" ht="15.75" hidden="1" customHeight="1" outlineLevel="1">
      <c r="B69" s="9" t="s">
        <v>28</v>
      </c>
      <c r="C69" s="9"/>
      <c r="D69" s="21" t="s">
        <v>62</v>
      </c>
      <c r="F69" s="10"/>
      <c r="G69" s="21" t="s">
        <v>96</v>
      </c>
      <c r="H69" s="11">
        <v>0.1</v>
      </c>
      <c r="J69" s="10">
        <f>+SUMIF($O$3:$YA$3,J$3,$O69:$YA69)</f>
        <v>0</v>
      </c>
      <c r="K69" s="13" t="e">
        <f ca="1">+_xludf.MAXIFS($O69:$XG69,$O$3:$XG$3,K$3)</f>
        <v>#NAME?</v>
      </c>
      <c r="L69" s="13" t="e">
        <f ca="1">+_xludf.MAXIFS($O69:$XG69,$O$3:$XG$3,L$3)</f>
        <v>#NAME?</v>
      </c>
      <c r="M69" s="10"/>
      <c r="P69" s="11"/>
      <c r="Q69" s="11"/>
      <c r="R69" s="11"/>
      <c r="S69" s="11"/>
      <c r="W69" s="11"/>
      <c r="X69" s="11"/>
      <c r="Y69" s="11"/>
      <c r="Z69" s="11"/>
      <c r="AD69" s="11"/>
      <c r="AE69" s="11"/>
      <c r="AF69" s="11"/>
      <c r="AG69" s="11"/>
      <c r="AK69" s="11"/>
      <c r="AL69" s="11">
        <v>1</v>
      </c>
      <c r="AM69" s="11"/>
      <c r="AN69" s="11">
        <v>1</v>
      </c>
      <c r="AR69" s="11"/>
      <c r="AS69" s="11"/>
      <c r="AT69" s="11"/>
      <c r="AU69" s="11"/>
      <c r="AY69" s="11"/>
      <c r="AZ69" s="11"/>
      <c r="BA69" s="11"/>
      <c r="BB69" s="11"/>
      <c r="BG69" s="11"/>
      <c r="BH69" s="11"/>
      <c r="BI69" s="11"/>
      <c r="BJ69" s="11"/>
      <c r="BO69" s="11"/>
      <c r="BP69" s="11"/>
      <c r="BQ69" s="11"/>
      <c r="BR69" s="11"/>
      <c r="BW69" s="11"/>
      <c r="BX69" s="11"/>
      <c r="BY69" s="11"/>
      <c r="BZ69" s="11"/>
      <c r="CE69" s="11"/>
      <c r="CF69" s="11"/>
      <c r="CG69" s="11"/>
      <c r="CH69" s="11"/>
      <c r="CM69" s="11"/>
      <c r="CN69" s="11"/>
      <c r="CO69" s="11"/>
      <c r="CP69" s="11"/>
      <c r="CU69" s="11"/>
      <c r="CV69" s="11"/>
      <c r="CW69" s="11"/>
      <c r="CX69" s="11"/>
      <c r="DC69" s="28"/>
      <c r="DD69" s="28"/>
      <c r="DE69" s="28"/>
      <c r="DF69" s="28"/>
      <c r="DK69" s="28"/>
      <c r="DL69" s="28"/>
      <c r="DM69" s="28"/>
      <c r="DN69" s="28"/>
      <c r="DS69" s="11"/>
      <c r="DT69" s="11"/>
      <c r="DU69" s="11"/>
      <c r="DV69" s="11"/>
      <c r="EA69" s="11"/>
      <c r="EB69" s="11"/>
      <c r="EC69" s="11"/>
      <c r="ED69" s="11"/>
      <c r="EI69" s="11"/>
      <c r="EJ69" s="11"/>
      <c r="EK69" s="11"/>
      <c r="EL69" s="11"/>
      <c r="EQ69" s="28"/>
      <c r="ER69" s="28"/>
      <c r="ES69" s="28"/>
      <c r="ET69" s="28"/>
      <c r="EY69" s="28"/>
      <c r="EZ69" s="28"/>
      <c r="FA69" s="28"/>
      <c r="FB69" s="28"/>
    </row>
    <row r="70" spans="2:158" ht="15.75" hidden="1" customHeight="1" outlineLevel="1">
      <c r="B70" s="9" t="s">
        <v>28</v>
      </c>
      <c r="C70" s="9"/>
      <c r="D70" s="21" t="s">
        <v>63</v>
      </c>
      <c r="F70" s="10"/>
      <c r="G70" s="21" t="s">
        <v>97</v>
      </c>
      <c r="H70" s="11">
        <v>0.1</v>
      </c>
      <c r="J70" s="10">
        <f>+SUMIF($O$3:$YA$3,J$3,$O70:$YA70)</f>
        <v>0</v>
      </c>
      <c r="K70" s="13" t="e">
        <f ca="1">+_xludf.MAXIFS($O70:$XG70,$O$3:$XG$3,K$3)</f>
        <v>#NAME?</v>
      </c>
      <c r="L70" s="13" t="e">
        <f ca="1">+_xludf.MAXIFS($O70:$XG70,$O$3:$XG$3,L$3)</f>
        <v>#NAME?</v>
      </c>
      <c r="M70" s="10"/>
      <c r="P70" s="11"/>
      <c r="Q70" s="11"/>
      <c r="R70" s="11"/>
      <c r="S70" s="11"/>
      <c r="W70" s="11"/>
      <c r="X70" s="11"/>
      <c r="Y70" s="11"/>
      <c r="Z70" s="11"/>
      <c r="AD70" s="11"/>
      <c r="AE70" s="11"/>
      <c r="AF70" s="11"/>
      <c r="AG70" s="11"/>
      <c r="AK70" s="11"/>
      <c r="AL70" s="11">
        <v>1</v>
      </c>
      <c r="AM70" s="11"/>
      <c r="AN70" s="11">
        <v>1</v>
      </c>
      <c r="AR70" s="11"/>
      <c r="AS70" s="11"/>
      <c r="AT70" s="11"/>
      <c r="AU70" s="11"/>
      <c r="AY70" s="11"/>
      <c r="AZ70" s="11"/>
      <c r="BA70" s="11"/>
      <c r="BB70" s="11"/>
      <c r="BG70" s="11"/>
      <c r="BH70" s="11"/>
      <c r="BI70" s="11"/>
      <c r="BJ70" s="11"/>
      <c r="BO70" s="11"/>
      <c r="BP70" s="11"/>
      <c r="BQ70" s="11"/>
      <c r="BR70" s="11"/>
      <c r="BW70" s="11"/>
      <c r="BX70" s="11"/>
      <c r="BY70" s="11"/>
      <c r="BZ70" s="11"/>
      <c r="CE70" s="11"/>
      <c r="CF70" s="11"/>
      <c r="CG70" s="11"/>
      <c r="CH70" s="11"/>
      <c r="CM70" s="11"/>
      <c r="CN70" s="11"/>
      <c r="CO70" s="11"/>
      <c r="CP70" s="11"/>
      <c r="CU70" s="11"/>
      <c r="CV70" s="11"/>
      <c r="CW70" s="11"/>
      <c r="CX70" s="11"/>
      <c r="DC70" s="28"/>
      <c r="DD70" s="28"/>
      <c r="DE70" s="28"/>
      <c r="DF70" s="28"/>
      <c r="DK70" s="28"/>
      <c r="DL70" s="28"/>
      <c r="DM70" s="28"/>
      <c r="DN70" s="28"/>
      <c r="DS70" s="11"/>
      <c r="DT70" s="11"/>
      <c r="DU70" s="11"/>
      <c r="DV70" s="11"/>
      <c r="EA70" s="11"/>
      <c r="EB70" s="11"/>
      <c r="EC70" s="11"/>
      <c r="ED70" s="11"/>
      <c r="EI70" s="11"/>
      <c r="EJ70" s="11"/>
      <c r="EK70" s="11"/>
      <c r="EL70" s="11"/>
      <c r="EQ70" s="28"/>
      <c r="ER70" s="28"/>
      <c r="ES70" s="28"/>
      <c r="ET70" s="28"/>
      <c r="EY70" s="28"/>
      <c r="EZ70" s="28"/>
      <c r="FA70" s="28"/>
      <c r="FB70" s="28"/>
    </row>
    <row r="71" spans="2:158" ht="15.75" hidden="1" customHeight="1" outlineLevel="1">
      <c r="B71" s="9" t="s">
        <v>28</v>
      </c>
      <c r="C71" s="9"/>
      <c r="D71" s="21" t="s">
        <v>64</v>
      </c>
      <c r="F71" s="10"/>
      <c r="G71" s="9" t="s">
        <v>30</v>
      </c>
      <c r="H71" s="11">
        <v>0.1</v>
      </c>
      <c r="J71" s="10">
        <f>+SUMIF($O$3:$YA$3,J$3,$O71:$YA71)</f>
        <v>0</v>
      </c>
      <c r="K71" s="13" t="e">
        <f ca="1">+_xludf.MAXIFS($O71:$XG71,$O$3:$XG$3,K$3)</f>
        <v>#NAME?</v>
      </c>
      <c r="L71" s="13" t="e">
        <f ca="1">+_xludf.MAXIFS($O71:$XG71,$O$3:$XG$3,L$3)</f>
        <v>#NAME?</v>
      </c>
      <c r="M71" s="10"/>
      <c r="P71" s="11"/>
      <c r="Q71" s="11"/>
      <c r="R71" s="11"/>
      <c r="S71" s="11"/>
      <c r="W71" s="11"/>
      <c r="X71" s="11"/>
      <c r="Y71" s="11"/>
      <c r="Z71" s="11"/>
      <c r="AD71" s="11"/>
      <c r="AE71" s="11"/>
      <c r="AF71" s="11"/>
      <c r="AG71" s="11"/>
      <c r="AK71" s="11"/>
      <c r="AL71" s="11">
        <v>1</v>
      </c>
      <c r="AM71" s="11"/>
      <c r="AN71" s="11">
        <v>1</v>
      </c>
      <c r="AR71" s="11"/>
      <c r="AS71" s="11"/>
      <c r="AT71" s="11"/>
      <c r="AU71" s="11"/>
      <c r="AY71" s="11"/>
      <c r="AZ71" s="11"/>
      <c r="BA71" s="11"/>
      <c r="BB71" s="11"/>
      <c r="BG71" s="11"/>
      <c r="BH71" s="11"/>
      <c r="BI71" s="11"/>
      <c r="BJ71" s="11"/>
      <c r="BO71" s="11"/>
      <c r="BP71" s="11"/>
      <c r="BQ71" s="11"/>
      <c r="BR71" s="11"/>
      <c r="BW71" s="11"/>
      <c r="BX71" s="11"/>
      <c r="BY71" s="11"/>
      <c r="BZ71" s="11"/>
      <c r="CE71" s="11"/>
      <c r="CF71" s="11"/>
      <c r="CG71" s="11"/>
      <c r="CH71" s="11"/>
      <c r="CM71" s="11"/>
      <c r="CN71" s="11"/>
      <c r="CO71" s="11"/>
      <c r="CP71" s="11"/>
      <c r="CU71" s="11"/>
      <c r="CV71" s="11"/>
      <c r="CW71" s="11"/>
      <c r="CX71" s="11"/>
      <c r="DC71" s="28"/>
      <c r="DD71" s="28"/>
      <c r="DE71" s="28"/>
      <c r="DF71" s="28"/>
      <c r="DK71" s="28"/>
      <c r="DL71" s="28"/>
      <c r="DM71" s="28"/>
      <c r="DN71" s="28"/>
      <c r="DS71" s="11"/>
      <c r="DT71" s="11"/>
      <c r="DU71" s="11"/>
      <c r="DV71" s="11"/>
      <c r="EA71" s="11"/>
      <c r="EB71" s="11"/>
      <c r="EC71" s="11"/>
      <c r="ED71" s="11"/>
      <c r="EI71" s="11"/>
      <c r="EJ71" s="11"/>
      <c r="EK71" s="11"/>
      <c r="EL71" s="11"/>
      <c r="EQ71" s="28"/>
      <c r="ER71" s="28"/>
      <c r="ES71" s="28"/>
      <c r="ET71" s="28"/>
      <c r="EY71" s="28"/>
      <c r="EZ71" s="28"/>
      <c r="FA71" s="28"/>
      <c r="FB71" s="28"/>
    </row>
    <row r="72" spans="2:158" ht="15.75" customHeight="1" collapsed="1"/>
    <row r="73" spans="2:158" ht="15.75" customHeight="1"/>
    <row r="74" spans="2:158" ht="15.75" customHeight="1"/>
    <row r="75" spans="2:158" ht="15.75" customHeight="1"/>
    <row r="76" spans="2:158" ht="15.75" customHeight="1"/>
    <row r="77" spans="2:158" ht="15.75" customHeight="1"/>
    <row r="78" spans="2:158" ht="15.75" customHeight="1">
      <c r="G78" s="21"/>
    </row>
    <row r="79" spans="2:158" ht="15.75" customHeight="1">
      <c r="G79" s="21"/>
    </row>
    <row r="80" spans="2:158" ht="15.75" customHeight="1">
      <c r="G80" s="21"/>
    </row>
    <row r="81" spans="7:7" ht="15.75" customHeight="1">
      <c r="G81" s="21"/>
    </row>
    <row r="82" spans="7:7" ht="15.75" customHeight="1">
      <c r="G82" s="21"/>
    </row>
    <row r="83" spans="7:7" ht="15.75" customHeight="1">
      <c r="G83" s="21"/>
    </row>
    <row r="84" spans="7:7" ht="15.75" customHeight="1">
      <c r="G84" s="21"/>
    </row>
    <row r="85" spans="7:7" ht="15.75" customHeight="1">
      <c r="G85" s="21"/>
    </row>
    <row r="86" spans="7:7" ht="15.75" customHeight="1">
      <c r="G86" s="21"/>
    </row>
    <row r="87" spans="7:7" ht="15.75" customHeight="1">
      <c r="G87" s="21"/>
    </row>
    <row r="88" spans="7:7" ht="15.75" customHeight="1">
      <c r="G88" s="21"/>
    </row>
    <row r="89" spans="7:7" ht="15.75" customHeight="1">
      <c r="G89" s="21"/>
    </row>
    <row r="90" spans="7:7" ht="15.75" customHeight="1"/>
    <row r="91" spans="7:7" ht="15.75" customHeight="1"/>
    <row r="92" spans="7:7" ht="15.75" customHeight="1"/>
    <row r="93" spans="7:7" ht="15.75" customHeight="1"/>
    <row r="94" spans="7:7" ht="15.75" customHeight="1"/>
    <row r="95" spans="7:7" ht="15.75" customHeight="1"/>
    <row r="96" spans="7:7"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20">
    <mergeCell ref="EP2:EV2"/>
    <mergeCell ref="DZ2:EF2"/>
    <mergeCell ref="EH2:EN2"/>
    <mergeCell ref="EX2:FD2"/>
    <mergeCell ref="DB2:DH2"/>
    <mergeCell ref="DJ2:DP2"/>
    <mergeCell ref="DR2:DX2"/>
    <mergeCell ref="BV2:CB2"/>
    <mergeCell ref="CD2:CJ2"/>
    <mergeCell ref="CL2:CR2"/>
    <mergeCell ref="CT2:CZ2"/>
    <mergeCell ref="AJ2:AO2"/>
    <mergeCell ref="AQ2:AV2"/>
    <mergeCell ref="AX2:BD2"/>
    <mergeCell ref="BF2:BL2"/>
    <mergeCell ref="BN2:BT2"/>
    <mergeCell ref="J2:M2"/>
    <mergeCell ref="O2:T2"/>
    <mergeCell ref="V2:AA2"/>
    <mergeCell ref="AC2:AH2"/>
  </mergeCells>
  <phoneticPr fontId="10" type="noConversion"/>
  <conditionalFormatting sqref="K29:L35">
    <cfRule type="colorScale" priority="1546">
      <colorScale>
        <cfvo type="percent" val="0"/>
        <cfvo type="percent" val="100"/>
        <color rgb="FFFF231B"/>
        <color rgb="FF10FF07"/>
      </colorScale>
    </cfRule>
  </conditionalFormatting>
  <conditionalFormatting sqref="R63:R71 Y63:Y71 AF63:AF71 AM63:AM71 AT63:AT71 BA63:BA71 BI63:BI71 BQ63:BQ71 BY63:BY71 CG63:CG71 CO63:CO71 CW63:CW71 DE63:DE71 DM63:DM71 DU63:DU71 R51:R60 Y51:Y60 AF52:AF60 AM52:AM60 AT53:AT60 BA57:BA60 BI59:BI60 DU50:DU60 R38:R47 Y39:Y47 AF39:AF47 AM40:AM47 AT40:AT47 BA43:BA47 BI46:BI47 DU38:DU47">
    <cfRule type="expression" dxfId="1087" priority="1547">
      <formula>OR(IF(R38&lt;S38,TRUE),IF(AND(S38="",R38&lt;&gt;""),TRUE))</formula>
    </cfRule>
    <cfRule type="expression" dxfId="1086" priority="1548">
      <formula>IF(R38&gt;=S38,IF(R38="",FALSE,TRUE))</formula>
    </cfRule>
  </conditionalFormatting>
  <conditionalFormatting sqref="P6:P16 P20:P26 R20:R26 W21:W26 Y21:Y26 AD22:AD26 AF22:AF26 AK23:AK26 AM23:AM26 AR24:AR26 AT24:AT26 AY25:AY26 BA25:BA26 BG26 BI26 DS19:DS26 DU19:DU26 P63:P71 W63:W71 AD63:AD71 AK63:AK71 AR63:AR71 AY63:AY71 BG63:BG71 BO63:BO71 BW63:BW71 CE63:CE71 CM63:CM71 CU63:CU71 DC63:DC71 DK63:DK71 DS63:DS71 P51:P60 P38:P47 W39:W47 AD39:AD47 AK40:AK47 AR40:AR47 AY43:AY47 BG46:BG47 DS38:DS47">
    <cfRule type="expression" dxfId="1085" priority="1567">
      <formula>OR(IF(#REF!&lt;#REF!,TRUE),IF(AND(#REF!="",#REF!&lt;&gt;""),TRUE))</formula>
    </cfRule>
    <cfRule type="expression" dxfId="1084" priority="1568">
      <formula>IF(#REF!&gt;=#REF!,IF(#REF!="",FALSE,TRUE))</formula>
    </cfRule>
  </conditionalFormatting>
  <conditionalFormatting sqref="P30:P35">
    <cfRule type="expression" dxfId="1533" priority="1571">
      <formula>OR(IF(P30&lt;Q30,TRUE),IF(AND(Q30="",P30&lt;&gt;""),TRUE))</formula>
    </cfRule>
    <cfRule type="expression" dxfId="1532" priority="1572">
      <formula>IF(P30&gt;=Q30,IF(P30="",FALSE,TRUE))</formula>
    </cfRule>
  </conditionalFormatting>
  <conditionalFormatting sqref="R6:R16">
    <cfRule type="expression" dxfId="1531" priority="1569">
      <formula>OR(IF(R6&lt;S6,TRUE),IF(AND(S6="",R6&lt;&gt;""),TRUE))</formula>
    </cfRule>
    <cfRule type="expression" dxfId="1530" priority="1570">
      <formula>IF(R6&gt;=S6,IF(R6="",FALSE,TRUE))</formula>
    </cfRule>
  </conditionalFormatting>
  <conditionalFormatting sqref="R30:R35">
    <cfRule type="expression" dxfId="1529" priority="1573">
      <formula>OR(IF(R30&lt;S30,TRUE),IF(AND(S30="",R30&lt;&gt;""),TRUE))</formula>
    </cfRule>
    <cfRule type="expression" dxfId="1528" priority="1574">
      <formula>IF(R30&gt;=S30,IF(R30="",FALSE,TRUE))</formula>
    </cfRule>
  </conditionalFormatting>
  <conditionalFormatting sqref="W7:W16 W51:W60">
    <cfRule type="expression" dxfId="1527" priority="1579">
      <formula>OR(IF(#REF!&lt;#REF!,TRUE),IF(AND(#REF!="",#REF!&lt;&gt;""),TRUE))</formula>
    </cfRule>
    <cfRule type="expression" dxfId="1526" priority="1580">
      <formula>IF(#REF!&gt;=#REF!,IF(#REF!="",FALSE,TRUE))</formula>
    </cfRule>
  </conditionalFormatting>
  <conditionalFormatting sqref="W31:W35">
    <cfRule type="expression" dxfId="1525" priority="1583">
      <formula>OR(IF(W31&lt;X31,TRUE),IF(AND(X31="",W31&lt;&gt;""),TRUE))</formula>
    </cfRule>
    <cfRule type="expression" dxfId="1524" priority="1584">
      <formula>IF(W31&gt;=X31,IF(W31="",FALSE,TRUE))</formula>
    </cfRule>
  </conditionalFormatting>
  <conditionalFormatting sqref="Y7:Y16">
    <cfRule type="expression" dxfId="1523" priority="1581">
      <formula>OR(IF(Y7&lt;Z7,TRUE),IF(AND(Z7="",Y7&lt;&gt;""),TRUE))</formula>
    </cfRule>
    <cfRule type="expression" dxfId="1522" priority="1582">
      <formula>IF(Y7&gt;=Z7,IF(Y7="",FALSE,TRUE))</formula>
    </cfRule>
  </conditionalFormatting>
  <conditionalFormatting sqref="Y31:Y35">
    <cfRule type="expression" dxfId="1521" priority="1585">
      <formula>OR(IF(Y31&lt;Z31,TRUE),IF(AND(Z31="",Y31&lt;&gt;""),TRUE))</formula>
    </cfRule>
    <cfRule type="expression" dxfId="1520" priority="1586">
      <formula>IF(Y31&gt;=Z31,IF(Y31="",FALSE,TRUE))</formula>
    </cfRule>
  </conditionalFormatting>
  <conditionalFormatting sqref="AD52:AD60 AD8:AD16">
    <cfRule type="expression" dxfId="1519" priority="1591">
      <formula>OR(IF(#REF!&lt;#REF!,TRUE),IF(AND(#REF!="",#REF!&lt;&gt;""),TRUE))</formula>
    </cfRule>
    <cfRule type="expression" dxfId="1518" priority="1592">
      <formula>IF(#REF!&gt;=#REF!,IF(#REF!="",FALSE,TRUE))</formula>
    </cfRule>
  </conditionalFormatting>
  <conditionalFormatting sqref="AD32:AD35">
    <cfRule type="expression" dxfId="1517" priority="1537">
      <formula>OR(IF(AD32&lt;AE32,TRUE),IF(AND(AE32="",AD32&lt;&gt;""),TRUE))</formula>
    </cfRule>
    <cfRule type="expression" dxfId="1516" priority="1538">
      <formula>IF(AD32&gt;=AE32,IF(AD32="",FALSE,TRUE))</formula>
    </cfRule>
  </conditionalFormatting>
  <conditionalFormatting sqref="AF8:AF16">
    <cfRule type="expression" dxfId="1515" priority="1593">
      <formula>OR(IF(AF8&lt;AG8,TRUE),IF(AND(AG8="",AF8&lt;&gt;""),TRUE))</formula>
    </cfRule>
    <cfRule type="expression" dxfId="1514" priority="1594">
      <formula>IF(AF8&gt;=AG8,IF(AF8="",FALSE,TRUE))</formula>
    </cfRule>
  </conditionalFormatting>
  <conditionalFormatting sqref="AF32:AF35">
    <cfRule type="expression" dxfId="1513" priority="1539">
      <formula>OR(IF(AF32&lt;AG32,TRUE),IF(AND(AG32="",AF32&lt;&gt;""),TRUE))</formula>
    </cfRule>
    <cfRule type="expression" dxfId="1512" priority="1540">
      <formula>IF(AF32&gt;=AG32,IF(AF32="",FALSE,TRUE))</formula>
    </cfRule>
  </conditionalFormatting>
  <conditionalFormatting sqref="AK9:AK16 AK52:AK60">
    <cfRule type="expression" dxfId="1511" priority="1541">
      <formula>OR(IF(#REF!&lt;#REF!,TRUE),IF(AND(#REF!="",#REF!&lt;&gt;""),TRUE))</formula>
    </cfRule>
    <cfRule type="expression" dxfId="1510" priority="1542">
      <formula>IF(#REF!&gt;=#REF!,IF(#REF!="",FALSE,TRUE))</formula>
    </cfRule>
  </conditionalFormatting>
  <conditionalFormatting sqref="AK33:AK35">
    <cfRule type="expression" dxfId="1509" priority="1599">
      <formula>OR(IF(AK33&lt;AL33,TRUE),IF(AND(AL33="",AK33&lt;&gt;""),TRUE))</formula>
    </cfRule>
    <cfRule type="expression" dxfId="1508" priority="1600">
      <formula>IF(AK33&gt;=AL33,IF(AK33="",FALSE,TRUE))</formula>
    </cfRule>
  </conditionalFormatting>
  <conditionalFormatting sqref="AM9:AM16">
    <cfRule type="expression" dxfId="1507" priority="1543">
      <formula>OR(IF(AM9&lt;AN9,TRUE),IF(AND(AN9="",AM9&lt;&gt;""),TRUE))</formula>
    </cfRule>
    <cfRule type="expression" dxfId="1506" priority="1544">
      <formula>IF(AM9&gt;=AN9,IF(AM9="",FALSE,TRUE))</formula>
    </cfRule>
  </conditionalFormatting>
  <conditionalFormatting sqref="AM33:AM35">
    <cfRule type="expression" dxfId="1505" priority="1601">
      <formula>OR(IF(AM33&lt;AN33,TRUE),IF(AND(AN33="",AM33&lt;&gt;""),TRUE))</formula>
    </cfRule>
    <cfRule type="expression" dxfId="1504" priority="1602">
      <formula>IF(AM33&gt;=AN33,IF(AM33="",FALSE,TRUE))</formula>
    </cfRule>
  </conditionalFormatting>
  <conditionalFormatting sqref="AR10:AR16 AR53:AR60">
    <cfRule type="expression" dxfId="1503" priority="1607">
      <formula>OR(IF(#REF!&lt;#REF!,TRUE),IF(AND(#REF!="",#REF!&lt;&gt;""),TRUE))</formula>
    </cfRule>
    <cfRule type="expression" dxfId="1502" priority="1608">
      <formula>IF(#REF!&gt;=#REF!,IF(#REF!="",FALSE,TRUE))</formula>
    </cfRule>
  </conditionalFormatting>
  <conditionalFormatting sqref="AR34:AR35">
    <cfRule type="expression" dxfId="1501" priority="1551">
      <formula>OR(IF(AR34&lt;AS34,TRUE),IF(AND(AS34="",AR34&lt;&gt;""),TRUE))</formula>
    </cfRule>
    <cfRule type="expression" dxfId="1500" priority="1552">
      <formula>IF(AR34&gt;=AS34,IF(AR34="",FALSE,TRUE))</formula>
    </cfRule>
  </conditionalFormatting>
  <conditionalFormatting sqref="AT10:AT16">
    <cfRule type="expression" dxfId="1499" priority="1609">
      <formula>OR(IF(AT10&lt;AU10,TRUE),IF(AND(AU10="",AT10&lt;&gt;""),TRUE))</formula>
    </cfRule>
    <cfRule type="expression" dxfId="1498" priority="1610">
      <formula>IF(AT10&gt;=AU10,IF(AT10="",FALSE,TRUE))</formula>
    </cfRule>
  </conditionalFormatting>
  <conditionalFormatting sqref="AT34:AT35">
    <cfRule type="expression" dxfId="1497" priority="1553">
      <formula>OR(IF(AT34&lt;AU34,TRUE),IF(AND(AU34="",AT34&lt;&gt;""),TRUE))</formula>
    </cfRule>
    <cfRule type="expression" dxfId="1496" priority="1554">
      <formula>IF(AT34&gt;=AU34,IF(AT34="",FALSE,TRUE))</formula>
    </cfRule>
  </conditionalFormatting>
  <conditionalFormatting sqref="AY13:AY16 AY57:AY60">
    <cfRule type="expression" dxfId="1495" priority="1555">
      <formula>OR(IF(#REF!&lt;#REF!,TRUE),IF(AND(#REF!="",#REF!&lt;&gt;""),TRUE))</formula>
    </cfRule>
    <cfRule type="expression" dxfId="1494" priority="1556">
      <formula>IF(#REF!&gt;=#REF!,IF(#REF!="",FALSE,TRUE))</formula>
    </cfRule>
  </conditionalFormatting>
  <conditionalFormatting sqref="AY34:AY35">
    <cfRule type="expression" dxfId="1493" priority="1559">
      <formula>OR(IF(AY34&lt;AZ34,TRUE),IF(AND(AZ34="",AY34&lt;&gt;""),TRUE))</formula>
    </cfRule>
    <cfRule type="expression" dxfId="1492" priority="1560">
      <formula>IF(AY34&gt;=AZ34,IF(AY34="",FALSE,TRUE))</formula>
    </cfRule>
  </conditionalFormatting>
  <conditionalFormatting sqref="BA13:BA16">
    <cfRule type="expression" dxfId="1491" priority="1557">
      <formula>OR(IF(BA13&lt;BB13,TRUE),IF(AND(BB13="",BA13&lt;&gt;""),TRUE))</formula>
    </cfRule>
    <cfRule type="expression" dxfId="1490" priority="1558">
      <formula>IF(BA13&gt;=BB13,IF(BA13="",FALSE,TRUE))</formula>
    </cfRule>
  </conditionalFormatting>
  <conditionalFormatting sqref="BA34:BA35">
    <cfRule type="expression" dxfId="1489" priority="1565">
      <formula>OR(IF(BA34&lt;BB34,TRUE),IF(AND(BB34="",BA34&lt;&gt;""),TRUE))</formula>
    </cfRule>
    <cfRule type="expression" dxfId="1488" priority="1566">
      <formula>IF(BA34&gt;=BB34,IF(BA34="",FALSE,TRUE))</formula>
    </cfRule>
  </conditionalFormatting>
  <conditionalFormatting sqref="BG15:BG16 BG59:BG60">
    <cfRule type="expression" dxfId="1487" priority="1524">
      <formula>OR(IF(#REF!&lt;#REF!,TRUE),IF(AND(#REF!="",#REF!&lt;&gt;""),TRUE))</formula>
    </cfRule>
    <cfRule type="expression" dxfId="1486" priority="1525">
      <formula>IF(#REF!&gt;=#REF!,IF(#REF!="",FALSE,TRUE))</formula>
    </cfRule>
  </conditionalFormatting>
  <conditionalFormatting sqref="BG35">
    <cfRule type="expression" dxfId="1485" priority="1528">
      <formula>OR(IF(BG35&lt;BH35,TRUE),IF(AND(BH35="",BG35&lt;&gt;""),TRUE))</formula>
    </cfRule>
    <cfRule type="expression" dxfId="1484" priority="1529">
      <formula>IF(BG35&gt;=BH35,IF(BG35="",FALSE,TRUE))</formula>
    </cfRule>
  </conditionalFormatting>
  <conditionalFormatting sqref="BI15:BI16">
    <cfRule type="expression" dxfId="1483" priority="1526">
      <formula>OR(IF(BI15&lt;BJ15,TRUE),IF(AND(BJ15="",BI15&lt;&gt;""),TRUE))</formula>
    </cfRule>
    <cfRule type="expression" dxfId="1482" priority="1527">
      <formula>IF(BI15&gt;=BJ15,IF(BI15="",FALSE,TRUE))</formula>
    </cfRule>
  </conditionalFormatting>
  <conditionalFormatting sqref="BI35">
    <cfRule type="expression" dxfId="1481" priority="1530">
      <formula>OR(IF(BI35&lt;BJ35,TRUE),IF(AND(BJ35="",BI35&lt;&gt;""),TRUE))</formula>
    </cfRule>
    <cfRule type="expression" dxfId="1480" priority="1531">
      <formula>IF(BI35&gt;=BJ35,IF(BI35="",FALSE,TRUE))</formula>
    </cfRule>
  </conditionalFormatting>
  <conditionalFormatting sqref="BQ16">
    <cfRule type="expression" dxfId="1479" priority="1518">
      <formula>OR(IF(BQ16&lt;BR16,TRUE),IF(AND(BR16="",BQ16&lt;&gt;""),TRUE))</formula>
    </cfRule>
    <cfRule type="expression" dxfId="1478" priority="1519">
      <formula>IF(BQ16&gt;=BR16,IF(BQ16="",FALSE,TRUE))</formula>
    </cfRule>
  </conditionalFormatting>
  <conditionalFormatting sqref="DM5:DM16">
    <cfRule type="expression" dxfId="1477" priority="1510">
      <formula>OR(IF(DM5&lt;DN5,TRUE),IF(AND(DN5="",DM5&lt;&gt;""),TRUE))</formula>
    </cfRule>
    <cfRule type="expression" dxfId="1476" priority="1511">
      <formula>IF(DM5&gt;=DN5,IF(DM5="",FALSE,TRUE))</formula>
    </cfRule>
  </conditionalFormatting>
  <conditionalFormatting sqref="DS5:DS16 DS50:DS60">
    <cfRule type="expression" dxfId="1435" priority="1460">
      <formula>OR(IF(#REF!&lt;#REF!,TRUE),IF(AND(#REF!="",#REF!&lt;&gt;""),TRUE))</formula>
    </cfRule>
    <cfRule type="expression" dxfId="1434" priority="1461">
      <formula>IF(#REF!&gt;=#REF!,IF(#REF!="",FALSE,TRUE))</formula>
    </cfRule>
  </conditionalFormatting>
  <conditionalFormatting sqref="DS29:DS35">
    <cfRule type="expression" dxfId="1433" priority="1464">
      <formula>OR(IF(DS29&lt;DT29,TRUE),IF(AND(DT29="",DS29&lt;&gt;""),TRUE))</formula>
    </cfRule>
    <cfRule type="expression" dxfId="1432" priority="1465">
      <formula>IF(DS29&gt;=DT29,IF(DS29="",FALSE,TRUE))</formula>
    </cfRule>
  </conditionalFormatting>
  <conditionalFormatting sqref="DU5:DU16">
    <cfRule type="expression" dxfId="1431" priority="1462">
      <formula>OR(IF(DU5&lt;DV5,TRUE),IF(AND(DV5="",DU5&lt;&gt;""),TRUE))</formula>
    </cfRule>
    <cfRule type="expression" dxfId="1430" priority="1463">
      <formula>IF(DU5&gt;=DV5,IF(DU5="",FALSE,TRUE))</formula>
    </cfRule>
  </conditionalFormatting>
  <conditionalFormatting sqref="DU29:DU35">
    <cfRule type="expression" dxfId="1429" priority="1466">
      <formula>OR(IF(DU29&lt;DV29,TRUE),IF(AND(DV29="",DU29&lt;&gt;""),TRUE))</formula>
    </cfRule>
    <cfRule type="expression" dxfId="1428" priority="1467">
      <formula>IF(DU29&gt;=DV29,IF(DU29="",FALSE,TRUE))</formula>
    </cfRule>
  </conditionalFormatting>
  <conditionalFormatting sqref="K19:L26">
    <cfRule type="colorScale" priority="1616">
      <colorScale>
        <cfvo type="percent" val="0"/>
        <cfvo type="percent" val="100"/>
        <color rgb="FFFF231B"/>
        <color rgb="FF10FF07"/>
      </colorScale>
    </cfRule>
  </conditionalFormatting>
  <conditionalFormatting sqref="K63:L71">
    <cfRule type="colorScale" priority="1980">
      <colorScale>
        <cfvo type="percent" val="0"/>
        <cfvo type="percent" val="100"/>
        <color rgb="FFFF231B"/>
        <color rgb="FF10FF07"/>
      </colorScale>
    </cfRule>
  </conditionalFormatting>
  <conditionalFormatting sqref="DE19:DE26">
    <cfRule type="expression" dxfId="1427" priority="1345">
      <formula>OR(IF(DE19&lt;DF19,TRUE),IF(AND(DF19="",DE19&lt;&gt;""),TRUE))</formula>
    </cfRule>
    <cfRule type="expression" dxfId="1426" priority="1346">
      <formula>IF(DE19&gt;=DF19,IF(DE19="",FALSE,TRUE))</formula>
    </cfRule>
  </conditionalFormatting>
  <conditionalFormatting sqref="CA23">
    <cfRule type="expression" dxfId="1425" priority="1343">
      <formula>OR(IF(CA23&lt;CB23,TRUE),IF(AND(CB23="",CA23&lt;&gt;""),TRUE))</formula>
    </cfRule>
    <cfRule type="expression" dxfId="1424" priority="1344">
      <formula>IF(CA23&gt;=CB23,IF(CA23="",FALSE,TRUE))</formula>
    </cfRule>
  </conditionalFormatting>
  <conditionalFormatting sqref="DM29">
    <cfRule type="expression" dxfId="1423" priority="1341">
      <formula>OR(IF(DM29&lt;DN29,TRUE),IF(AND(DN29="",DM29&lt;&gt;""),TRUE))</formula>
    </cfRule>
    <cfRule type="expression" dxfId="1422" priority="1342">
      <formula>IF(DM29&gt;=DN29,IF(DM29="",FALSE,TRUE))</formula>
    </cfRule>
  </conditionalFormatting>
  <conditionalFormatting sqref="DM30">
    <cfRule type="expression" dxfId="1421" priority="1339">
      <formula>OR(IF(DM30&lt;DN30,TRUE),IF(AND(DN30="",DM30&lt;&gt;""),TRUE))</formula>
    </cfRule>
    <cfRule type="expression" dxfId="1420" priority="1340">
      <formula>IF(DM30&gt;=DN30,IF(DM30="",FALSE,TRUE))</formula>
    </cfRule>
  </conditionalFormatting>
  <conditionalFormatting sqref="DM31">
    <cfRule type="expression" dxfId="1419" priority="1337">
      <formula>OR(IF(DM31&lt;DN31,TRUE),IF(AND(DN31="",DM31&lt;&gt;""),TRUE))</formula>
    </cfRule>
    <cfRule type="expression" dxfId="1418" priority="1338">
      <formula>IF(DM31&gt;=DN31,IF(DM31="",FALSE,TRUE))</formula>
    </cfRule>
  </conditionalFormatting>
  <conditionalFormatting sqref="DM32">
    <cfRule type="expression" dxfId="1417" priority="1335">
      <formula>OR(IF(DM32&lt;DN32,TRUE),IF(AND(DN32="",DM32&lt;&gt;""),TRUE))</formula>
    </cfRule>
    <cfRule type="expression" dxfId="1416" priority="1336">
      <formula>IF(DM32&gt;=DN32,IF(DM32="",FALSE,TRUE))</formula>
    </cfRule>
  </conditionalFormatting>
  <conditionalFormatting sqref="DM33">
    <cfRule type="expression" dxfId="1415" priority="1333">
      <formula>OR(IF(DM33&lt;DN33,TRUE),IF(AND(DN33="",DM33&lt;&gt;""),TRUE))</formula>
    </cfRule>
    <cfRule type="expression" dxfId="1414" priority="1334">
      <formula>IF(DM33&gt;=DN33,IF(DM33="",FALSE,TRUE))</formula>
    </cfRule>
  </conditionalFormatting>
  <conditionalFormatting sqref="DK5:DK16">
    <cfRule type="expression" dxfId="1413" priority="1331">
      <formula>OR(IF(DK5&lt;DL5,TRUE),IF(AND(DL5="",DK5&lt;&gt;""),TRUE))</formula>
    </cfRule>
    <cfRule type="expression" dxfId="1412" priority="1332">
      <formula>IF(DK5&gt;=DL5,IF(DK5="",FALSE,TRUE))</formula>
    </cfRule>
  </conditionalFormatting>
  <conditionalFormatting sqref="DC19:DC26">
    <cfRule type="expression" dxfId="1411" priority="1329">
      <formula>OR(IF(DC19&lt;DD19,TRUE),IF(AND(DD19="",DC19&lt;&gt;""),TRUE))</formula>
    </cfRule>
    <cfRule type="expression" dxfId="1410" priority="1330">
      <formula>IF(DC19&gt;=DD19,IF(DC19="",FALSE,TRUE))</formula>
    </cfRule>
  </conditionalFormatting>
  <conditionalFormatting sqref="DK29:DK35">
    <cfRule type="expression" dxfId="1409" priority="1327">
      <formula>OR(IF(DK29&lt;DL29,TRUE),IF(AND(DL29="",DK29&lt;&gt;""),TRUE))</formula>
    </cfRule>
    <cfRule type="expression" dxfId="1408" priority="1328">
      <formula>IF(DK29&gt;=DL29,IF(DK29="",FALSE,TRUE))</formula>
    </cfRule>
  </conditionalFormatting>
  <conditionalFormatting sqref="BO16">
    <cfRule type="expression" dxfId="1405" priority="1323">
      <formula>OR(IF(BO16&lt;BP16,TRUE),IF(AND(BP16="",BO16&lt;&gt;""),TRUE))</formula>
    </cfRule>
    <cfRule type="expression" dxfId="1404" priority="1324">
      <formula>IF(BO16&gt;=BP16,IF(BO16="",FALSE,TRUE))</formula>
    </cfRule>
  </conditionalFormatting>
  <conditionalFormatting sqref="K5:L16 K50:L60 K38:L47">
    <cfRule type="colorScale" priority="1981">
      <colorScale>
        <cfvo type="percent" val="0"/>
        <cfvo type="percent" val="100"/>
        <color rgb="FFFF231B"/>
        <color rgb="FF10FF07"/>
      </colorScale>
    </cfRule>
  </conditionalFormatting>
  <conditionalFormatting sqref="EC63:EC71 EC50:EC60 EC38:EC47">
    <cfRule type="expression" dxfId="1359" priority="1237">
      <formula>OR(IF(EC38&lt;ED38,TRUE),IF(AND(ED38="",EC38&lt;&gt;""),TRUE))</formula>
    </cfRule>
    <cfRule type="expression" dxfId="1358" priority="1238">
      <formula>IF(EC38&gt;=ED38,IF(EC38="",FALSE,TRUE))</formula>
    </cfRule>
  </conditionalFormatting>
  <conditionalFormatting sqref="EA19:EA26 EC19:EC26 EA63:EA71 EA38:EA47">
    <cfRule type="expression" dxfId="1357" priority="1239">
      <formula>OR(IF(#REF!&lt;#REF!,TRUE),IF(AND(#REF!="",#REF!&lt;&gt;""),TRUE))</formula>
    </cfRule>
    <cfRule type="expression" dxfId="1356" priority="1240">
      <formula>IF(#REF!&gt;=#REF!,IF(#REF!="",FALSE,TRUE))</formula>
    </cfRule>
  </conditionalFormatting>
  <conditionalFormatting sqref="EA5:EA16 EA50:EA60">
    <cfRule type="expression" dxfId="1355" priority="1229">
      <formula>OR(IF(#REF!&lt;#REF!,TRUE),IF(AND(#REF!="",#REF!&lt;&gt;""),TRUE))</formula>
    </cfRule>
    <cfRule type="expression" dxfId="1354" priority="1230">
      <formula>IF(#REF!&gt;=#REF!,IF(#REF!="",FALSE,TRUE))</formula>
    </cfRule>
  </conditionalFormatting>
  <conditionalFormatting sqref="EA29:EA35">
    <cfRule type="expression" dxfId="1353" priority="1233">
      <formula>OR(IF(EA29&lt;EB29,TRUE),IF(AND(EB29="",EA29&lt;&gt;""),TRUE))</formula>
    </cfRule>
    <cfRule type="expression" dxfId="1352" priority="1234">
      <formula>IF(EA29&gt;=EB29,IF(EA29="",FALSE,TRUE))</formula>
    </cfRule>
  </conditionalFormatting>
  <conditionalFormatting sqref="EC5:EC16">
    <cfRule type="expression" dxfId="1351" priority="1231">
      <formula>OR(IF(EC5&lt;ED5,TRUE),IF(AND(ED5="",EC5&lt;&gt;""),TRUE))</formula>
    </cfRule>
    <cfRule type="expression" dxfId="1350" priority="1232">
      <formula>IF(EC5&gt;=ED5,IF(EC5="",FALSE,TRUE))</formula>
    </cfRule>
  </conditionalFormatting>
  <conditionalFormatting sqref="EC29:EC35">
    <cfRule type="expression" dxfId="1349" priority="1235">
      <formula>OR(IF(EC29&lt;ED29,TRUE),IF(AND(ED29="",EC29&lt;&gt;""),TRUE))</formula>
    </cfRule>
    <cfRule type="expression" dxfId="1348" priority="1236">
      <formula>IF(EC29&gt;=ED29,IF(EC29="",FALSE,TRUE))</formula>
    </cfRule>
  </conditionalFormatting>
  <conditionalFormatting sqref="EK63:EK71 EK50:EK60 EK38:EK47">
    <cfRule type="expression" dxfId="1347" priority="1225">
      <formula>OR(IF(EK38&lt;EL38,TRUE),IF(AND(EL38="",EK38&lt;&gt;""),TRUE))</formula>
    </cfRule>
    <cfRule type="expression" dxfId="1346" priority="1226">
      <formula>IF(EK38&gt;=EL38,IF(EK38="",FALSE,TRUE))</formula>
    </cfRule>
  </conditionalFormatting>
  <conditionalFormatting sqref="EI19:EI26 EK19:EK26 EI63:EI71 EI38:EI47">
    <cfRule type="expression" dxfId="1345" priority="1227">
      <formula>OR(IF(#REF!&lt;#REF!,TRUE),IF(AND(#REF!="",#REF!&lt;&gt;""),TRUE))</formula>
    </cfRule>
    <cfRule type="expression" dxfId="1344" priority="1228">
      <formula>IF(#REF!&gt;=#REF!,IF(#REF!="",FALSE,TRUE))</formula>
    </cfRule>
  </conditionalFormatting>
  <conditionalFormatting sqref="EI5:EI16 EI50:EI60">
    <cfRule type="expression" dxfId="1343" priority="1217">
      <formula>OR(IF(#REF!&lt;#REF!,TRUE),IF(AND(#REF!="",#REF!&lt;&gt;""),TRUE))</formula>
    </cfRule>
    <cfRule type="expression" dxfId="1342" priority="1218">
      <formula>IF(#REF!&gt;=#REF!,IF(#REF!="",FALSE,TRUE))</formula>
    </cfRule>
  </conditionalFormatting>
  <conditionalFormatting sqref="EI29:EI35">
    <cfRule type="expression" dxfId="1341" priority="1221">
      <formula>OR(IF(EI29&lt;EJ29,TRUE),IF(AND(EJ29="",EI29&lt;&gt;""),TRUE))</formula>
    </cfRule>
    <cfRule type="expression" dxfId="1340" priority="1222">
      <formula>IF(EI29&gt;=EJ29,IF(EI29="",FALSE,TRUE))</formula>
    </cfRule>
  </conditionalFormatting>
  <conditionalFormatting sqref="EK5:EK16">
    <cfRule type="expression" dxfId="1339" priority="1219">
      <formula>OR(IF(EK5&lt;EL5,TRUE),IF(AND(EL5="",EK5&lt;&gt;""),TRUE))</formula>
    </cfRule>
    <cfRule type="expression" dxfId="1338" priority="1220">
      <formula>IF(EK5&gt;=EL5,IF(EK5="",FALSE,TRUE))</formula>
    </cfRule>
  </conditionalFormatting>
  <conditionalFormatting sqref="EK29:EK35">
    <cfRule type="expression" dxfId="1337" priority="1223">
      <formula>OR(IF(EK29&lt;EL29,TRUE),IF(AND(EL29="",EK29&lt;&gt;""),TRUE))</formula>
    </cfRule>
    <cfRule type="expression" dxfId="1336" priority="1224">
      <formula>IF(EK29&gt;=EL29,IF(EK29="",FALSE,TRUE))</formula>
    </cfRule>
  </conditionalFormatting>
  <conditionalFormatting sqref="ES63:ES71 ES38:ES47">
    <cfRule type="expression" dxfId="1335" priority="1213">
      <formula>OR(IF(ES38&lt;ET38,TRUE),IF(AND(ET38="",ES38&lt;&gt;""),TRUE))</formula>
    </cfRule>
    <cfRule type="expression" dxfId="1334" priority="1214">
      <formula>IF(ES38&gt;=ET38,IF(ES38="",FALSE,TRUE))</formula>
    </cfRule>
  </conditionalFormatting>
  <conditionalFormatting sqref="EQ19:EQ26 ES19:ES26 EQ63:EQ71 EQ38:EQ47">
    <cfRule type="expression" dxfId="1333" priority="1215">
      <formula>OR(IF(#REF!&lt;#REF!,TRUE),IF(AND(#REF!="",#REF!&lt;&gt;""),TRUE))</formula>
    </cfRule>
    <cfRule type="expression" dxfId="1332" priority="1216">
      <formula>IF(#REF!&gt;=#REF!,IF(#REF!="",FALSE,TRUE))</formula>
    </cfRule>
  </conditionalFormatting>
  <conditionalFormatting sqref="EQ5:EQ16 EQ50:EQ60">
    <cfRule type="expression" dxfId="1331" priority="1205">
      <formula>OR(IF(#REF!&lt;#REF!,TRUE),IF(AND(#REF!="",#REF!&lt;&gt;""),TRUE))</formula>
    </cfRule>
    <cfRule type="expression" dxfId="1330" priority="1206">
      <formula>IF(#REF!&gt;=#REF!,IF(#REF!="",FALSE,TRUE))</formula>
    </cfRule>
  </conditionalFormatting>
  <conditionalFormatting sqref="EQ29:EQ35">
    <cfRule type="expression" dxfId="1329" priority="1209">
      <formula>OR(IF(EQ29&lt;ER29,TRUE),IF(AND(ER29="",EQ29&lt;&gt;""),TRUE))</formula>
    </cfRule>
    <cfRule type="expression" dxfId="1328" priority="1210">
      <formula>IF(EQ29&gt;=ER29,IF(EQ29="",FALSE,TRUE))</formula>
    </cfRule>
  </conditionalFormatting>
  <conditionalFormatting sqref="ES5:ES16">
    <cfRule type="expression" dxfId="1327" priority="1207">
      <formula>OR(IF(ES5&lt;ET5,TRUE),IF(AND(ET5="",ES5&lt;&gt;""),TRUE))</formula>
    </cfRule>
    <cfRule type="expression" dxfId="1326" priority="1208">
      <formula>IF(ES5&gt;=ET5,IF(ES5="",FALSE,TRUE))</formula>
    </cfRule>
  </conditionalFormatting>
  <conditionalFormatting sqref="ES29:ES35">
    <cfRule type="expression" dxfId="1325" priority="1211">
      <formula>OR(IF(ES29&lt;ET29,TRUE),IF(AND(ET29="",ES29&lt;&gt;""),TRUE))</formula>
    </cfRule>
    <cfRule type="expression" dxfId="1324" priority="1212">
      <formula>IF(ES29&gt;=ET29,IF(ES29="",FALSE,TRUE))</formula>
    </cfRule>
  </conditionalFormatting>
  <conditionalFormatting sqref="FA63:FA71 FA50:FA60">
    <cfRule type="expression" dxfId="1323" priority="1201">
      <formula>OR(IF(FA50&lt;FB50,TRUE),IF(AND(FB50="",FA50&lt;&gt;""),TRUE))</formula>
    </cfRule>
    <cfRule type="expression" dxfId="1322" priority="1202">
      <formula>IF(FA50&gt;=FB50,IF(FA50="",FALSE,TRUE))</formula>
    </cfRule>
  </conditionalFormatting>
  <conditionalFormatting sqref="EY19:EY26 FA19:FA26 EY63:EY71">
    <cfRule type="expression" dxfId="1321" priority="1203">
      <formula>OR(IF(#REF!&lt;#REF!,TRUE),IF(AND(#REF!="",#REF!&lt;&gt;""),TRUE))</formula>
    </cfRule>
    <cfRule type="expression" dxfId="1320" priority="1204">
      <formula>IF(#REF!&gt;=#REF!,IF(#REF!="",FALSE,TRUE))</formula>
    </cfRule>
  </conditionalFormatting>
  <conditionalFormatting sqref="EY5:EY16 EY50:EY60">
    <cfRule type="expression" dxfId="1319" priority="1193">
      <formula>OR(IF(#REF!&lt;#REF!,TRUE),IF(AND(#REF!="",#REF!&lt;&gt;""),TRUE))</formula>
    </cfRule>
    <cfRule type="expression" dxfId="1318" priority="1194">
      <formula>IF(#REF!&gt;=#REF!,IF(#REF!="",FALSE,TRUE))</formula>
    </cfRule>
  </conditionalFormatting>
  <conditionalFormatting sqref="ES50:ES60">
    <cfRule type="expression" dxfId="1317" priority="1191">
      <formula>OR(IF(#REF!&lt;#REF!,TRUE),IF(AND(#REF!="",#REF!&lt;&gt;""),TRUE))</formula>
    </cfRule>
    <cfRule type="expression" dxfId="1316" priority="1192">
      <formula>IF(#REF!&gt;=#REF!,IF(#REF!="",FALSE,TRUE))</formula>
    </cfRule>
  </conditionalFormatting>
  <conditionalFormatting sqref="FA5">
    <cfRule type="expression" dxfId="1315" priority="1189">
      <formula>OR(IF(#REF!&lt;#REF!,TRUE),IF(AND(#REF!="",#REF!&lt;&gt;""),TRUE))</formula>
    </cfRule>
    <cfRule type="expression" dxfId="1314" priority="1190">
      <formula>IF(#REF!&gt;=#REF!,IF(#REF!="",FALSE,TRUE))</formula>
    </cfRule>
  </conditionalFormatting>
  <conditionalFormatting sqref="FA6:FA16">
    <cfRule type="expression" dxfId="1313" priority="1187">
      <formula>OR(IF(#REF!&lt;#REF!,TRUE),IF(AND(#REF!="",#REF!&lt;&gt;""),TRUE))</formula>
    </cfRule>
    <cfRule type="expression" dxfId="1312" priority="1188">
      <formula>IF(#REF!&gt;=#REF!,IF(#REF!="",FALSE,TRUE))</formula>
    </cfRule>
  </conditionalFormatting>
  <conditionalFormatting sqref="EY29:EY35">
    <cfRule type="expression" dxfId="1311" priority="1183">
      <formula>OR(IF(#REF!&lt;#REF!,TRUE),IF(AND(#REF!="",#REF!&lt;&gt;""),TRUE))</formula>
    </cfRule>
    <cfRule type="expression" dxfId="1310" priority="1184">
      <formula>IF(#REF!&gt;=#REF!,IF(#REF!="",FALSE,TRUE))</formula>
    </cfRule>
  </conditionalFormatting>
  <conditionalFormatting sqref="FA29:FA35">
    <cfRule type="expression" dxfId="1309" priority="1181">
      <formula>OR(IF(#REF!&lt;#REF!,TRUE),IF(AND(#REF!="",#REF!&lt;&gt;""),TRUE))</formula>
    </cfRule>
    <cfRule type="expression" dxfId="1308" priority="1182">
      <formula>IF(#REF!&gt;=#REF!,IF(#REF!="",FALSE,TRUE))</formula>
    </cfRule>
  </conditionalFormatting>
  <conditionalFormatting sqref="EY38:EY47">
    <cfRule type="expression" dxfId="1307" priority="1179">
      <formula>OR(IF(#REF!&lt;#REF!,TRUE),IF(AND(#REF!="",#REF!&lt;&gt;""),TRUE))</formula>
    </cfRule>
    <cfRule type="expression" dxfId="1306" priority="1180">
      <formula>IF(#REF!&gt;=#REF!,IF(#REF!="",FALSE,TRUE))</formula>
    </cfRule>
  </conditionalFormatting>
  <conditionalFormatting sqref="FA38:FA47">
    <cfRule type="expression" dxfId="1305" priority="1177">
      <formula>OR(IF(#REF!&lt;#REF!,TRUE),IF(AND(#REF!="",#REF!&lt;&gt;""),TRUE))</formula>
    </cfRule>
    <cfRule type="expression" dxfId="1304" priority="1178">
      <formula>IF(#REF!&gt;=#REF!,IF(#REF!="",FALSE,TRUE))</formula>
    </cfRule>
  </conditionalFormatting>
  <conditionalFormatting sqref="P5">
    <cfRule type="expression" dxfId="1291" priority="1175">
      <formula>OR(IF(P5&lt;Q5,TRUE),IF(AND(Q5="",P5&lt;&gt;""),TRUE))</formula>
    </cfRule>
    <cfRule type="expression" dxfId="1290" priority="1176">
      <formula>IF(P5&gt;=Q5,IF(P5="",FALSE,TRUE))</formula>
    </cfRule>
  </conditionalFormatting>
  <conditionalFormatting sqref="R5">
    <cfRule type="expression" dxfId="1289" priority="1173">
      <formula>OR(IF(R5&lt;S5,TRUE),IF(AND(S5="",R5&lt;&gt;""),TRUE))</formula>
    </cfRule>
    <cfRule type="expression" dxfId="1288" priority="1174">
      <formula>IF(R5&gt;=S5,IF(R5="",FALSE,TRUE))</formula>
    </cfRule>
  </conditionalFormatting>
  <conditionalFormatting sqref="W5">
    <cfRule type="expression" dxfId="1287" priority="1171">
      <formula>OR(IF(W5&lt;X5,TRUE),IF(AND(X5="",W5&lt;&gt;""),TRUE))</formula>
    </cfRule>
    <cfRule type="expression" dxfId="1286" priority="1172">
      <formula>IF(W5&gt;=X5,IF(W5="",FALSE,TRUE))</formula>
    </cfRule>
  </conditionalFormatting>
  <conditionalFormatting sqref="Y5">
    <cfRule type="expression" dxfId="1285" priority="1169">
      <formula>OR(IF(Y5&lt;Z5,TRUE),IF(AND(Z5="",Y5&lt;&gt;""),TRUE))</formula>
    </cfRule>
    <cfRule type="expression" dxfId="1284" priority="1170">
      <formula>IF(Y5&gt;=Z5,IF(Y5="",FALSE,TRUE))</formula>
    </cfRule>
  </conditionalFormatting>
  <conditionalFormatting sqref="W6">
    <cfRule type="expression" dxfId="1283" priority="1167">
      <formula>OR(IF(W6&lt;X6,TRUE),IF(AND(X6="",W6&lt;&gt;""),TRUE))</formula>
    </cfRule>
    <cfRule type="expression" dxfId="1282" priority="1168">
      <formula>IF(W6&gt;=X6,IF(W6="",FALSE,TRUE))</formula>
    </cfRule>
  </conditionalFormatting>
  <conditionalFormatting sqref="Y6">
    <cfRule type="expression" dxfId="1281" priority="1165">
      <formula>OR(IF(Y6&lt;Z6,TRUE),IF(AND(Z6="",Y6&lt;&gt;""),TRUE))</formula>
    </cfRule>
    <cfRule type="expression" dxfId="1280" priority="1166">
      <formula>IF(Y6&gt;=Z6,IF(Y6="",FALSE,TRUE))</formula>
    </cfRule>
  </conditionalFormatting>
  <conditionalFormatting sqref="AD6">
    <cfRule type="expression" dxfId="1279" priority="1163">
      <formula>OR(IF(AD6&lt;AE6,TRUE),IF(AND(AE6="",AD6&lt;&gt;""),TRUE))</formula>
    </cfRule>
    <cfRule type="expression" dxfId="1278" priority="1164">
      <formula>IF(AD6&gt;=AE6,IF(AD6="",FALSE,TRUE))</formula>
    </cfRule>
  </conditionalFormatting>
  <conditionalFormatting sqref="AD5">
    <cfRule type="expression" dxfId="1277" priority="1161">
      <formula>OR(IF(AD5&lt;AE5,TRUE),IF(AND(AE5="",AD5&lt;&gt;""),TRUE))</formula>
    </cfRule>
    <cfRule type="expression" dxfId="1276" priority="1162">
      <formula>IF(AD5&gt;=AE5,IF(AD5="",FALSE,TRUE))</formula>
    </cfRule>
  </conditionalFormatting>
  <conditionalFormatting sqref="AD7">
    <cfRule type="expression" dxfId="1275" priority="1159">
      <formula>OR(IF(AD7&lt;AE7,TRUE),IF(AND(AE7="",AD7&lt;&gt;""),TRUE))</formula>
    </cfRule>
    <cfRule type="expression" dxfId="1274" priority="1160">
      <formula>IF(AD7&gt;=AE7,IF(AD7="",FALSE,TRUE))</formula>
    </cfRule>
  </conditionalFormatting>
  <conditionalFormatting sqref="AF5:AF7">
    <cfRule type="expression" dxfId="1273" priority="1157">
      <formula>OR(IF(AF5&lt;AG5,TRUE),IF(AND(AG5="",AF5&lt;&gt;""),TRUE))</formula>
    </cfRule>
    <cfRule type="expression" dxfId="1272" priority="1158">
      <formula>IF(AF5&gt;=AG5,IF(AF5="",FALSE,TRUE))</formula>
    </cfRule>
  </conditionalFormatting>
  <conditionalFormatting sqref="AK6">
    <cfRule type="expression" dxfId="1263" priority="1147">
      <formula>OR(IF(AK6&lt;AL6,TRUE),IF(AND(AL6="",AK6&lt;&gt;""),TRUE))</formula>
    </cfRule>
    <cfRule type="expression" dxfId="1262" priority="1148">
      <formula>IF(AK6&gt;=AL6,IF(AK6="",FALSE,TRUE))</formula>
    </cfRule>
  </conditionalFormatting>
  <conditionalFormatting sqref="AK5">
    <cfRule type="expression" dxfId="1261" priority="1145">
      <formula>OR(IF(AK5&lt;AL5,TRUE),IF(AND(AL5="",AK5&lt;&gt;""),TRUE))</formula>
    </cfRule>
    <cfRule type="expression" dxfId="1260" priority="1146">
      <formula>IF(AK5&gt;=AL5,IF(AK5="",FALSE,TRUE))</formula>
    </cfRule>
  </conditionalFormatting>
  <conditionalFormatting sqref="AK7:AK8">
    <cfRule type="expression" dxfId="1259" priority="1143">
      <formula>OR(IF(AK7&lt;AL7,TRUE),IF(AND(AL7="",AK7&lt;&gt;""),TRUE))</formula>
    </cfRule>
    <cfRule type="expression" dxfId="1258" priority="1144">
      <formula>IF(AK7&gt;=AL7,IF(AK7="",FALSE,TRUE))</formula>
    </cfRule>
  </conditionalFormatting>
  <conditionalFormatting sqref="AM5:AM8">
    <cfRule type="expression" dxfId="1257" priority="1141">
      <formula>OR(IF(AM5&lt;AN5,TRUE),IF(AND(AN5="",AM5&lt;&gt;""),TRUE))</formula>
    </cfRule>
    <cfRule type="expression" dxfId="1256" priority="1142">
      <formula>IF(AM5&gt;=AN5,IF(AM5="",FALSE,TRUE))</formula>
    </cfRule>
  </conditionalFormatting>
  <conditionalFormatting sqref="AR6">
    <cfRule type="expression" dxfId="1255" priority="1139">
      <formula>OR(IF(AR6&lt;AS6,TRUE),IF(AND(AS6="",AR6&lt;&gt;""),TRUE))</formula>
    </cfRule>
    <cfRule type="expression" dxfId="1254" priority="1140">
      <formula>IF(AR6&gt;=AS6,IF(AR6="",FALSE,TRUE))</formula>
    </cfRule>
  </conditionalFormatting>
  <conditionalFormatting sqref="AR5">
    <cfRule type="expression" dxfId="1253" priority="1137">
      <formula>OR(IF(AR5&lt;AS5,TRUE),IF(AND(AS5="",AR5&lt;&gt;""),TRUE))</formula>
    </cfRule>
    <cfRule type="expression" dxfId="1252" priority="1138">
      <formula>IF(AR5&gt;=AS5,IF(AR5="",FALSE,TRUE))</formula>
    </cfRule>
  </conditionalFormatting>
  <conditionalFormatting sqref="AR7:AR9">
    <cfRule type="expression" dxfId="1251" priority="1135">
      <formula>OR(IF(AR7&lt;AS7,TRUE),IF(AND(AS7="",AR7&lt;&gt;""),TRUE))</formula>
    </cfRule>
    <cfRule type="expression" dxfId="1250" priority="1136">
      <formula>IF(AR7&gt;=AS7,IF(AR7="",FALSE,TRUE))</formula>
    </cfRule>
  </conditionalFormatting>
  <conditionalFormatting sqref="AT5:AT9">
    <cfRule type="expression" dxfId="1249" priority="1133">
      <formula>OR(IF(AT5&lt;AU5,TRUE),IF(AND(AU5="",AT5&lt;&gt;""),TRUE))</formula>
    </cfRule>
    <cfRule type="expression" dxfId="1248" priority="1134">
      <formula>IF(AT5&gt;=AU5,IF(AT5="",FALSE,TRUE))</formula>
    </cfRule>
  </conditionalFormatting>
  <conditionalFormatting sqref="P19">
    <cfRule type="expression" dxfId="1239" priority="1131">
      <formula>OR(IF(P19&lt;Q19,TRUE),IF(AND(Q19="",P19&lt;&gt;""),TRUE))</formula>
    </cfRule>
    <cfRule type="expression" dxfId="1238" priority="1132">
      <formula>IF(P19&gt;=Q19,IF(P19="",FALSE,TRUE))</formula>
    </cfRule>
  </conditionalFormatting>
  <conditionalFormatting sqref="R19">
    <cfRule type="expression" dxfId="1237" priority="1129">
      <formula>OR(IF(R19&lt;S19,TRUE),IF(AND(S19="",R19&lt;&gt;""),TRUE))</formula>
    </cfRule>
    <cfRule type="expression" dxfId="1236" priority="1130">
      <formula>IF(R19&gt;=S19,IF(R19="",FALSE,TRUE))</formula>
    </cfRule>
  </conditionalFormatting>
  <conditionalFormatting sqref="W19">
    <cfRule type="expression" dxfId="1235" priority="1127">
      <formula>OR(IF(W19&lt;X19,TRUE),IF(AND(X19="",W19&lt;&gt;""),TRUE))</formula>
    </cfRule>
    <cfRule type="expression" dxfId="1234" priority="1128">
      <formula>IF(W19&gt;=X19,IF(W19="",FALSE,TRUE))</formula>
    </cfRule>
  </conditionalFormatting>
  <conditionalFormatting sqref="Y19">
    <cfRule type="expression" dxfId="1233" priority="1125">
      <formula>OR(IF(Y19&lt;Z19,TRUE),IF(AND(Z19="",Y19&lt;&gt;""),TRUE))</formula>
    </cfRule>
    <cfRule type="expression" dxfId="1232" priority="1126">
      <formula>IF(Y19&gt;=Z19,IF(Y19="",FALSE,TRUE))</formula>
    </cfRule>
  </conditionalFormatting>
  <conditionalFormatting sqref="W20">
    <cfRule type="expression" dxfId="1231" priority="1123">
      <formula>OR(IF(W20&lt;X20,TRUE),IF(AND(X20="",W20&lt;&gt;""),TRUE))</formula>
    </cfRule>
    <cfRule type="expression" dxfId="1230" priority="1124">
      <formula>IF(W20&gt;=X20,IF(W20="",FALSE,TRUE))</formula>
    </cfRule>
  </conditionalFormatting>
  <conditionalFormatting sqref="Y20">
    <cfRule type="expression" dxfId="1229" priority="1121">
      <formula>OR(IF(Y20&lt;Z20,TRUE),IF(AND(Z20="",Y20&lt;&gt;""),TRUE))</formula>
    </cfRule>
    <cfRule type="expression" dxfId="1228" priority="1122">
      <formula>IF(Y20&gt;=Z20,IF(Y20="",FALSE,TRUE))</formula>
    </cfRule>
  </conditionalFormatting>
  <conditionalFormatting sqref="AD19">
    <cfRule type="expression" dxfId="1227" priority="1119">
      <formula>OR(IF(AD19&lt;AE19,TRUE),IF(AND(AE19="",AD19&lt;&gt;""),TRUE))</formula>
    </cfRule>
    <cfRule type="expression" dxfId="1226" priority="1120">
      <formula>IF(AD19&gt;=AE19,IF(AD19="",FALSE,TRUE))</formula>
    </cfRule>
  </conditionalFormatting>
  <conditionalFormatting sqref="AF19">
    <cfRule type="expression" dxfId="1225" priority="1117">
      <formula>OR(IF(AF19&lt;AG19,TRUE),IF(AND(AG19="",AF19&lt;&gt;""),TRUE))</formula>
    </cfRule>
    <cfRule type="expression" dxfId="1224" priority="1118">
      <formula>IF(AF19&gt;=AG19,IF(AF19="",FALSE,TRUE))</formula>
    </cfRule>
  </conditionalFormatting>
  <conditionalFormatting sqref="AD20">
    <cfRule type="expression" dxfId="1223" priority="1115">
      <formula>OR(IF(AD20&lt;AE20,TRUE),IF(AND(AE20="",AD20&lt;&gt;""),TRUE))</formula>
    </cfRule>
    <cfRule type="expression" dxfId="1222" priority="1116">
      <formula>IF(AD20&gt;=AE20,IF(AD20="",FALSE,TRUE))</formula>
    </cfRule>
  </conditionalFormatting>
  <conditionalFormatting sqref="AF20">
    <cfRule type="expression" dxfId="1221" priority="1113">
      <formula>OR(IF(AF20&lt;AG20,TRUE),IF(AND(AG20="",AF20&lt;&gt;""),TRUE))</formula>
    </cfRule>
    <cfRule type="expression" dxfId="1220" priority="1114">
      <formula>IF(AF20&gt;=AG20,IF(AF20="",FALSE,TRUE))</formula>
    </cfRule>
  </conditionalFormatting>
  <conditionalFormatting sqref="AD21">
    <cfRule type="expression" dxfId="1219" priority="1111">
      <formula>OR(IF(AD21&lt;AE21,TRUE),IF(AND(AE21="",AD21&lt;&gt;""),TRUE))</formula>
    </cfRule>
    <cfRule type="expression" dxfId="1218" priority="1112">
      <formula>IF(AD21&gt;=AE21,IF(AD21="",FALSE,TRUE))</formula>
    </cfRule>
  </conditionalFormatting>
  <conditionalFormatting sqref="AF21">
    <cfRule type="expression" dxfId="1217" priority="1109">
      <formula>OR(IF(AF21&lt;AG21,TRUE),IF(AND(AG21="",AF21&lt;&gt;""),TRUE))</formula>
    </cfRule>
    <cfRule type="expression" dxfId="1216" priority="1110">
      <formula>IF(AF21&gt;=AG21,IF(AF21="",FALSE,TRUE))</formula>
    </cfRule>
  </conditionalFormatting>
  <conditionalFormatting sqref="AK19">
    <cfRule type="expression" dxfId="1215" priority="1107">
      <formula>OR(IF(AK19&lt;AL19,TRUE),IF(AND(AL19="",AK19&lt;&gt;""),TRUE))</formula>
    </cfRule>
    <cfRule type="expression" dxfId="1214" priority="1108">
      <formula>IF(AK19&gt;=AL19,IF(AK19="",FALSE,TRUE))</formula>
    </cfRule>
  </conditionalFormatting>
  <conditionalFormatting sqref="AM19">
    <cfRule type="expression" dxfId="1213" priority="1105">
      <formula>OR(IF(AM19&lt;AN19,TRUE),IF(AND(AN19="",AM19&lt;&gt;""),TRUE))</formula>
    </cfRule>
    <cfRule type="expression" dxfId="1212" priority="1106">
      <formula>IF(AM19&gt;=AN19,IF(AM19="",FALSE,TRUE))</formula>
    </cfRule>
  </conditionalFormatting>
  <conditionalFormatting sqref="AK20">
    <cfRule type="expression" dxfId="1211" priority="1103">
      <formula>OR(IF(AK20&lt;AL20,TRUE),IF(AND(AL20="",AK20&lt;&gt;""),TRUE))</formula>
    </cfRule>
    <cfRule type="expression" dxfId="1210" priority="1104">
      <formula>IF(AK20&gt;=AL20,IF(AK20="",FALSE,TRUE))</formula>
    </cfRule>
  </conditionalFormatting>
  <conditionalFormatting sqref="AM20">
    <cfRule type="expression" dxfId="1209" priority="1101">
      <formula>OR(IF(AM20&lt;AN20,TRUE),IF(AND(AN20="",AM20&lt;&gt;""),TRUE))</formula>
    </cfRule>
    <cfRule type="expression" dxfId="1208" priority="1102">
      <formula>IF(AM20&gt;=AN20,IF(AM20="",FALSE,TRUE))</formula>
    </cfRule>
  </conditionalFormatting>
  <conditionalFormatting sqref="AK21:AK22">
    <cfRule type="expression" dxfId="1207" priority="1099">
      <formula>OR(IF(AK21&lt;AL21,TRUE),IF(AND(AL21="",AK21&lt;&gt;""),TRUE))</formula>
    </cfRule>
    <cfRule type="expression" dxfId="1206" priority="1100">
      <formula>IF(AK21&gt;=AL21,IF(AK21="",FALSE,TRUE))</formula>
    </cfRule>
  </conditionalFormatting>
  <conditionalFormatting sqref="AM21:AM22">
    <cfRule type="expression" dxfId="1205" priority="1097">
      <formula>OR(IF(AM21&lt;AN21,TRUE),IF(AND(AN21="",AM21&lt;&gt;""),TRUE))</formula>
    </cfRule>
    <cfRule type="expression" dxfId="1204" priority="1098">
      <formula>IF(AM21&gt;=AN21,IF(AM21="",FALSE,TRUE))</formula>
    </cfRule>
  </conditionalFormatting>
  <conditionalFormatting sqref="AR19">
    <cfRule type="expression" dxfId="1203" priority="1095">
      <formula>OR(IF(AR19&lt;AS19,TRUE),IF(AND(AS19="",AR19&lt;&gt;""),TRUE))</formula>
    </cfRule>
    <cfRule type="expression" dxfId="1202" priority="1096">
      <formula>IF(AR19&gt;=AS19,IF(AR19="",FALSE,TRUE))</formula>
    </cfRule>
  </conditionalFormatting>
  <conditionalFormatting sqref="AT19">
    <cfRule type="expression" dxfId="1201" priority="1093">
      <formula>OR(IF(AT19&lt;AU19,TRUE),IF(AND(AU19="",AT19&lt;&gt;""),TRUE))</formula>
    </cfRule>
    <cfRule type="expression" dxfId="1200" priority="1094">
      <formula>IF(AT19&gt;=AU19,IF(AT19="",FALSE,TRUE))</formula>
    </cfRule>
  </conditionalFormatting>
  <conditionalFormatting sqref="AR20">
    <cfRule type="expression" dxfId="1199" priority="1091">
      <formula>OR(IF(AR20&lt;AS20,TRUE),IF(AND(AS20="",AR20&lt;&gt;""),TRUE))</formula>
    </cfRule>
    <cfRule type="expression" dxfId="1198" priority="1092">
      <formula>IF(AR20&gt;=AS20,IF(AR20="",FALSE,TRUE))</formula>
    </cfRule>
  </conditionalFormatting>
  <conditionalFormatting sqref="AT20">
    <cfRule type="expression" dxfId="1197" priority="1089">
      <formula>OR(IF(AT20&lt;AU20,TRUE),IF(AND(AU20="",AT20&lt;&gt;""),TRUE))</formula>
    </cfRule>
    <cfRule type="expression" dxfId="1196" priority="1090">
      <formula>IF(AT20&gt;=AU20,IF(AT20="",FALSE,TRUE))</formula>
    </cfRule>
  </conditionalFormatting>
  <conditionalFormatting sqref="AR21:AR23">
    <cfRule type="expression" dxfId="1195" priority="1087">
      <formula>OR(IF(AR21&lt;AS21,TRUE),IF(AND(AS21="",AR21&lt;&gt;""),TRUE))</formula>
    </cfRule>
    <cfRule type="expression" dxfId="1194" priority="1088">
      <formula>IF(AR21&gt;=AS21,IF(AR21="",FALSE,TRUE))</formula>
    </cfRule>
  </conditionalFormatting>
  <conditionalFormatting sqref="AT21:AT23">
    <cfRule type="expression" dxfId="1193" priority="1085">
      <formula>OR(IF(AT21&lt;AU21,TRUE),IF(AND(AU21="",AT21&lt;&gt;""),TRUE))</formula>
    </cfRule>
    <cfRule type="expression" dxfId="1192" priority="1086">
      <formula>IF(AT21&gt;=AU21,IF(AT21="",FALSE,TRUE))</formula>
    </cfRule>
  </conditionalFormatting>
  <conditionalFormatting sqref="P29">
    <cfRule type="expression" dxfId="1191" priority="1083">
      <formula>OR(IF(P29&lt;Q29,TRUE),IF(AND(Q29="",P29&lt;&gt;""),TRUE))</formula>
    </cfRule>
    <cfRule type="expression" dxfId="1190" priority="1084">
      <formula>IF(P29&gt;=Q29,IF(P29="",FALSE,TRUE))</formula>
    </cfRule>
  </conditionalFormatting>
  <conditionalFormatting sqref="R29">
    <cfRule type="expression" dxfId="1189" priority="1081">
      <formula>OR(IF(R29&lt;S29,TRUE),IF(AND(S29="",R29&lt;&gt;""),TRUE))</formula>
    </cfRule>
    <cfRule type="expression" dxfId="1188" priority="1082">
      <formula>IF(R29&gt;=S29,IF(R29="",FALSE,TRUE))</formula>
    </cfRule>
  </conditionalFormatting>
  <conditionalFormatting sqref="W29">
    <cfRule type="expression" dxfId="1187" priority="1079">
      <formula>OR(IF(W29&lt;X29,TRUE),IF(AND(X29="",W29&lt;&gt;""),TRUE))</formula>
    </cfRule>
    <cfRule type="expression" dxfId="1186" priority="1080">
      <formula>IF(W29&gt;=X29,IF(W29="",FALSE,TRUE))</formula>
    </cfRule>
  </conditionalFormatting>
  <conditionalFormatting sqref="Y29">
    <cfRule type="expression" dxfId="1185" priority="1077">
      <formula>OR(IF(Y29&lt;Z29,TRUE),IF(AND(Z29="",Y29&lt;&gt;""),TRUE))</formula>
    </cfRule>
    <cfRule type="expression" dxfId="1184" priority="1078">
      <formula>IF(Y29&gt;=Z29,IF(Y29="",FALSE,TRUE))</formula>
    </cfRule>
  </conditionalFormatting>
  <conditionalFormatting sqref="W30">
    <cfRule type="expression" dxfId="1183" priority="1075">
      <formula>OR(IF(W30&lt;X30,TRUE),IF(AND(X30="",W30&lt;&gt;""),TRUE))</formula>
    </cfRule>
    <cfRule type="expression" dxfId="1182" priority="1076">
      <formula>IF(W30&gt;=X30,IF(W30="",FALSE,TRUE))</formula>
    </cfRule>
  </conditionalFormatting>
  <conditionalFormatting sqref="Y30">
    <cfRule type="expression" dxfId="1181" priority="1073">
      <formula>OR(IF(Y30&lt;Z30,TRUE),IF(AND(Z30="",Y30&lt;&gt;""),TRUE))</formula>
    </cfRule>
    <cfRule type="expression" dxfId="1180" priority="1074">
      <formula>IF(Y30&gt;=Z30,IF(Y30="",FALSE,TRUE))</formula>
    </cfRule>
  </conditionalFormatting>
  <conditionalFormatting sqref="AD30">
    <cfRule type="expression" dxfId="1179" priority="1071">
      <formula>OR(IF(AD30&lt;AE30,TRUE),IF(AND(AE30="",AD30&lt;&gt;""),TRUE))</formula>
    </cfRule>
    <cfRule type="expression" dxfId="1178" priority="1072">
      <formula>IF(AD30&gt;=AE30,IF(AD30="",FALSE,TRUE))</formula>
    </cfRule>
  </conditionalFormatting>
  <conditionalFormatting sqref="AF30">
    <cfRule type="expression" dxfId="1177" priority="1069">
      <formula>OR(IF(AF30&lt;AG30,TRUE),IF(AND(AG30="",AF30&lt;&gt;""),TRUE))</formula>
    </cfRule>
    <cfRule type="expression" dxfId="1176" priority="1070">
      <formula>IF(AF30&gt;=AG30,IF(AF30="",FALSE,TRUE))</formula>
    </cfRule>
  </conditionalFormatting>
  <conditionalFormatting sqref="AD31">
    <cfRule type="expression" dxfId="1175" priority="1067">
      <formula>OR(IF(AD31&lt;AE31,TRUE),IF(AND(AE31="",AD31&lt;&gt;""),TRUE))</formula>
    </cfRule>
    <cfRule type="expression" dxfId="1174" priority="1068">
      <formula>IF(AD31&gt;=AE31,IF(AD31="",FALSE,TRUE))</formula>
    </cfRule>
  </conditionalFormatting>
  <conditionalFormatting sqref="AF31">
    <cfRule type="expression" dxfId="1173" priority="1065">
      <formula>OR(IF(AF31&lt;AG31,TRUE),IF(AND(AG31="",AF31&lt;&gt;""),TRUE))</formula>
    </cfRule>
    <cfRule type="expression" dxfId="1172" priority="1066">
      <formula>IF(AF31&gt;=AG31,IF(AF31="",FALSE,TRUE))</formula>
    </cfRule>
  </conditionalFormatting>
  <conditionalFormatting sqref="AD29">
    <cfRule type="expression" dxfId="1171" priority="1063">
      <formula>OR(IF(AD29&lt;AE29,TRUE),IF(AND(AE29="",AD29&lt;&gt;""),TRUE))</formula>
    </cfRule>
    <cfRule type="expression" dxfId="1170" priority="1064">
      <formula>IF(AD29&gt;=AE29,IF(AD29="",FALSE,TRUE))</formula>
    </cfRule>
  </conditionalFormatting>
  <conditionalFormatting sqref="AF29">
    <cfRule type="expression" dxfId="1169" priority="1061">
      <formula>OR(IF(AF29&lt;AG29,TRUE),IF(AND(AG29="",AF29&lt;&gt;""),TRUE))</formula>
    </cfRule>
    <cfRule type="expression" dxfId="1168" priority="1062">
      <formula>IF(AF29&gt;=AG29,IF(AF29="",FALSE,TRUE))</formula>
    </cfRule>
  </conditionalFormatting>
  <conditionalFormatting sqref="AK30">
    <cfRule type="expression" dxfId="1167" priority="1059">
      <formula>OR(IF(AK30&lt;AL30,TRUE),IF(AND(AL30="",AK30&lt;&gt;""),TRUE))</formula>
    </cfRule>
    <cfRule type="expression" dxfId="1166" priority="1060">
      <formula>IF(AK30&gt;=AL30,IF(AK30="",FALSE,TRUE))</formula>
    </cfRule>
  </conditionalFormatting>
  <conditionalFormatting sqref="AM30">
    <cfRule type="expression" dxfId="1165" priority="1057">
      <formula>OR(IF(AM30&lt;AN30,TRUE),IF(AND(AN30="",AM30&lt;&gt;""),TRUE))</formula>
    </cfRule>
    <cfRule type="expression" dxfId="1164" priority="1058">
      <formula>IF(AM30&gt;=AN30,IF(AM30="",FALSE,TRUE))</formula>
    </cfRule>
  </conditionalFormatting>
  <conditionalFormatting sqref="AK31:AK32">
    <cfRule type="expression" dxfId="1163" priority="1055">
      <formula>OR(IF(AK31&lt;AL31,TRUE),IF(AND(AL31="",AK31&lt;&gt;""),TRUE))</formula>
    </cfRule>
    <cfRule type="expression" dxfId="1162" priority="1056">
      <formula>IF(AK31&gt;=AL31,IF(AK31="",FALSE,TRUE))</formula>
    </cfRule>
  </conditionalFormatting>
  <conditionalFormatting sqref="AM31:AM32">
    <cfRule type="expression" dxfId="1161" priority="1053">
      <formula>OR(IF(AM31&lt;AN31,TRUE),IF(AND(AN31="",AM31&lt;&gt;""),TRUE))</formula>
    </cfRule>
    <cfRule type="expression" dxfId="1160" priority="1054">
      <formula>IF(AM31&gt;=AN31,IF(AM31="",FALSE,TRUE))</formula>
    </cfRule>
  </conditionalFormatting>
  <conditionalFormatting sqref="AK29">
    <cfRule type="expression" dxfId="1159" priority="1051">
      <formula>OR(IF(AK29&lt;AL29,TRUE),IF(AND(AL29="",AK29&lt;&gt;""),TRUE))</formula>
    </cfRule>
    <cfRule type="expression" dxfId="1158" priority="1052">
      <formula>IF(AK29&gt;=AL29,IF(AK29="",FALSE,TRUE))</formula>
    </cfRule>
  </conditionalFormatting>
  <conditionalFormatting sqref="AM29">
    <cfRule type="expression" dxfId="1157" priority="1049">
      <formula>OR(IF(AM29&lt;AN29,TRUE),IF(AND(AN29="",AM29&lt;&gt;""),TRUE))</formula>
    </cfRule>
    <cfRule type="expression" dxfId="1156" priority="1050">
      <formula>IF(AM29&gt;=AN29,IF(AM29="",FALSE,TRUE))</formula>
    </cfRule>
  </conditionalFormatting>
  <conditionalFormatting sqref="AR30">
    <cfRule type="expression" dxfId="1155" priority="1047">
      <formula>OR(IF(AR30&lt;AS30,TRUE),IF(AND(AS30="",AR30&lt;&gt;""),TRUE))</formula>
    </cfRule>
    <cfRule type="expression" dxfId="1154" priority="1048">
      <formula>IF(AR30&gt;=AS30,IF(AR30="",FALSE,TRUE))</formula>
    </cfRule>
  </conditionalFormatting>
  <conditionalFormatting sqref="AT30">
    <cfRule type="expression" dxfId="1153" priority="1045">
      <formula>OR(IF(AT30&lt;AU30,TRUE),IF(AND(AU30="",AT30&lt;&gt;""),TRUE))</formula>
    </cfRule>
    <cfRule type="expression" dxfId="1152" priority="1046">
      <formula>IF(AT30&gt;=AU30,IF(AT30="",FALSE,TRUE))</formula>
    </cfRule>
  </conditionalFormatting>
  <conditionalFormatting sqref="AR31:AR33">
    <cfRule type="expression" dxfId="1151" priority="1043">
      <formula>OR(IF(AR31&lt;AS31,TRUE),IF(AND(AS31="",AR31&lt;&gt;""),TRUE))</formula>
    </cfRule>
    <cfRule type="expression" dxfId="1150" priority="1044">
      <formula>IF(AR31&gt;=AS31,IF(AR31="",FALSE,TRUE))</formula>
    </cfRule>
  </conditionalFormatting>
  <conditionalFormatting sqref="AT31:AT33">
    <cfRule type="expression" dxfId="1149" priority="1041">
      <formula>OR(IF(AT31&lt;AU31,TRUE),IF(AND(AU31="",AT31&lt;&gt;""),TRUE))</formula>
    </cfRule>
    <cfRule type="expression" dxfId="1148" priority="1042">
      <formula>IF(AT31&gt;=AU31,IF(AT31="",FALSE,TRUE))</formula>
    </cfRule>
  </conditionalFormatting>
  <conditionalFormatting sqref="AR29">
    <cfRule type="expression" dxfId="1147" priority="1039">
      <formula>OR(IF(AR29&lt;AS29,TRUE),IF(AND(AS29="",AR29&lt;&gt;""),TRUE))</formula>
    </cfRule>
    <cfRule type="expression" dxfId="1146" priority="1040">
      <formula>IF(AR29&gt;=AS29,IF(AR29="",FALSE,TRUE))</formula>
    </cfRule>
  </conditionalFormatting>
  <conditionalFormatting sqref="AT29">
    <cfRule type="expression" dxfId="1145" priority="1037">
      <formula>OR(IF(AT29&lt;AU29,TRUE),IF(AND(AU29="",AT29&lt;&gt;""),TRUE))</formula>
    </cfRule>
    <cfRule type="expression" dxfId="1144" priority="1038">
      <formula>IF(AT29&gt;=AU29,IF(AT29="",FALSE,TRUE))</formula>
    </cfRule>
  </conditionalFormatting>
  <conditionalFormatting sqref="P50">
    <cfRule type="expression" dxfId="1143" priority="1035">
      <formula>OR(IF(P50&lt;Q50,TRUE),IF(AND(Q50="",P50&lt;&gt;""),TRUE))</formula>
    </cfRule>
    <cfRule type="expression" dxfId="1142" priority="1036">
      <formula>IF(P50&gt;=Q50,IF(P50="",FALSE,TRUE))</formula>
    </cfRule>
  </conditionalFormatting>
  <conditionalFormatting sqref="R50">
    <cfRule type="expression" dxfId="1141" priority="1033">
      <formula>OR(IF(R50&lt;S50,TRUE),IF(AND(S50="",R50&lt;&gt;""),TRUE))</formula>
    </cfRule>
    <cfRule type="expression" dxfId="1140" priority="1034">
      <formula>IF(R50&gt;=S50,IF(R50="",FALSE,TRUE))</formula>
    </cfRule>
  </conditionalFormatting>
  <conditionalFormatting sqref="W38">
    <cfRule type="expression" dxfId="1139" priority="1031">
      <formula>OR(IF(W38&lt;X38,TRUE),IF(AND(X38="",W38&lt;&gt;""),TRUE))</formula>
    </cfRule>
    <cfRule type="expression" dxfId="1138" priority="1032">
      <formula>IF(W38&gt;=X38,IF(W38="",FALSE,TRUE))</formula>
    </cfRule>
  </conditionalFormatting>
  <conditionalFormatting sqref="Y38">
    <cfRule type="expression" dxfId="1137" priority="1029">
      <formula>OR(IF(Y38&lt;Z38,TRUE),IF(AND(Z38="",Y38&lt;&gt;""),TRUE))</formula>
    </cfRule>
    <cfRule type="expression" dxfId="1136" priority="1030">
      <formula>IF(Y38&gt;=Z38,IF(Y38="",FALSE,TRUE))</formula>
    </cfRule>
  </conditionalFormatting>
  <conditionalFormatting sqref="AD50">
    <cfRule type="expression" dxfId="1135" priority="1027">
      <formula>OR(IF(AD50&lt;AE50,TRUE),IF(AND(AE50="",AD50&lt;&gt;""),TRUE))</formula>
    </cfRule>
    <cfRule type="expression" dxfId="1134" priority="1028">
      <formula>IF(AD50&gt;=AE50,IF(AD50="",FALSE,TRUE))</formula>
    </cfRule>
  </conditionalFormatting>
  <conditionalFormatting sqref="AF50">
    <cfRule type="expression" dxfId="1133" priority="1025">
      <formula>OR(IF(AF50&lt;AG50,TRUE),IF(AND(AG50="",AF50&lt;&gt;""),TRUE))</formula>
    </cfRule>
    <cfRule type="expression" dxfId="1132" priority="1026">
      <formula>IF(AF50&gt;=AG50,IF(AF50="",FALSE,TRUE))</formula>
    </cfRule>
  </conditionalFormatting>
  <conditionalFormatting sqref="AD51">
    <cfRule type="expression" dxfId="1131" priority="1023">
      <formula>OR(IF(AD51&lt;AE51,TRUE),IF(AND(AE51="",AD51&lt;&gt;""),TRUE))</formula>
    </cfRule>
    <cfRule type="expression" dxfId="1130" priority="1024">
      <formula>IF(AD51&gt;=AE51,IF(AD51="",FALSE,TRUE))</formula>
    </cfRule>
  </conditionalFormatting>
  <conditionalFormatting sqref="AF51">
    <cfRule type="expression" dxfId="1129" priority="1021">
      <formula>OR(IF(AF51&lt;AG51,TRUE),IF(AND(AG51="",AF51&lt;&gt;""),TRUE))</formula>
    </cfRule>
    <cfRule type="expression" dxfId="1128" priority="1022">
      <formula>IF(AF51&gt;=AG51,IF(AF51="",FALSE,TRUE))</formula>
    </cfRule>
  </conditionalFormatting>
  <conditionalFormatting sqref="W50">
    <cfRule type="expression" dxfId="1127" priority="1019">
      <formula>OR(IF(W50&lt;X50,TRUE),IF(AND(X50="",W50&lt;&gt;""),TRUE))</formula>
    </cfRule>
    <cfRule type="expression" dxfId="1126" priority="1020">
      <formula>IF(W50&gt;=X50,IF(W50="",FALSE,TRUE))</formula>
    </cfRule>
  </conditionalFormatting>
  <conditionalFormatting sqref="Y50">
    <cfRule type="expression" dxfId="1125" priority="1017">
      <formula>OR(IF(Y50&lt;Z50,TRUE),IF(AND(Z50="",Y50&lt;&gt;""),TRUE))</formula>
    </cfRule>
    <cfRule type="expression" dxfId="1124" priority="1018">
      <formula>IF(Y50&gt;=Z50,IF(Y50="",FALSE,TRUE))</formula>
    </cfRule>
  </conditionalFormatting>
  <conditionalFormatting sqref="AD38">
    <cfRule type="expression" dxfId="1123" priority="1015">
      <formula>OR(IF(AD38&lt;AE38,TRUE),IF(AND(AE38="",AD38&lt;&gt;""),TRUE))</formula>
    </cfRule>
    <cfRule type="expression" dxfId="1122" priority="1016">
      <formula>IF(AD38&gt;=AE38,IF(AD38="",FALSE,TRUE))</formula>
    </cfRule>
  </conditionalFormatting>
  <conditionalFormatting sqref="AF38">
    <cfRule type="expression" dxfId="1121" priority="1013">
      <formula>OR(IF(AF38&lt;AG38,TRUE),IF(AND(AG38="",AF38&lt;&gt;""),TRUE))</formula>
    </cfRule>
    <cfRule type="expression" dxfId="1120" priority="1014">
      <formula>IF(AF38&gt;=AG38,IF(AF38="",FALSE,TRUE))</formula>
    </cfRule>
  </conditionalFormatting>
  <conditionalFormatting sqref="AK38">
    <cfRule type="expression" dxfId="1119" priority="1011">
      <formula>OR(IF(AK38&lt;AL38,TRUE),IF(AND(AL38="",AK38&lt;&gt;""),TRUE))</formula>
    </cfRule>
    <cfRule type="expression" dxfId="1118" priority="1012">
      <formula>IF(AK38&gt;=AL38,IF(AK38="",FALSE,TRUE))</formula>
    </cfRule>
  </conditionalFormatting>
  <conditionalFormatting sqref="AM38">
    <cfRule type="expression" dxfId="1117" priority="1009">
      <formula>OR(IF(AM38&lt;AN38,TRUE),IF(AND(AN38="",AM38&lt;&gt;""),TRUE))</formula>
    </cfRule>
    <cfRule type="expression" dxfId="1116" priority="1010">
      <formula>IF(AM38&gt;=AN38,IF(AM38="",FALSE,TRUE))</formula>
    </cfRule>
  </conditionalFormatting>
  <conditionalFormatting sqref="AK39">
    <cfRule type="expression" dxfId="1115" priority="1007">
      <formula>OR(IF(AK39&lt;AL39,TRUE),IF(AND(AL39="",AK39&lt;&gt;""),TRUE))</formula>
    </cfRule>
    <cfRule type="expression" dxfId="1114" priority="1008">
      <formula>IF(AK39&gt;=AL39,IF(AK39="",FALSE,TRUE))</formula>
    </cfRule>
  </conditionalFormatting>
  <conditionalFormatting sqref="AM39">
    <cfRule type="expression" dxfId="1113" priority="1005">
      <formula>OR(IF(AM39&lt;AN39,TRUE),IF(AND(AN39="",AM39&lt;&gt;""),TRUE))</formula>
    </cfRule>
    <cfRule type="expression" dxfId="1112" priority="1006">
      <formula>IF(AM39&gt;=AN39,IF(AM39="",FALSE,TRUE))</formula>
    </cfRule>
  </conditionalFormatting>
  <conditionalFormatting sqref="AK50">
    <cfRule type="expression" dxfId="1111" priority="1003">
      <formula>OR(IF(AK50&lt;AL50,TRUE),IF(AND(AL50="",AK50&lt;&gt;""),TRUE))</formula>
    </cfRule>
    <cfRule type="expression" dxfId="1110" priority="1004">
      <formula>IF(AK50&gt;=AL50,IF(AK50="",FALSE,TRUE))</formula>
    </cfRule>
  </conditionalFormatting>
  <conditionalFormatting sqref="AM50">
    <cfRule type="expression" dxfId="1109" priority="1001">
      <formula>OR(IF(AM50&lt;AN50,TRUE),IF(AND(AN50="",AM50&lt;&gt;""),TRUE))</formula>
    </cfRule>
    <cfRule type="expression" dxfId="1108" priority="1002">
      <formula>IF(AM50&gt;=AN50,IF(AM50="",FALSE,TRUE))</formula>
    </cfRule>
  </conditionalFormatting>
  <conditionalFormatting sqref="AK51">
    <cfRule type="expression" dxfId="1107" priority="999">
      <formula>OR(IF(AK51&lt;AL51,TRUE),IF(AND(AL51="",AK51&lt;&gt;""),TRUE))</formula>
    </cfRule>
    <cfRule type="expression" dxfId="1106" priority="1000">
      <formula>IF(AK51&gt;=AL51,IF(AK51="",FALSE,TRUE))</formula>
    </cfRule>
  </conditionalFormatting>
  <conditionalFormatting sqref="AM51">
    <cfRule type="expression" dxfId="1105" priority="997">
      <formula>OR(IF(AM51&lt;AN51,TRUE),IF(AND(AN51="",AM51&lt;&gt;""),TRUE))</formula>
    </cfRule>
    <cfRule type="expression" dxfId="1104" priority="998">
      <formula>IF(AM51&gt;=AN51,IF(AM51="",FALSE,TRUE))</formula>
    </cfRule>
  </conditionalFormatting>
  <conditionalFormatting sqref="AR50">
    <cfRule type="expression" dxfId="1103" priority="995">
      <formula>OR(IF(AR50&lt;AS50,TRUE),IF(AND(AS50="",AR50&lt;&gt;""),TRUE))</formula>
    </cfRule>
    <cfRule type="expression" dxfId="1102" priority="996">
      <formula>IF(AR50&gt;=AS50,IF(AR50="",FALSE,TRUE))</formula>
    </cfRule>
  </conditionalFormatting>
  <conditionalFormatting sqref="AT50">
    <cfRule type="expression" dxfId="1101" priority="993">
      <formula>OR(IF(AT50&lt;AU50,TRUE),IF(AND(AU50="",AT50&lt;&gt;""),TRUE))</formula>
    </cfRule>
    <cfRule type="expression" dxfId="1100" priority="994">
      <formula>IF(AT50&gt;=AU50,IF(AT50="",FALSE,TRUE))</formula>
    </cfRule>
  </conditionalFormatting>
  <conditionalFormatting sqref="AR51:AR52">
    <cfRule type="expression" dxfId="1099" priority="991">
      <formula>OR(IF(AR51&lt;AS51,TRUE),IF(AND(AS51="",AR51&lt;&gt;""),TRUE))</formula>
    </cfRule>
    <cfRule type="expression" dxfId="1098" priority="992">
      <formula>IF(AR51&gt;=AS51,IF(AR51="",FALSE,TRUE))</formula>
    </cfRule>
  </conditionalFormatting>
  <conditionalFormatting sqref="AT51:AT52">
    <cfRule type="expression" dxfId="1097" priority="989">
      <formula>OR(IF(AT51&lt;AU51,TRUE),IF(AND(AU51="",AT51&lt;&gt;""),TRUE))</formula>
    </cfRule>
    <cfRule type="expression" dxfId="1096" priority="990">
      <formula>IF(AT51&gt;=AU51,IF(AT51="",FALSE,TRUE))</formula>
    </cfRule>
  </conditionalFormatting>
  <conditionalFormatting sqref="AR38">
    <cfRule type="expression" dxfId="1095" priority="987">
      <formula>OR(IF(AR38&lt;AS38,TRUE),IF(AND(AS38="",AR38&lt;&gt;""),TRUE))</formula>
    </cfRule>
    <cfRule type="expression" dxfId="1094" priority="988">
      <formula>IF(AR38&gt;=AS38,IF(AR38="",FALSE,TRUE))</formula>
    </cfRule>
  </conditionalFormatting>
  <conditionalFormatting sqref="AT38">
    <cfRule type="expression" dxfId="1093" priority="985">
      <formula>OR(IF(AT38&lt;AU38,TRUE),IF(AND(AU38="",AT38&lt;&gt;""),TRUE))</formula>
    </cfRule>
    <cfRule type="expression" dxfId="1092" priority="986">
      <formula>IF(AT38&gt;=AU38,IF(AT38="",FALSE,TRUE))</formula>
    </cfRule>
  </conditionalFormatting>
  <conditionalFormatting sqref="AR39">
    <cfRule type="expression" dxfId="1091" priority="983">
      <formula>OR(IF(AR39&lt;AS39,TRUE),IF(AND(AS39="",AR39&lt;&gt;""),TRUE))</formula>
    </cfRule>
    <cfRule type="expression" dxfId="1090" priority="984">
      <formula>IF(AR39&gt;=AS39,IF(AR39="",FALSE,TRUE))</formula>
    </cfRule>
  </conditionalFormatting>
  <conditionalFormatting sqref="AT39">
    <cfRule type="expression" dxfId="1089" priority="981">
      <formula>OR(IF(AT39&lt;AU39,TRUE),IF(AND(AU39="",AT39&lt;&gt;""),TRUE))</formula>
    </cfRule>
    <cfRule type="expression" dxfId="1088" priority="982">
      <formula>IF(AT39&gt;=AU39,IF(AT39="",FALSE,TRUE))</formula>
    </cfRule>
  </conditionalFormatting>
  <conditionalFormatting sqref="AY19">
    <cfRule type="expression" dxfId="847" priority="819">
      <formula>OR(IF(AY19&lt;AZ19,TRUE),IF(AND(AZ19="",AY19&lt;&gt;""),TRUE))</formula>
    </cfRule>
    <cfRule type="expression" dxfId="846" priority="820">
      <formula>IF(AY19&gt;=AZ19,IF(AY19="",FALSE,TRUE))</formula>
    </cfRule>
  </conditionalFormatting>
  <conditionalFormatting sqref="BA19">
    <cfRule type="expression" dxfId="845" priority="817">
      <formula>OR(IF(BA19&lt;BB19,TRUE),IF(AND(BB19="",BA19&lt;&gt;""),TRUE))</formula>
    </cfRule>
    <cfRule type="expression" dxfId="844" priority="818">
      <formula>IF(BA19&gt;=BB19,IF(BA19="",FALSE,TRUE))</formula>
    </cfRule>
  </conditionalFormatting>
  <conditionalFormatting sqref="AY20">
    <cfRule type="expression" dxfId="843" priority="815">
      <formula>OR(IF(AY20&lt;AZ20,TRUE),IF(AND(AZ20="",AY20&lt;&gt;""),TRUE))</formula>
    </cfRule>
    <cfRule type="expression" dxfId="842" priority="816">
      <formula>IF(AY20&gt;=AZ20,IF(AY20="",FALSE,TRUE))</formula>
    </cfRule>
  </conditionalFormatting>
  <conditionalFormatting sqref="BA20">
    <cfRule type="expression" dxfId="841" priority="813">
      <formula>OR(IF(BA20&lt;BB20,TRUE),IF(AND(BB20="",BA20&lt;&gt;""),TRUE))</formula>
    </cfRule>
    <cfRule type="expression" dxfId="840" priority="814">
      <formula>IF(BA20&gt;=BB20,IF(BA20="",FALSE,TRUE))</formula>
    </cfRule>
  </conditionalFormatting>
  <conditionalFormatting sqref="AY21:AY24">
    <cfRule type="expression" dxfId="839" priority="811">
      <formula>OR(IF(AY21&lt;AZ21,TRUE),IF(AND(AZ21="",AY21&lt;&gt;""),TRUE))</formula>
    </cfRule>
    <cfRule type="expression" dxfId="838" priority="812">
      <formula>IF(AY21&gt;=AZ21,IF(AY21="",FALSE,TRUE))</formula>
    </cfRule>
  </conditionalFormatting>
  <conditionalFormatting sqref="BA21:BA24">
    <cfRule type="expression" dxfId="837" priority="809">
      <formula>OR(IF(BA21&lt;BB21,TRUE),IF(AND(BB21="",BA21&lt;&gt;""),TRUE))</formula>
    </cfRule>
    <cfRule type="expression" dxfId="836" priority="810">
      <formula>IF(BA21&gt;=BB21,IF(BA21="",FALSE,TRUE))</formula>
    </cfRule>
  </conditionalFormatting>
  <conditionalFormatting sqref="BG19">
    <cfRule type="expression" dxfId="835" priority="807">
      <formula>OR(IF(BG19&lt;BH19,TRUE),IF(AND(BH19="",BG19&lt;&gt;""),TRUE))</formula>
    </cfRule>
    <cfRule type="expression" dxfId="834" priority="808">
      <formula>IF(BG19&gt;=BH19,IF(BG19="",FALSE,TRUE))</formula>
    </cfRule>
  </conditionalFormatting>
  <conditionalFormatting sqref="BI19">
    <cfRule type="expression" dxfId="833" priority="805">
      <formula>OR(IF(BI19&lt;BJ19,TRUE),IF(AND(BJ19="",BI19&lt;&gt;""),TRUE))</formula>
    </cfRule>
    <cfRule type="expression" dxfId="832" priority="806">
      <formula>IF(BI19&gt;=BJ19,IF(BI19="",FALSE,TRUE))</formula>
    </cfRule>
  </conditionalFormatting>
  <conditionalFormatting sqref="BG20">
    <cfRule type="expression" dxfId="831" priority="803">
      <formula>OR(IF(BG20&lt;BH20,TRUE),IF(AND(BH20="",BG20&lt;&gt;""),TRUE))</formula>
    </cfRule>
    <cfRule type="expression" dxfId="830" priority="804">
      <formula>IF(BG20&gt;=BH20,IF(BG20="",FALSE,TRUE))</formula>
    </cfRule>
  </conditionalFormatting>
  <conditionalFormatting sqref="BI20">
    <cfRule type="expression" dxfId="829" priority="801">
      <formula>OR(IF(BI20&lt;BJ20,TRUE),IF(AND(BJ20="",BI20&lt;&gt;""),TRUE))</formula>
    </cfRule>
    <cfRule type="expression" dxfId="828" priority="802">
      <formula>IF(BI20&gt;=BJ20,IF(BI20="",FALSE,TRUE))</formula>
    </cfRule>
  </conditionalFormatting>
  <conditionalFormatting sqref="BG21:BG25">
    <cfRule type="expression" dxfId="827" priority="799">
      <formula>OR(IF(BG21&lt;BH21,TRUE),IF(AND(BH21="",BG21&lt;&gt;""),TRUE))</formula>
    </cfRule>
    <cfRule type="expression" dxfId="826" priority="800">
      <formula>IF(BG21&gt;=BH21,IF(BG21="",FALSE,TRUE))</formula>
    </cfRule>
  </conditionalFormatting>
  <conditionalFormatting sqref="BI21:BI25">
    <cfRule type="expression" dxfId="825" priority="797">
      <formula>OR(IF(BI21&lt;BJ21,TRUE),IF(AND(BJ21="",BI21&lt;&gt;""),TRUE))</formula>
    </cfRule>
    <cfRule type="expression" dxfId="824" priority="798">
      <formula>IF(BI21&gt;=BJ21,IF(BI21="",FALSE,TRUE))</formula>
    </cfRule>
  </conditionalFormatting>
  <conditionalFormatting sqref="BO19">
    <cfRule type="expression" dxfId="823" priority="795">
      <formula>OR(IF(BO19&lt;BP19,TRUE),IF(AND(BP19="",BO19&lt;&gt;""),TRUE))</formula>
    </cfRule>
    <cfRule type="expression" dxfId="822" priority="796">
      <formula>IF(BO19&gt;=BP19,IF(BO19="",FALSE,TRUE))</formula>
    </cfRule>
  </conditionalFormatting>
  <conditionalFormatting sqref="BQ19">
    <cfRule type="expression" dxfId="821" priority="793">
      <formula>OR(IF(BQ19&lt;BR19,TRUE),IF(AND(BR19="",BQ19&lt;&gt;""),TRUE))</formula>
    </cfRule>
    <cfRule type="expression" dxfId="820" priority="794">
      <formula>IF(BQ19&gt;=BR19,IF(BQ19="",FALSE,TRUE))</formula>
    </cfRule>
  </conditionalFormatting>
  <conditionalFormatting sqref="BO20">
    <cfRule type="expression" dxfId="819" priority="791">
      <formula>OR(IF(BO20&lt;BP20,TRUE),IF(AND(BP20="",BO20&lt;&gt;""),TRUE))</formula>
    </cfRule>
    <cfRule type="expression" dxfId="818" priority="792">
      <formula>IF(BO20&gt;=BP20,IF(BO20="",FALSE,TRUE))</formula>
    </cfRule>
  </conditionalFormatting>
  <conditionalFormatting sqref="BQ20">
    <cfRule type="expression" dxfId="817" priority="789">
      <formula>OR(IF(BQ20&lt;BR20,TRUE),IF(AND(BR20="",BQ20&lt;&gt;""),TRUE))</formula>
    </cfRule>
    <cfRule type="expression" dxfId="816" priority="790">
      <formula>IF(BQ20&gt;=BR20,IF(BQ20="",FALSE,TRUE))</formula>
    </cfRule>
  </conditionalFormatting>
  <conditionalFormatting sqref="BO21:BO26">
    <cfRule type="expression" dxfId="815" priority="787">
      <formula>OR(IF(BO21&lt;BP21,TRUE),IF(AND(BP21="",BO21&lt;&gt;""),TRUE))</formula>
    </cfRule>
    <cfRule type="expression" dxfId="814" priority="788">
      <formula>IF(BO21&gt;=BP21,IF(BO21="",FALSE,TRUE))</formula>
    </cfRule>
  </conditionalFormatting>
  <conditionalFormatting sqref="BQ21:BQ26">
    <cfRule type="expression" dxfId="813" priority="785">
      <formula>OR(IF(BQ21&lt;BR21,TRUE),IF(AND(BR21="",BQ21&lt;&gt;""),TRUE))</formula>
    </cfRule>
    <cfRule type="expression" dxfId="812" priority="786">
      <formula>IF(BQ21&gt;=BR21,IF(BQ21="",FALSE,TRUE))</formula>
    </cfRule>
  </conditionalFormatting>
  <conditionalFormatting sqref="BW19">
    <cfRule type="expression" dxfId="811" priority="783">
      <formula>OR(IF(BW19&lt;BX19,TRUE),IF(AND(BX19="",BW19&lt;&gt;""),TRUE))</formula>
    </cfRule>
    <cfRule type="expression" dxfId="810" priority="784">
      <formula>IF(BW19&gt;=BX19,IF(BW19="",FALSE,TRUE))</formula>
    </cfRule>
  </conditionalFormatting>
  <conditionalFormatting sqref="BY19">
    <cfRule type="expression" dxfId="809" priority="781">
      <formula>OR(IF(BY19&lt;BZ19,TRUE),IF(AND(BZ19="",BY19&lt;&gt;""),TRUE))</formula>
    </cfRule>
    <cfRule type="expression" dxfId="808" priority="782">
      <formula>IF(BY19&gt;=BZ19,IF(BY19="",FALSE,TRUE))</formula>
    </cfRule>
  </conditionalFormatting>
  <conditionalFormatting sqref="BW20">
    <cfRule type="expression" dxfId="807" priority="779">
      <formula>OR(IF(BW20&lt;BX20,TRUE),IF(AND(BX20="",BW20&lt;&gt;""),TRUE))</formula>
    </cfRule>
    <cfRule type="expression" dxfId="806" priority="780">
      <formula>IF(BW20&gt;=BX20,IF(BW20="",FALSE,TRUE))</formula>
    </cfRule>
  </conditionalFormatting>
  <conditionalFormatting sqref="BY20">
    <cfRule type="expression" dxfId="805" priority="777">
      <formula>OR(IF(BY20&lt;BZ20,TRUE),IF(AND(BZ20="",BY20&lt;&gt;""),TRUE))</formula>
    </cfRule>
    <cfRule type="expression" dxfId="804" priority="778">
      <formula>IF(BY20&gt;=BZ20,IF(BY20="",FALSE,TRUE))</formula>
    </cfRule>
  </conditionalFormatting>
  <conditionalFormatting sqref="BW21:BW26">
    <cfRule type="expression" dxfId="803" priority="775">
      <formula>OR(IF(BW21&lt;BX21,TRUE),IF(AND(BX21="",BW21&lt;&gt;""),TRUE))</formula>
    </cfRule>
    <cfRule type="expression" dxfId="802" priority="776">
      <formula>IF(BW21&gt;=BX21,IF(BW21="",FALSE,TRUE))</formula>
    </cfRule>
  </conditionalFormatting>
  <conditionalFormatting sqref="BY21:BY26">
    <cfRule type="expression" dxfId="801" priority="773">
      <formula>OR(IF(BY21&lt;BZ21,TRUE),IF(AND(BZ21="",BY21&lt;&gt;""),TRUE))</formula>
    </cfRule>
    <cfRule type="expression" dxfId="800" priority="774">
      <formula>IF(BY21&gt;=BZ21,IF(BY21="",FALSE,TRUE))</formula>
    </cfRule>
  </conditionalFormatting>
  <conditionalFormatting sqref="CE19">
    <cfRule type="expression" dxfId="799" priority="771">
      <formula>OR(IF(CE19&lt;CF19,TRUE),IF(AND(CF19="",CE19&lt;&gt;""),TRUE))</formula>
    </cfRule>
    <cfRule type="expression" dxfId="798" priority="772">
      <formula>IF(CE19&gt;=CF19,IF(CE19="",FALSE,TRUE))</formula>
    </cfRule>
  </conditionalFormatting>
  <conditionalFormatting sqref="CG19">
    <cfRule type="expression" dxfId="797" priority="769">
      <formula>OR(IF(CG19&lt;CH19,TRUE),IF(AND(CH19="",CG19&lt;&gt;""),TRUE))</formula>
    </cfRule>
    <cfRule type="expression" dxfId="796" priority="770">
      <formula>IF(CG19&gt;=CH19,IF(CG19="",FALSE,TRUE))</formula>
    </cfRule>
  </conditionalFormatting>
  <conditionalFormatting sqref="CE20">
    <cfRule type="expression" dxfId="795" priority="767">
      <formula>OR(IF(CE20&lt;CF20,TRUE),IF(AND(CF20="",CE20&lt;&gt;""),TRUE))</formula>
    </cfRule>
    <cfRule type="expression" dxfId="794" priority="768">
      <formula>IF(CE20&gt;=CF20,IF(CE20="",FALSE,TRUE))</formula>
    </cfRule>
  </conditionalFormatting>
  <conditionalFormatting sqref="CG20">
    <cfRule type="expression" dxfId="793" priority="765">
      <formula>OR(IF(CG20&lt;CH20,TRUE),IF(AND(CH20="",CG20&lt;&gt;""),TRUE))</formula>
    </cfRule>
    <cfRule type="expression" dxfId="792" priority="766">
      <formula>IF(CG20&gt;=CH20,IF(CG20="",FALSE,TRUE))</formula>
    </cfRule>
  </conditionalFormatting>
  <conditionalFormatting sqref="CE21:CE26">
    <cfRule type="expression" dxfId="791" priority="763">
      <formula>OR(IF(CE21&lt;CF21,TRUE),IF(AND(CF21="",CE21&lt;&gt;""),TRUE))</formula>
    </cfRule>
    <cfRule type="expression" dxfId="790" priority="764">
      <formula>IF(CE21&gt;=CF21,IF(CE21="",FALSE,TRUE))</formula>
    </cfRule>
  </conditionalFormatting>
  <conditionalFormatting sqref="CG21:CG26">
    <cfRule type="expression" dxfId="789" priority="761">
      <formula>OR(IF(CG21&lt;CH21,TRUE),IF(AND(CH21="",CG21&lt;&gt;""),TRUE))</formula>
    </cfRule>
    <cfRule type="expression" dxfId="788" priority="762">
      <formula>IF(CG21&gt;=CH21,IF(CG21="",FALSE,TRUE))</formula>
    </cfRule>
  </conditionalFormatting>
  <conditionalFormatting sqref="CM19">
    <cfRule type="expression" dxfId="787" priority="759">
      <formula>OR(IF(CM19&lt;CN19,TRUE),IF(AND(CN19="",CM19&lt;&gt;""),TRUE))</formula>
    </cfRule>
    <cfRule type="expression" dxfId="786" priority="760">
      <formula>IF(CM19&gt;=CN19,IF(CM19="",FALSE,TRUE))</formula>
    </cfRule>
  </conditionalFormatting>
  <conditionalFormatting sqref="CO19">
    <cfRule type="expression" dxfId="785" priority="757">
      <formula>OR(IF(CO19&lt;CP19,TRUE),IF(AND(CP19="",CO19&lt;&gt;""),TRUE))</formula>
    </cfRule>
    <cfRule type="expression" dxfId="784" priority="758">
      <formula>IF(CO19&gt;=CP19,IF(CO19="",FALSE,TRUE))</formula>
    </cfRule>
  </conditionalFormatting>
  <conditionalFormatting sqref="CM20">
    <cfRule type="expression" dxfId="783" priority="755">
      <formula>OR(IF(CM20&lt;CN20,TRUE),IF(AND(CN20="",CM20&lt;&gt;""),TRUE))</formula>
    </cfRule>
    <cfRule type="expression" dxfId="782" priority="756">
      <formula>IF(CM20&gt;=CN20,IF(CM20="",FALSE,TRUE))</formula>
    </cfRule>
  </conditionalFormatting>
  <conditionalFormatting sqref="CO20">
    <cfRule type="expression" dxfId="781" priority="753">
      <formula>OR(IF(CO20&lt;CP20,TRUE),IF(AND(CP20="",CO20&lt;&gt;""),TRUE))</formula>
    </cfRule>
    <cfRule type="expression" dxfId="780" priority="754">
      <formula>IF(CO20&gt;=CP20,IF(CO20="",FALSE,TRUE))</formula>
    </cfRule>
  </conditionalFormatting>
  <conditionalFormatting sqref="CM21:CM26">
    <cfRule type="expression" dxfId="779" priority="751">
      <formula>OR(IF(CM21&lt;CN21,TRUE),IF(AND(CN21="",CM21&lt;&gt;""),TRUE))</formula>
    </cfRule>
    <cfRule type="expression" dxfId="778" priority="752">
      <formula>IF(CM21&gt;=CN21,IF(CM21="",FALSE,TRUE))</formula>
    </cfRule>
  </conditionalFormatting>
  <conditionalFormatting sqref="CO21:CO26">
    <cfRule type="expression" dxfId="777" priority="749">
      <formula>OR(IF(CO21&lt;CP21,TRUE),IF(AND(CP21="",CO21&lt;&gt;""),TRUE))</formula>
    </cfRule>
    <cfRule type="expression" dxfId="776" priority="750">
      <formula>IF(CO21&gt;=CP21,IF(CO21="",FALSE,TRUE))</formula>
    </cfRule>
  </conditionalFormatting>
  <conditionalFormatting sqref="CU19">
    <cfRule type="expression" dxfId="775" priority="747">
      <formula>OR(IF(CU19&lt;CV19,TRUE),IF(AND(CV19="",CU19&lt;&gt;""),TRUE))</formula>
    </cfRule>
    <cfRule type="expression" dxfId="774" priority="748">
      <formula>IF(CU19&gt;=CV19,IF(CU19="",FALSE,TRUE))</formula>
    </cfRule>
  </conditionalFormatting>
  <conditionalFormatting sqref="CW19">
    <cfRule type="expression" dxfId="773" priority="745">
      <formula>OR(IF(CW19&lt;CX19,TRUE),IF(AND(CX19="",CW19&lt;&gt;""),TRUE))</formula>
    </cfRule>
    <cfRule type="expression" dxfId="772" priority="746">
      <formula>IF(CW19&gt;=CX19,IF(CW19="",FALSE,TRUE))</formula>
    </cfRule>
  </conditionalFormatting>
  <conditionalFormatting sqref="CU20">
    <cfRule type="expression" dxfId="771" priority="743">
      <formula>OR(IF(CU20&lt;CV20,TRUE),IF(AND(CV20="",CU20&lt;&gt;""),TRUE))</formula>
    </cfRule>
    <cfRule type="expression" dxfId="770" priority="744">
      <formula>IF(CU20&gt;=CV20,IF(CU20="",FALSE,TRUE))</formula>
    </cfRule>
  </conditionalFormatting>
  <conditionalFormatting sqref="CW20">
    <cfRule type="expression" dxfId="769" priority="741">
      <formula>OR(IF(CW20&lt;CX20,TRUE),IF(AND(CX20="",CW20&lt;&gt;""),TRUE))</formula>
    </cfRule>
    <cfRule type="expression" dxfId="768" priority="742">
      <formula>IF(CW20&gt;=CX20,IF(CW20="",FALSE,TRUE))</formula>
    </cfRule>
  </conditionalFormatting>
  <conditionalFormatting sqref="CU21:CU26">
    <cfRule type="expression" dxfId="767" priority="739">
      <formula>OR(IF(CU21&lt;CV21,TRUE),IF(AND(CV21="",CU21&lt;&gt;""),TRUE))</formula>
    </cfRule>
    <cfRule type="expression" dxfId="766" priority="740">
      <formula>IF(CU21&gt;=CV21,IF(CU21="",FALSE,TRUE))</formula>
    </cfRule>
  </conditionalFormatting>
  <conditionalFormatting sqref="CW21:CW26">
    <cfRule type="expression" dxfId="765" priority="737">
      <formula>OR(IF(CW21&lt;CX21,TRUE),IF(AND(CX21="",CW21&lt;&gt;""),TRUE))</formula>
    </cfRule>
    <cfRule type="expression" dxfId="764" priority="738">
      <formula>IF(CW21&gt;=CX21,IF(CW21="",FALSE,TRUE))</formula>
    </cfRule>
  </conditionalFormatting>
  <conditionalFormatting sqref="AY38">
    <cfRule type="expression" dxfId="599" priority="583">
      <formula>OR(IF(AY38&lt;AZ38,TRUE),IF(AND(AZ38="",AY38&lt;&gt;""),TRUE))</formula>
    </cfRule>
    <cfRule type="expression" dxfId="598" priority="584">
      <formula>IF(AY38&gt;=AZ38,IF(AY38="",FALSE,TRUE))</formula>
    </cfRule>
  </conditionalFormatting>
  <conditionalFormatting sqref="BA38">
    <cfRule type="expression" dxfId="597" priority="581">
      <formula>OR(IF(BA38&lt;BB38,TRUE),IF(AND(BB38="",BA38&lt;&gt;""),TRUE))</formula>
    </cfRule>
    <cfRule type="expression" dxfId="596" priority="582">
      <formula>IF(BA38&gt;=BB38,IF(BA38="",FALSE,TRUE))</formula>
    </cfRule>
  </conditionalFormatting>
  <conditionalFormatting sqref="AY39:AY42">
    <cfRule type="expression" dxfId="595" priority="579">
      <formula>OR(IF(AY39&lt;AZ39,TRUE),IF(AND(AZ39="",AY39&lt;&gt;""),TRUE))</formula>
    </cfRule>
    <cfRule type="expression" dxfId="594" priority="580">
      <formula>IF(AY39&gt;=AZ39,IF(AY39="",FALSE,TRUE))</formula>
    </cfRule>
  </conditionalFormatting>
  <conditionalFormatting sqref="BA39:BA42">
    <cfRule type="expression" dxfId="593" priority="577">
      <formula>OR(IF(BA39&lt;BB39,TRUE),IF(AND(BB39="",BA39&lt;&gt;""),TRUE))</formula>
    </cfRule>
    <cfRule type="expression" dxfId="592" priority="578">
      <formula>IF(BA39&gt;=BB39,IF(BA39="",FALSE,TRUE))</formula>
    </cfRule>
  </conditionalFormatting>
  <conditionalFormatting sqref="BG38">
    <cfRule type="expression" dxfId="591" priority="575">
      <formula>OR(IF(BG38&lt;BH38,TRUE),IF(AND(BH38="",BG38&lt;&gt;""),TRUE))</formula>
    </cfRule>
    <cfRule type="expression" dxfId="590" priority="576">
      <formula>IF(BG38&gt;=BH38,IF(BG38="",FALSE,TRUE))</formula>
    </cfRule>
  </conditionalFormatting>
  <conditionalFormatting sqref="BI38">
    <cfRule type="expression" dxfId="589" priority="573">
      <formula>OR(IF(BI38&lt;BJ38,TRUE),IF(AND(BJ38="",BI38&lt;&gt;""),TRUE))</formula>
    </cfRule>
    <cfRule type="expression" dxfId="588" priority="574">
      <formula>IF(BI38&gt;=BJ38,IF(BI38="",FALSE,TRUE))</formula>
    </cfRule>
  </conditionalFormatting>
  <conditionalFormatting sqref="BG39:BG45">
    <cfRule type="expression" dxfId="587" priority="571">
      <formula>OR(IF(BG39&lt;BH39,TRUE),IF(AND(BH39="",BG39&lt;&gt;""),TRUE))</formula>
    </cfRule>
    <cfRule type="expression" dxfId="586" priority="572">
      <formula>IF(BG39&gt;=BH39,IF(BG39="",FALSE,TRUE))</formula>
    </cfRule>
  </conditionalFormatting>
  <conditionalFormatting sqref="BI39:BI45">
    <cfRule type="expression" dxfId="585" priority="569">
      <formula>OR(IF(BI39&lt;BJ39,TRUE),IF(AND(BJ39="",BI39&lt;&gt;""),TRUE))</formula>
    </cfRule>
    <cfRule type="expression" dxfId="584" priority="570">
      <formula>IF(BI39&gt;=BJ39,IF(BI39="",FALSE,TRUE))</formula>
    </cfRule>
  </conditionalFormatting>
  <conditionalFormatting sqref="BO47">
    <cfRule type="expression" dxfId="579" priority="563">
      <formula>OR(IF(BO47&lt;BP47,TRUE),IF(AND(BP47="",BO47&lt;&gt;""),TRUE))</formula>
    </cfRule>
    <cfRule type="expression" dxfId="578" priority="564">
      <formula>IF(BO47&gt;=BP47,IF(BO47="",FALSE,TRUE))</formula>
    </cfRule>
  </conditionalFormatting>
  <conditionalFormatting sqref="BQ47">
    <cfRule type="expression" dxfId="577" priority="561">
      <formula>OR(IF(BQ47&lt;BR47,TRUE),IF(AND(BR47="",BQ47&lt;&gt;""),TRUE))</formula>
    </cfRule>
    <cfRule type="expression" dxfId="576" priority="562">
      <formula>IF(BQ47&gt;=BR47,IF(BQ47="",FALSE,TRUE))</formula>
    </cfRule>
  </conditionalFormatting>
  <conditionalFormatting sqref="BO38">
    <cfRule type="expression" dxfId="575" priority="559">
      <formula>OR(IF(BO38&lt;BP38,TRUE),IF(AND(BP38="",BO38&lt;&gt;""),TRUE))</formula>
    </cfRule>
    <cfRule type="expression" dxfId="574" priority="560">
      <formula>IF(BO38&gt;=BP38,IF(BO38="",FALSE,TRUE))</formula>
    </cfRule>
  </conditionalFormatting>
  <conditionalFormatting sqref="BQ38">
    <cfRule type="expression" dxfId="573" priority="557">
      <formula>OR(IF(BQ38&lt;BR38,TRUE),IF(AND(BR38="",BQ38&lt;&gt;""),TRUE))</formula>
    </cfRule>
    <cfRule type="expression" dxfId="572" priority="558">
      <formula>IF(BQ38&gt;=BR38,IF(BQ38="",FALSE,TRUE))</formula>
    </cfRule>
  </conditionalFormatting>
  <conditionalFormatting sqref="BO39:BO46">
    <cfRule type="expression" dxfId="571" priority="555">
      <formula>OR(IF(BO39&lt;BP39,TRUE),IF(AND(BP39="",BO39&lt;&gt;""),TRUE))</formula>
    </cfRule>
    <cfRule type="expression" dxfId="570" priority="556">
      <formula>IF(BO39&gt;=BP39,IF(BO39="",FALSE,TRUE))</formula>
    </cfRule>
  </conditionalFormatting>
  <conditionalFormatting sqref="BQ39:BQ46">
    <cfRule type="expression" dxfId="569" priority="553">
      <formula>OR(IF(BQ39&lt;BR39,TRUE),IF(AND(BR39="",BQ39&lt;&gt;""),TRUE))</formula>
    </cfRule>
    <cfRule type="expression" dxfId="568" priority="554">
      <formula>IF(BQ39&gt;=BR39,IF(BQ39="",FALSE,TRUE))</formula>
    </cfRule>
  </conditionalFormatting>
  <conditionalFormatting sqref="BW38">
    <cfRule type="expression" dxfId="567" priority="551">
      <formula>OR(IF(BW38&lt;BX38,TRUE),IF(AND(BX38="",BW38&lt;&gt;""),TRUE))</formula>
    </cfRule>
    <cfRule type="expression" dxfId="566" priority="552">
      <formula>IF(BW38&gt;=BX38,IF(BW38="",FALSE,TRUE))</formula>
    </cfRule>
  </conditionalFormatting>
  <conditionalFormatting sqref="BY38">
    <cfRule type="expression" dxfId="565" priority="549">
      <formula>OR(IF(BY38&lt;BZ38,TRUE),IF(AND(BZ38="",BY38&lt;&gt;""),TRUE))</formula>
    </cfRule>
    <cfRule type="expression" dxfId="564" priority="550">
      <formula>IF(BY38&gt;=BZ38,IF(BY38="",FALSE,TRUE))</formula>
    </cfRule>
  </conditionalFormatting>
  <conditionalFormatting sqref="BW39:BW47">
    <cfRule type="expression" dxfId="563" priority="547">
      <formula>OR(IF(BW39&lt;BX39,TRUE),IF(AND(BX39="",BW39&lt;&gt;""),TRUE))</formula>
    </cfRule>
    <cfRule type="expression" dxfId="562" priority="548">
      <formula>IF(BW39&gt;=BX39,IF(BW39="",FALSE,TRUE))</formula>
    </cfRule>
  </conditionalFormatting>
  <conditionalFormatting sqref="BY39:BY47">
    <cfRule type="expression" dxfId="561" priority="545">
      <formula>OR(IF(BY39&lt;BZ39,TRUE),IF(AND(BZ39="",BY39&lt;&gt;""),TRUE))</formula>
    </cfRule>
    <cfRule type="expression" dxfId="560" priority="546">
      <formula>IF(BY39&gt;=BZ39,IF(BY39="",FALSE,TRUE))</formula>
    </cfRule>
  </conditionalFormatting>
  <conditionalFormatting sqref="CE38">
    <cfRule type="expression" dxfId="559" priority="543">
      <formula>OR(IF(CE38&lt;CF38,TRUE),IF(AND(CF38="",CE38&lt;&gt;""),TRUE))</formula>
    </cfRule>
    <cfRule type="expression" dxfId="558" priority="544">
      <formula>IF(CE38&gt;=CF38,IF(CE38="",FALSE,TRUE))</formula>
    </cfRule>
  </conditionalFormatting>
  <conditionalFormatting sqref="CG38">
    <cfRule type="expression" dxfId="557" priority="541">
      <formula>OR(IF(CG38&lt;CH38,TRUE),IF(AND(CH38="",CG38&lt;&gt;""),TRUE))</formula>
    </cfRule>
    <cfRule type="expression" dxfId="556" priority="542">
      <formula>IF(CG38&gt;=CH38,IF(CG38="",FALSE,TRUE))</formula>
    </cfRule>
  </conditionalFormatting>
  <conditionalFormatting sqref="CE39:CE47">
    <cfRule type="expression" dxfId="555" priority="539">
      <formula>OR(IF(CE39&lt;CF39,TRUE),IF(AND(CF39="",CE39&lt;&gt;""),TRUE))</formula>
    </cfRule>
    <cfRule type="expression" dxfId="554" priority="540">
      <formula>IF(CE39&gt;=CF39,IF(CE39="",FALSE,TRUE))</formula>
    </cfRule>
  </conditionalFormatting>
  <conditionalFormatting sqref="CG39:CG47">
    <cfRule type="expression" dxfId="553" priority="537">
      <formula>OR(IF(CG39&lt;CH39,TRUE),IF(AND(CH39="",CG39&lt;&gt;""),TRUE))</formula>
    </cfRule>
    <cfRule type="expression" dxfId="552" priority="538">
      <formula>IF(CG39&gt;=CH39,IF(CG39="",FALSE,TRUE))</formula>
    </cfRule>
  </conditionalFormatting>
  <conditionalFormatting sqref="CM38">
    <cfRule type="expression" dxfId="551" priority="535">
      <formula>OR(IF(CM38&lt;CN38,TRUE),IF(AND(CN38="",CM38&lt;&gt;""),TRUE))</formula>
    </cfRule>
    <cfRule type="expression" dxfId="550" priority="536">
      <formula>IF(CM38&gt;=CN38,IF(CM38="",FALSE,TRUE))</formula>
    </cfRule>
  </conditionalFormatting>
  <conditionalFormatting sqref="CO38">
    <cfRule type="expression" dxfId="549" priority="533">
      <formula>OR(IF(CO38&lt;CP38,TRUE),IF(AND(CP38="",CO38&lt;&gt;""),TRUE))</formula>
    </cfRule>
    <cfRule type="expression" dxfId="548" priority="534">
      <formula>IF(CO38&gt;=CP38,IF(CO38="",FALSE,TRUE))</formula>
    </cfRule>
  </conditionalFormatting>
  <conditionalFormatting sqref="CM39:CM47">
    <cfRule type="expression" dxfId="547" priority="531">
      <formula>OR(IF(CM39&lt;CN39,TRUE),IF(AND(CN39="",CM39&lt;&gt;""),TRUE))</formula>
    </cfRule>
    <cfRule type="expression" dxfId="546" priority="532">
      <formula>IF(CM39&gt;=CN39,IF(CM39="",FALSE,TRUE))</formula>
    </cfRule>
  </conditionalFormatting>
  <conditionalFormatting sqref="CO39:CO47">
    <cfRule type="expression" dxfId="545" priority="529">
      <formula>OR(IF(CO39&lt;CP39,TRUE),IF(AND(CP39="",CO39&lt;&gt;""),TRUE))</formula>
    </cfRule>
    <cfRule type="expression" dxfId="544" priority="530">
      <formula>IF(CO39&gt;=CP39,IF(CO39="",FALSE,TRUE))</formula>
    </cfRule>
  </conditionalFormatting>
  <conditionalFormatting sqref="CU38">
    <cfRule type="expression" dxfId="543" priority="527">
      <formula>OR(IF(CU38&lt;CV38,TRUE),IF(AND(CV38="",CU38&lt;&gt;""),TRUE))</formula>
    </cfRule>
    <cfRule type="expression" dxfId="542" priority="528">
      <formula>IF(CU38&gt;=CV38,IF(CU38="",FALSE,TRUE))</formula>
    </cfRule>
  </conditionalFormatting>
  <conditionalFormatting sqref="CW38">
    <cfRule type="expression" dxfId="541" priority="525">
      <formula>OR(IF(CW38&lt;CX38,TRUE),IF(AND(CX38="",CW38&lt;&gt;""),TRUE))</formula>
    </cfRule>
    <cfRule type="expression" dxfId="540" priority="526">
      <formula>IF(CW38&gt;=CX38,IF(CW38="",FALSE,TRUE))</formula>
    </cfRule>
  </conditionalFormatting>
  <conditionalFormatting sqref="CU39:CU47">
    <cfRule type="expression" dxfId="539" priority="523">
      <formula>OR(IF(CU39&lt;CV39,TRUE),IF(AND(CV39="",CU39&lt;&gt;""),TRUE))</formula>
    </cfRule>
    <cfRule type="expression" dxfId="538" priority="524">
      <formula>IF(CU39&gt;=CV39,IF(CU39="",FALSE,TRUE))</formula>
    </cfRule>
  </conditionalFormatting>
  <conditionalFormatting sqref="CW39:CW47">
    <cfRule type="expression" dxfId="537" priority="521">
      <formula>OR(IF(CW39&lt;CX39,TRUE),IF(AND(CX39="",CW39&lt;&gt;""),TRUE))</formula>
    </cfRule>
    <cfRule type="expression" dxfId="536" priority="522">
      <formula>IF(CW39&gt;=CX39,IF(CW39="",FALSE,TRUE))</formula>
    </cfRule>
  </conditionalFormatting>
  <conditionalFormatting sqref="DC38">
    <cfRule type="expression" dxfId="535" priority="519">
      <formula>OR(IF(DC38&lt;DD38,TRUE),IF(AND(DD38="",DC38&lt;&gt;""),TRUE))</formula>
    </cfRule>
    <cfRule type="expression" dxfId="534" priority="520">
      <formula>IF(DC38&gt;=DD38,IF(DC38="",FALSE,TRUE))</formula>
    </cfRule>
  </conditionalFormatting>
  <conditionalFormatting sqref="DE38">
    <cfRule type="expression" dxfId="533" priority="517">
      <formula>OR(IF(DE38&lt;DF38,TRUE),IF(AND(DF38="",DE38&lt;&gt;""),TRUE))</formula>
    </cfRule>
    <cfRule type="expression" dxfId="532" priority="518">
      <formula>IF(DE38&gt;=DF38,IF(DE38="",FALSE,TRUE))</formula>
    </cfRule>
  </conditionalFormatting>
  <conditionalFormatting sqref="DC39:DC47">
    <cfRule type="expression" dxfId="531" priority="515">
      <formula>OR(IF(DC39&lt;DD39,TRUE),IF(AND(DD39="",DC39&lt;&gt;""),TRUE))</formula>
    </cfRule>
    <cfRule type="expression" dxfId="530" priority="516">
      <formula>IF(DC39&gt;=DD39,IF(DC39="",FALSE,TRUE))</formula>
    </cfRule>
  </conditionalFormatting>
  <conditionalFormatting sqref="DE39:DE47">
    <cfRule type="expression" dxfId="529" priority="513">
      <formula>OR(IF(DE39&lt;DF39,TRUE),IF(AND(DF39="",DE39&lt;&gt;""),TRUE))</formula>
    </cfRule>
    <cfRule type="expression" dxfId="528" priority="514">
      <formula>IF(DE39&gt;=DF39,IF(DE39="",FALSE,TRUE))</formula>
    </cfRule>
  </conditionalFormatting>
  <conditionalFormatting sqref="AY50">
    <cfRule type="expression" dxfId="463" priority="447">
      <formula>OR(IF(AY50&lt;AZ50,TRUE),IF(AND(AZ50="",AY50&lt;&gt;""),TRUE))</formula>
    </cfRule>
    <cfRule type="expression" dxfId="462" priority="448">
      <formula>IF(AY50&gt;=AZ50,IF(AY50="",FALSE,TRUE))</formula>
    </cfRule>
  </conditionalFormatting>
  <conditionalFormatting sqref="BA50">
    <cfRule type="expression" dxfId="461" priority="445">
      <formula>OR(IF(BA50&lt;BB50,TRUE),IF(AND(BB50="",BA50&lt;&gt;""),TRUE))</formula>
    </cfRule>
    <cfRule type="expression" dxfId="460" priority="446">
      <formula>IF(BA50&gt;=BB50,IF(BA50="",FALSE,TRUE))</formula>
    </cfRule>
  </conditionalFormatting>
  <conditionalFormatting sqref="AY51:AY56">
    <cfRule type="expression" dxfId="459" priority="443">
      <formula>OR(IF(AY51&lt;AZ51,TRUE),IF(AND(AZ51="",AY51&lt;&gt;""),TRUE))</formula>
    </cfRule>
    <cfRule type="expression" dxfId="458" priority="444">
      <formula>IF(AY51&gt;=AZ51,IF(AY51="",FALSE,TRUE))</formula>
    </cfRule>
  </conditionalFormatting>
  <conditionalFormatting sqref="BA51:BA56">
    <cfRule type="expression" dxfId="457" priority="441">
      <formula>OR(IF(BA51&lt;BB51,TRUE),IF(AND(BB51="",BA51&lt;&gt;""),TRUE))</formula>
    </cfRule>
    <cfRule type="expression" dxfId="456" priority="442">
      <formula>IF(BA51&gt;=BB51,IF(BA51="",FALSE,TRUE))</formula>
    </cfRule>
  </conditionalFormatting>
  <conditionalFormatting sqref="BG50">
    <cfRule type="expression" dxfId="343" priority="327">
      <formula>OR(IF(BG50&lt;BH50,TRUE),IF(AND(BH50="",BG50&lt;&gt;""),TRUE))</formula>
    </cfRule>
    <cfRule type="expression" dxfId="342" priority="328">
      <formula>IF(BG50&gt;=BH50,IF(BG50="",FALSE,TRUE))</formula>
    </cfRule>
  </conditionalFormatting>
  <conditionalFormatting sqref="BI50">
    <cfRule type="expression" dxfId="341" priority="325">
      <formula>OR(IF(BI50&lt;BJ50,TRUE),IF(AND(BJ50="",BI50&lt;&gt;""),TRUE))</formula>
    </cfRule>
    <cfRule type="expression" dxfId="340" priority="326">
      <formula>IF(BI50&gt;=BJ50,IF(BI50="",FALSE,TRUE))</formula>
    </cfRule>
  </conditionalFormatting>
  <conditionalFormatting sqref="BG51:BG58">
    <cfRule type="expression" dxfId="339" priority="323">
      <formula>OR(IF(BG51&lt;BH51,TRUE),IF(AND(BH51="",BG51&lt;&gt;""),TRUE))</formula>
    </cfRule>
    <cfRule type="expression" dxfId="338" priority="324">
      <formula>IF(BG51&gt;=BH51,IF(BG51="",FALSE,TRUE))</formula>
    </cfRule>
  </conditionalFormatting>
  <conditionalFormatting sqref="BI51:BI58">
    <cfRule type="expression" dxfId="337" priority="321">
      <formula>OR(IF(BI51&lt;BJ51,TRUE),IF(AND(BJ51="",BI51&lt;&gt;""),TRUE))</formula>
    </cfRule>
    <cfRule type="expression" dxfId="336" priority="322">
      <formula>IF(BI51&gt;=BJ51,IF(BI51="",FALSE,TRUE))</formula>
    </cfRule>
  </conditionalFormatting>
  <conditionalFormatting sqref="BO50">
    <cfRule type="expression" dxfId="335" priority="319">
      <formula>OR(IF(BO50&lt;BP50,TRUE),IF(AND(BP50="",BO50&lt;&gt;""),TRUE))</formula>
    </cfRule>
    <cfRule type="expression" dxfId="334" priority="320">
      <formula>IF(BO50&gt;=BP50,IF(BO50="",FALSE,TRUE))</formula>
    </cfRule>
  </conditionalFormatting>
  <conditionalFormatting sqref="BQ50">
    <cfRule type="expression" dxfId="333" priority="317">
      <formula>OR(IF(BQ50&lt;BR50,TRUE),IF(AND(BR50="",BQ50&lt;&gt;""),TRUE))</formula>
    </cfRule>
    <cfRule type="expression" dxfId="332" priority="318">
      <formula>IF(BQ50&gt;=BR50,IF(BQ50="",FALSE,TRUE))</formula>
    </cfRule>
  </conditionalFormatting>
  <conditionalFormatting sqref="BO51:BO60">
    <cfRule type="expression" dxfId="331" priority="315">
      <formula>OR(IF(BO51&lt;BP51,TRUE),IF(AND(BP51="",BO51&lt;&gt;""),TRUE))</formula>
    </cfRule>
    <cfRule type="expression" dxfId="330" priority="316">
      <formula>IF(BO51&gt;=BP51,IF(BO51="",FALSE,TRUE))</formula>
    </cfRule>
  </conditionalFormatting>
  <conditionalFormatting sqref="BQ51:BQ60">
    <cfRule type="expression" dxfId="329" priority="313">
      <formula>OR(IF(BQ51&lt;BR51,TRUE),IF(AND(BR51="",BQ51&lt;&gt;""),TRUE))</formula>
    </cfRule>
    <cfRule type="expression" dxfId="328" priority="314">
      <formula>IF(BQ51&gt;=BR51,IF(BQ51="",FALSE,TRUE))</formula>
    </cfRule>
  </conditionalFormatting>
  <conditionalFormatting sqref="BW50">
    <cfRule type="expression" dxfId="295" priority="279">
      <formula>OR(IF(BW50&lt;BX50,TRUE),IF(AND(BX50="",BW50&lt;&gt;""),TRUE))</formula>
    </cfRule>
    <cfRule type="expression" dxfId="294" priority="280">
      <formula>IF(BW50&gt;=BX50,IF(BW50="",FALSE,TRUE))</formula>
    </cfRule>
  </conditionalFormatting>
  <conditionalFormatting sqref="BY50">
    <cfRule type="expression" dxfId="293" priority="277">
      <formula>OR(IF(BY50&lt;BZ50,TRUE),IF(AND(BZ50="",BY50&lt;&gt;""),TRUE))</formula>
    </cfRule>
    <cfRule type="expression" dxfId="292" priority="278">
      <formula>IF(BY50&gt;=BZ50,IF(BY50="",FALSE,TRUE))</formula>
    </cfRule>
  </conditionalFormatting>
  <conditionalFormatting sqref="BW51:BW60">
    <cfRule type="expression" dxfId="291" priority="275">
      <formula>OR(IF(BW51&lt;BX51,TRUE),IF(AND(BX51="",BW51&lt;&gt;""),TRUE))</formula>
    </cfRule>
    <cfRule type="expression" dxfId="290" priority="276">
      <formula>IF(BW51&gt;=BX51,IF(BW51="",FALSE,TRUE))</formula>
    </cfRule>
  </conditionalFormatting>
  <conditionalFormatting sqref="BY51:BY60">
    <cfRule type="expression" dxfId="289" priority="273">
      <formula>OR(IF(BY51&lt;BZ51,TRUE),IF(AND(BZ51="",BY51&lt;&gt;""),TRUE))</formula>
    </cfRule>
    <cfRule type="expression" dxfId="288" priority="274">
      <formula>IF(BY51&gt;=BZ51,IF(BY51="",FALSE,TRUE))</formula>
    </cfRule>
  </conditionalFormatting>
  <conditionalFormatting sqref="CE50">
    <cfRule type="expression" dxfId="263" priority="247">
      <formula>OR(IF(CE50&lt;CF50,TRUE),IF(AND(CF50="",CE50&lt;&gt;""),TRUE))</formula>
    </cfRule>
    <cfRule type="expression" dxfId="262" priority="248">
      <formula>IF(CE50&gt;=CF50,IF(CE50="",FALSE,TRUE))</formula>
    </cfRule>
  </conditionalFormatting>
  <conditionalFormatting sqref="CG50">
    <cfRule type="expression" dxfId="261" priority="245">
      <formula>OR(IF(CG50&lt;CH50,TRUE),IF(AND(CH50="",CG50&lt;&gt;""),TRUE))</formula>
    </cfRule>
    <cfRule type="expression" dxfId="260" priority="246">
      <formula>IF(CG50&gt;=CH50,IF(CG50="",FALSE,TRUE))</formula>
    </cfRule>
  </conditionalFormatting>
  <conditionalFormatting sqref="CE51:CE60">
    <cfRule type="expression" dxfId="259" priority="243">
      <formula>OR(IF(CE51&lt;CF51,TRUE),IF(AND(CF51="",CE51&lt;&gt;""),TRUE))</formula>
    </cfRule>
    <cfRule type="expression" dxfId="258" priority="244">
      <formula>IF(CE51&gt;=CF51,IF(CE51="",FALSE,TRUE))</formula>
    </cfRule>
  </conditionalFormatting>
  <conditionalFormatting sqref="CG51:CG60">
    <cfRule type="expression" dxfId="257" priority="241">
      <formula>OR(IF(CG51&lt;CH51,TRUE),IF(AND(CH51="",CG51&lt;&gt;""),TRUE))</formula>
    </cfRule>
    <cfRule type="expression" dxfId="256" priority="242">
      <formula>IF(CG51&gt;=CH51,IF(CG51="",FALSE,TRUE))</formula>
    </cfRule>
  </conditionalFormatting>
  <conditionalFormatting sqref="CM50">
    <cfRule type="expression" dxfId="255" priority="239">
      <formula>OR(IF(CM50&lt;CN50,TRUE),IF(AND(CN50="",CM50&lt;&gt;""),TRUE))</formula>
    </cfRule>
    <cfRule type="expression" dxfId="254" priority="240">
      <formula>IF(CM50&gt;=CN50,IF(CM50="",FALSE,TRUE))</formula>
    </cfRule>
  </conditionalFormatting>
  <conditionalFormatting sqref="CO50">
    <cfRule type="expression" dxfId="253" priority="237">
      <formula>OR(IF(CO50&lt;CP50,TRUE),IF(AND(CP50="",CO50&lt;&gt;""),TRUE))</formula>
    </cfRule>
    <cfRule type="expression" dxfId="252" priority="238">
      <formula>IF(CO50&gt;=CP50,IF(CO50="",FALSE,TRUE))</formula>
    </cfRule>
  </conditionalFormatting>
  <conditionalFormatting sqref="CM51:CM60">
    <cfRule type="expression" dxfId="251" priority="235">
      <formula>OR(IF(CM51&lt;CN51,TRUE),IF(AND(CN51="",CM51&lt;&gt;""),TRUE))</formula>
    </cfRule>
    <cfRule type="expression" dxfId="250" priority="236">
      <formula>IF(CM51&gt;=CN51,IF(CM51="",FALSE,TRUE))</formula>
    </cfRule>
  </conditionalFormatting>
  <conditionalFormatting sqref="CO51:CO60">
    <cfRule type="expression" dxfId="249" priority="233">
      <formula>OR(IF(CO51&lt;CP51,TRUE),IF(AND(CP51="",CO51&lt;&gt;""),TRUE))</formula>
    </cfRule>
    <cfRule type="expression" dxfId="248" priority="234">
      <formula>IF(CO51&gt;=CP51,IF(CO51="",FALSE,TRUE))</formula>
    </cfRule>
  </conditionalFormatting>
  <conditionalFormatting sqref="CU50">
    <cfRule type="expression" dxfId="247" priority="231">
      <formula>OR(IF(CU50&lt;CV50,TRUE),IF(AND(CV50="",CU50&lt;&gt;""),TRUE))</formula>
    </cfRule>
    <cfRule type="expression" dxfId="246" priority="232">
      <formula>IF(CU50&gt;=CV50,IF(CU50="",FALSE,TRUE))</formula>
    </cfRule>
  </conditionalFormatting>
  <conditionalFormatting sqref="CW50">
    <cfRule type="expression" dxfId="245" priority="229">
      <formula>OR(IF(CW50&lt;CX50,TRUE),IF(AND(CX50="",CW50&lt;&gt;""),TRUE))</formula>
    </cfRule>
    <cfRule type="expression" dxfId="244" priority="230">
      <formula>IF(CW50&gt;=CX50,IF(CW50="",FALSE,TRUE))</formula>
    </cfRule>
  </conditionalFormatting>
  <conditionalFormatting sqref="CU51:CU60">
    <cfRule type="expression" dxfId="243" priority="227">
      <formula>OR(IF(CU51&lt;CV51,TRUE),IF(AND(CV51="",CU51&lt;&gt;""),TRUE))</formula>
    </cfRule>
    <cfRule type="expression" dxfId="242" priority="228">
      <formula>IF(CU51&gt;=CV51,IF(CU51="",FALSE,TRUE))</formula>
    </cfRule>
  </conditionalFormatting>
  <conditionalFormatting sqref="CW51:CW60">
    <cfRule type="expression" dxfId="241" priority="225">
      <formula>OR(IF(CW51&lt;CX51,TRUE),IF(AND(CX51="",CW51&lt;&gt;""),TRUE))</formula>
    </cfRule>
    <cfRule type="expression" dxfId="240" priority="226">
      <formula>IF(CW51&gt;=CX51,IF(CW51="",FALSE,TRUE))</formula>
    </cfRule>
  </conditionalFormatting>
  <conditionalFormatting sqref="DM19:DM26">
    <cfRule type="expression" dxfId="239" priority="223">
      <formula>OR(IF(DM19&lt;DN19,TRUE),IF(AND(DN19="",DM19&lt;&gt;""),TRUE))</formula>
    </cfRule>
    <cfRule type="expression" dxfId="238" priority="224">
      <formula>IF(DM19&gt;=DN19,IF(DM19="",FALSE,TRUE))</formula>
    </cfRule>
  </conditionalFormatting>
  <conditionalFormatting sqref="DK19:DK26">
    <cfRule type="expression" dxfId="237" priority="221">
      <formula>OR(IF(DK19&lt;DL19,TRUE),IF(AND(DL19="",DK19&lt;&gt;""),TRUE))</formula>
    </cfRule>
    <cfRule type="expression" dxfId="236" priority="222">
      <formula>IF(DK19&gt;=DL19,IF(DK19="",FALSE,TRUE))</formula>
    </cfRule>
  </conditionalFormatting>
  <conditionalFormatting sqref="AY6">
    <cfRule type="expression" dxfId="231" priority="219">
      <formula>OR(IF(AY6&lt;AZ6,TRUE),IF(AND(AZ6="",AY6&lt;&gt;""),TRUE))</formula>
    </cfRule>
    <cfRule type="expression" dxfId="230" priority="220">
      <formula>IF(AY6&gt;=AZ6,IF(AY6="",FALSE,TRUE))</formula>
    </cfRule>
  </conditionalFormatting>
  <conditionalFormatting sqref="AY5">
    <cfRule type="expression" dxfId="229" priority="217">
      <formula>OR(IF(AY5&lt;AZ5,TRUE),IF(AND(AZ5="",AY5&lt;&gt;""),TRUE))</formula>
    </cfRule>
    <cfRule type="expression" dxfId="228" priority="218">
      <formula>IF(AY5&gt;=AZ5,IF(AY5="",FALSE,TRUE))</formula>
    </cfRule>
  </conditionalFormatting>
  <conditionalFormatting sqref="AY7:AY12">
    <cfRule type="expression" dxfId="227" priority="215">
      <formula>OR(IF(AY7&lt;AZ7,TRUE),IF(AND(AZ7="",AY7&lt;&gt;""),TRUE))</formula>
    </cfRule>
    <cfRule type="expression" dxfId="226" priority="216">
      <formula>IF(AY7&gt;=AZ7,IF(AY7="",FALSE,TRUE))</formula>
    </cfRule>
  </conditionalFormatting>
  <conditionalFormatting sqref="BA5:BA12">
    <cfRule type="expression" dxfId="225" priority="213">
      <formula>OR(IF(BA5&lt;BB5,TRUE),IF(AND(BB5="",BA5&lt;&gt;""),TRUE))</formula>
    </cfRule>
    <cfRule type="expression" dxfId="224" priority="214">
      <formula>IF(BA5&gt;=BB5,IF(BA5="",FALSE,TRUE))</formula>
    </cfRule>
  </conditionalFormatting>
  <conditionalFormatting sqref="BG6">
    <cfRule type="expression" dxfId="223" priority="211">
      <formula>OR(IF(BG6&lt;BH6,TRUE),IF(AND(BH6="",BG6&lt;&gt;""),TRUE))</formula>
    </cfRule>
    <cfRule type="expression" dxfId="222" priority="212">
      <formula>IF(BG6&gt;=BH6,IF(BG6="",FALSE,TRUE))</formula>
    </cfRule>
  </conditionalFormatting>
  <conditionalFormatting sqref="BG5">
    <cfRule type="expression" dxfId="221" priority="209">
      <formula>OR(IF(BG5&lt;BH5,TRUE),IF(AND(BH5="",BG5&lt;&gt;""),TRUE))</formula>
    </cfRule>
    <cfRule type="expression" dxfId="220" priority="210">
      <formula>IF(BG5&gt;=BH5,IF(BG5="",FALSE,TRUE))</formula>
    </cfRule>
  </conditionalFormatting>
  <conditionalFormatting sqref="BG7:BG14">
    <cfRule type="expression" dxfId="219" priority="207">
      <formula>OR(IF(BG7&lt;BH7,TRUE),IF(AND(BH7="",BG7&lt;&gt;""),TRUE))</formula>
    </cfRule>
    <cfRule type="expression" dxfId="218" priority="208">
      <formula>IF(BG7&gt;=BH7,IF(BG7="",FALSE,TRUE))</formula>
    </cfRule>
  </conditionalFormatting>
  <conditionalFormatting sqref="BI5:BI14">
    <cfRule type="expression" dxfId="217" priority="205">
      <formula>OR(IF(BI5&lt;BJ5,TRUE),IF(AND(BJ5="",BI5&lt;&gt;""),TRUE))</formula>
    </cfRule>
    <cfRule type="expression" dxfId="216" priority="206">
      <formula>IF(BI5&gt;=BJ5,IF(BI5="",FALSE,TRUE))</formula>
    </cfRule>
  </conditionalFormatting>
  <conditionalFormatting sqref="BO6">
    <cfRule type="expression" dxfId="215" priority="203">
      <formula>OR(IF(BO6&lt;BP6,TRUE),IF(AND(BP6="",BO6&lt;&gt;""),TRUE))</formula>
    </cfRule>
    <cfRule type="expression" dxfId="214" priority="204">
      <formula>IF(BO6&gt;=BP6,IF(BO6="",FALSE,TRUE))</formula>
    </cfRule>
  </conditionalFormatting>
  <conditionalFormatting sqref="BO5">
    <cfRule type="expression" dxfId="213" priority="201">
      <formula>OR(IF(BO5&lt;BP5,TRUE),IF(AND(BP5="",BO5&lt;&gt;""),TRUE))</formula>
    </cfRule>
    <cfRule type="expression" dxfId="212" priority="202">
      <formula>IF(BO5&gt;=BP5,IF(BO5="",FALSE,TRUE))</formula>
    </cfRule>
  </conditionalFormatting>
  <conditionalFormatting sqref="BO7:BO15">
    <cfRule type="expression" dxfId="211" priority="199">
      <formula>OR(IF(BO7&lt;BP7,TRUE),IF(AND(BP7="",BO7&lt;&gt;""),TRUE))</formula>
    </cfRule>
    <cfRule type="expression" dxfId="210" priority="200">
      <formula>IF(BO7&gt;=BP7,IF(BO7="",FALSE,TRUE))</formula>
    </cfRule>
  </conditionalFormatting>
  <conditionalFormatting sqref="BQ5:BQ15">
    <cfRule type="expression" dxfId="209" priority="197">
      <formula>OR(IF(BQ5&lt;BR5,TRUE),IF(AND(BR5="",BQ5&lt;&gt;""),TRUE))</formula>
    </cfRule>
    <cfRule type="expression" dxfId="208" priority="198">
      <formula>IF(BQ5&gt;=BR5,IF(BQ5="",FALSE,TRUE))</formula>
    </cfRule>
  </conditionalFormatting>
  <conditionalFormatting sqref="BW6">
    <cfRule type="expression" dxfId="207" priority="195">
      <formula>OR(IF(BW6&lt;BX6,TRUE),IF(AND(BX6="",BW6&lt;&gt;""),TRUE))</formula>
    </cfRule>
    <cfRule type="expression" dxfId="206" priority="196">
      <formula>IF(BW6&gt;=BX6,IF(BW6="",FALSE,TRUE))</formula>
    </cfRule>
  </conditionalFormatting>
  <conditionalFormatting sqref="BW5">
    <cfRule type="expression" dxfId="205" priority="193">
      <formula>OR(IF(BW5&lt;BX5,TRUE),IF(AND(BX5="",BW5&lt;&gt;""),TRUE))</formula>
    </cfRule>
    <cfRule type="expression" dxfId="204" priority="194">
      <formula>IF(BW5&gt;=BX5,IF(BW5="",FALSE,TRUE))</formula>
    </cfRule>
  </conditionalFormatting>
  <conditionalFormatting sqref="BW7:BW16">
    <cfRule type="expression" dxfId="203" priority="191">
      <formula>OR(IF(BW7&lt;BX7,TRUE),IF(AND(BX7="",BW7&lt;&gt;""),TRUE))</formula>
    </cfRule>
    <cfRule type="expression" dxfId="202" priority="192">
      <formula>IF(BW7&gt;=BX7,IF(BW7="",FALSE,TRUE))</formula>
    </cfRule>
  </conditionalFormatting>
  <conditionalFormatting sqref="BY5:BY16">
    <cfRule type="expression" dxfId="201" priority="189">
      <formula>OR(IF(BY5&lt;BZ5,TRUE),IF(AND(BZ5="",BY5&lt;&gt;""),TRUE))</formula>
    </cfRule>
    <cfRule type="expression" dxfId="200" priority="190">
      <formula>IF(BY5&gt;=BZ5,IF(BY5="",FALSE,TRUE))</formula>
    </cfRule>
  </conditionalFormatting>
  <conditionalFormatting sqref="CE6">
    <cfRule type="expression" dxfId="199" priority="187">
      <formula>OR(IF(CE6&lt;CF6,TRUE),IF(AND(CF6="",CE6&lt;&gt;""),TRUE))</formula>
    </cfRule>
    <cfRule type="expression" dxfId="198" priority="188">
      <formula>IF(CE6&gt;=CF6,IF(CE6="",FALSE,TRUE))</formula>
    </cfRule>
  </conditionalFormatting>
  <conditionalFormatting sqref="CE5">
    <cfRule type="expression" dxfId="197" priority="185">
      <formula>OR(IF(CE5&lt;CF5,TRUE),IF(AND(CF5="",CE5&lt;&gt;""),TRUE))</formula>
    </cfRule>
    <cfRule type="expression" dxfId="196" priority="186">
      <formula>IF(CE5&gt;=CF5,IF(CE5="",FALSE,TRUE))</formula>
    </cfRule>
  </conditionalFormatting>
  <conditionalFormatting sqref="CE7:CE16">
    <cfRule type="expression" dxfId="195" priority="183">
      <formula>OR(IF(CE7&lt;CF7,TRUE),IF(AND(CF7="",CE7&lt;&gt;""),TRUE))</formula>
    </cfRule>
    <cfRule type="expression" dxfId="194" priority="184">
      <formula>IF(CE7&gt;=CF7,IF(CE7="",FALSE,TRUE))</formula>
    </cfRule>
  </conditionalFormatting>
  <conditionalFormatting sqref="CG5:CG16">
    <cfRule type="expression" dxfId="193" priority="181">
      <formula>OR(IF(CG5&lt;CH5,TRUE),IF(AND(CH5="",CG5&lt;&gt;""),TRUE))</formula>
    </cfRule>
    <cfRule type="expression" dxfId="192" priority="182">
      <formula>IF(CG5&gt;=CH5,IF(CG5="",FALSE,TRUE))</formula>
    </cfRule>
  </conditionalFormatting>
  <conditionalFormatting sqref="CM6">
    <cfRule type="expression" dxfId="191" priority="179">
      <formula>OR(IF(CM6&lt;CN6,TRUE),IF(AND(CN6="",CM6&lt;&gt;""),TRUE))</formula>
    </cfRule>
    <cfRule type="expression" dxfId="190" priority="180">
      <formula>IF(CM6&gt;=CN6,IF(CM6="",FALSE,TRUE))</formula>
    </cfRule>
  </conditionalFormatting>
  <conditionalFormatting sqref="CM5">
    <cfRule type="expression" dxfId="189" priority="177">
      <formula>OR(IF(CM5&lt;CN5,TRUE),IF(AND(CN5="",CM5&lt;&gt;""),TRUE))</formula>
    </cfRule>
    <cfRule type="expression" dxfId="188" priority="178">
      <formula>IF(CM5&gt;=CN5,IF(CM5="",FALSE,TRUE))</formula>
    </cfRule>
  </conditionalFormatting>
  <conditionalFormatting sqref="CM7:CM16">
    <cfRule type="expression" dxfId="187" priority="175">
      <formula>OR(IF(CM7&lt;CN7,TRUE),IF(AND(CN7="",CM7&lt;&gt;""),TRUE))</formula>
    </cfRule>
    <cfRule type="expression" dxfId="186" priority="176">
      <formula>IF(CM7&gt;=CN7,IF(CM7="",FALSE,TRUE))</formula>
    </cfRule>
  </conditionalFormatting>
  <conditionalFormatting sqref="CO5:CO16">
    <cfRule type="expression" dxfId="185" priority="173">
      <formula>OR(IF(CO5&lt;CP5,TRUE),IF(AND(CP5="",CO5&lt;&gt;""),TRUE))</formula>
    </cfRule>
    <cfRule type="expression" dxfId="184" priority="174">
      <formula>IF(CO5&gt;=CP5,IF(CO5="",FALSE,TRUE))</formula>
    </cfRule>
  </conditionalFormatting>
  <conditionalFormatting sqref="CU6">
    <cfRule type="expression" dxfId="183" priority="171">
      <formula>OR(IF(CU6&lt;CV6,TRUE),IF(AND(CV6="",CU6&lt;&gt;""),TRUE))</formula>
    </cfRule>
    <cfRule type="expression" dxfId="182" priority="172">
      <formula>IF(CU6&gt;=CV6,IF(CU6="",FALSE,TRUE))</formula>
    </cfRule>
  </conditionalFormatting>
  <conditionalFormatting sqref="CU5">
    <cfRule type="expression" dxfId="181" priority="169">
      <formula>OR(IF(CU5&lt;CV5,TRUE),IF(AND(CV5="",CU5&lt;&gt;""),TRUE))</formula>
    </cfRule>
    <cfRule type="expression" dxfId="180" priority="170">
      <formula>IF(CU5&gt;=CV5,IF(CU5="",FALSE,TRUE))</formula>
    </cfRule>
  </conditionalFormatting>
  <conditionalFormatting sqref="CU7:CU16">
    <cfRule type="expression" dxfId="179" priority="167">
      <formula>OR(IF(CU7&lt;CV7,TRUE),IF(AND(CV7="",CU7&lt;&gt;""),TRUE))</formula>
    </cfRule>
    <cfRule type="expression" dxfId="178" priority="168">
      <formula>IF(CU7&gt;=CV7,IF(CU7="",FALSE,TRUE))</formula>
    </cfRule>
  </conditionalFormatting>
  <conditionalFormatting sqref="CW5:CW16">
    <cfRule type="expression" dxfId="177" priority="165">
      <formula>OR(IF(CW5&lt;CX5,TRUE),IF(AND(CX5="",CW5&lt;&gt;""),TRUE))</formula>
    </cfRule>
    <cfRule type="expression" dxfId="176" priority="166">
      <formula>IF(CW5&gt;=CX5,IF(CW5="",FALSE,TRUE))</formula>
    </cfRule>
  </conditionalFormatting>
  <conditionalFormatting sqref="DC6">
    <cfRule type="expression" dxfId="175" priority="163">
      <formula>OR(IF(DC6&lt;DD6,TRUE),IF(AND(DD6="",DC6&lt;&gt;""),TRUE))</formula>
    </cfRule>
    <cfRule type="expression" dxfId="174" priority="164">
      <formula>IF(DC6&gt;=DD6,IF(DC6="",FALSE,TRUE))</formula>
    </cfRule>
  </conditionalFormatting>
  <conditionalFormatting sqref="DC5">
    <cfRule type="expression" dxfId="173" priority="161">
      <formula>OR(IF(DC5&lt;DD5,TRUE),IF(AND(DD5="",DC5&lt;&gt;""),TRUE))</formula>
    </cfRule>
    <cfRule type="expression" dxfId="172" priority="162">
      <formula>IF(DC5&gt;=DD5,IF(DC5="",FALSE,TRUE))</formula>
    </cfRule>
  </conditionalFormatting>
  <conditionalFormatting sqref="DC7:DC16">
    <cfRule type="expression" dxfId="171" priority="159">
      <formula>OR(IF(DC7&lt;DD7,TRUE),IF(AND(DD7="",DC7&lt;&gt;""),TRUE))</formula>
    </cfRule>
    <cfRule type="expression" dxfId="170" priority="160">
      <formula>IF(DC7&gt;=DD7,IF(DC7="",FALSE,TRUE))</formula>
    </cfRule>
  </conditionalFormatting>
  <conditionalFormatting sqref="DE5:DE16">
    <cfRule type="expression" dxfId="169" priority="157">
      <formula>OR(IF(DE5&lt;DF5,TRUE),IF(AND(DF5="",DE5&lt;&gt;""),TRUE))</formula>
    </cfRule>
    <cfRule type="expression" dxfId="168" priority="158">
      <formula>IF(DE5&gt;=DF5,IF(DE5="",FALSE,TRUE))</formula>
    </cfRule>
  </conditionalFormatting>
  <conditionalFormatting sqref="AY30">
    <cfRule type="expression" dxfId="167" priority="155">
      <formula>OR(IF(AY30&lt;AZ30,TRUE),IF(AND(AZ30="",AY30&lt;&gt;""),TRUE))</formula>
    </cfRule>
    <cfRule type="expression" dxfId="166" priority="156">
      <formula>IF(AY30&gt;=AZ30,IF(AY30="",FALSE,TRUE))</formula>
    </cfRule>
  </conditionalFormatting>
  <conditionalFormatting sqref="BA30">
    <cfRule type="expression" dxfId="165" priority="153">
      <formula>OR(IF(BA30&lt;BB30,TRUE),IF(AND(BB30="",BA30&lt;&gt;""),TRUE))</formula>
    </cfRule>
    <cfRule type="expression" dxfId="164" priority="154">
      <formula>IF(BA30&gt;=BB30,IF(BA30="",FALSE,TRUE))</formula>
    </cfRule>
  </conditionalFormatting>
  <conditionalFormatting sqref="AY31:AY33">
    <cfRule type="expression" dxfId="163" priority="151">
      <formula>OR(IF(AY31&lt;AZ31,TRUE),IF(AND(AZ31="",AY31&lt;&gt;""),TRUE))</formula>
    </cfRule>
    <cfRule type="expression" dxfId="162" priority="152">
      <formula>IF(AY31&gt;=AZ31,IF(AY31="",FALSE,TRUE))</formula>
    </cfRule>
  </conditionalFormatting>
  <conditionalFormatting sqref="BA31:BA33">
    <cfRule type="expression" dxfId="161" priority="149">
      <formula>OR(IF(BA31&lt;BB31,TRUE),IF(AND(BB31="",BA31&lt;&gt;""),TRUE))</formula>
    </cfRule>
    <cfRule type="expression" dxfId="160" priority="150">
      <formula>IF(BA31&gt;=BB31,IF(BA31="",FALSE,TRUE))</formula>
    </cfRule>
  </conditionalFormatting>
  <conditionalFormatting sqref="AY29">
    <cfRule type="expression" dxfId="159" priority="147">
      <formula>OR(IF(AY29&lt;AZ29,TRUE),IF(AND(AZ29="",AY29&lt;&gt;""),TRUE))</formula>
    </cfRule>
    <cfRule type="expression" dxfId="158" priority="148">
      <formula>IF(AY29&gt;=AZ29,IF(AY29="",FALSE,TRUE))</formula>
    </cfRule>
  </conditionalFormatting>
  <conditionalFormatting sqref="BA29">
    <cfRule type="expression" dxfId="157" priority="145">
      <formula>OR(IF(BA29&lt;BB29,TRUE),IF(AND(BB29="",BA29&lt;&gt;""),TRUE))</formula>
    </cfRule>
    <cfRule type="expression" dxfId="156" priority="146">
      <formula>IF(BA29&gt;=BB29,IF(BA29="",FALSE,TRUE))</formula>
    </cfRule>
  </conditionalFormatting>
  <conditionalFormatting sqref="BG30">
    <cfRule type="expression" dxfId="155" priority="143">
      <formula>OR(IF(BG30&lt;BH30,TRUE),IF(AND(BH30="",BG30&lt;&gt;""),TRUE))</formula>
    </cfRule>
    <cfRule type="expression" dxfId="154" priority="144">
      <formula>IF(BG30&gt;=BH30,IF(BG30="",FALSE,TRUE))</formula>
    </cfRule>
  </conditionalFormatting>
  <conditionalFormatting sqref="BI30">
    <cfRule type="expression" dxfId="153" priority="141">
      <formula>OR(IF(BI30&lt;BJ30,TRUE),IF(AND(BJ30="",BI30&lt;&gt;""),TRUE))</formula>
    </cfRule>
    <cfRule type="expression" dxfId="152" priority="142">
      <formula>IF(BI30&gt;=BJ30,IF(BI30="",FALSE,TRUE))</formula>
    </cfRule>
  </conditionalFormatting>
  <conditionalFormatting sqref="BG31:BG34">
    <cfRule type="expression" dxfId="151" priority="139">
      <formula>OR(IF(BG31&lt;BH31,TRUE),IF(AND(BH31="",BG31&lt;&gt;""),TRUE))</formula>
    </cfRule>
    <cfRule type="expression" dxfId="150" priority="140">
      <formula>IF(BG31&gt;=BH31,IF(BG31="",FALSE,TRUE))</formula>
    </cfRule>
  </conditionalFormatting>
  <conditionalFormatting sqref="BI31:BI34">
    <cfRule type="expression" dxfId="149" priority="137">
      <formula>OR(IF(BI31&lt;BJ31,TRUE),IF(AND(BJ31="",BI31&lt;&gt;""),TRUE))</formula>
    </cfRule>
    <cfRule type="expression" dxfId="148" priority="138">
      <formula>IF(BI31&gt;=BJ31,IF(BI31="",FALSE,TRUE))</formula>
    </cfRule>
  </conditionalFormatting>
  <conditionalFormatting sqref="BG29">
    <cfRule type="expression" dxfId="147" priority="135">
      <formula>OR(IF(BG29&lt;BH29,TRUE),IF(AND(BH29="",BG29&lt;&gt;""),TRUE))</formula>
    </cfRule>
    <cfRule type="expression" dxfId="146" priority="136">
      <formula>IF(BG29&gt;=BH29,IF(BG29="",FALSE,TRUE))</formula>
    </cfRule>
  </conditionalFormatting>
  <conditionalFormatting sqref="BI29">
    <cfRule type="expression" dxfId="145" priority="133">
      <formula>OR(IF(BI29&lt;BJ29,TRUE),IF(AND(BJ29="",BI29&lt;&gt;""),TRUE))</formula>
    </cfRule>
    <cfRule type="expression" dxfId="144" priority="134">
      <formula>IF(BI29&gt;=BJ29,IF(BI29="",FALSE,TRUE))</formula>
    </cfRule>
  </conditionalFormatting>
  <conditionalFormatting sqref="BO30">
    <cfRule type="expression" dxfId="143" priority="131">
      <formula>OR(IF(BO30&lt;BP30,TRUE),IF(AND(BP30="",BO30&lt;&gt;""),TRUE))</formula>
    </cfRule>
    <cfRule type="expression" dxfId="142" priority="132">
      <formula>IF(BO30&gt;=BP30,IF(BO30="",FALSE,TRUE))</formula>
    </cfRule>
  </conditionalFormatting>
  <conditionalFormatting sqref="BQ30">
    <cfRule type="expression" dxfId="141" priority="129">
      <formula>OR(IF(BQ30&lt;BR30,TRUE),IF(AND(BR30="",BQ30&lt;&gt;""),TRUE))</formula>
    </cfRule>
    <cfRule type="expression" dxfId="140" priority="130">
      <formula>IF(BQ30&gt;=BR30,IF(BQ30="",FALSE,TRUE))</formula>
    </cfRule>
  </conditionalFormatting>
  <conditionalFormatting sqref="BO31:BO35">
    <cfRule type="expression" dxfId="139" priority="127">
      <formula>OR(IF(BO31&lt;BP31,TRUE),IF(AND(BP31="",BO31&lt;&gt;""),TRUE))</formula>
    </cfRule>
    <cfRule type="expression" dxfId="138" priority="128">
      <formula>IF(BO31&gt;=BP31,IF(BO31="",FALSE,TRUE))</formula>
    </cfRule>
  </conditionalFormatting>
  <conditionalFormatting sqref="BQ31:BQ35">
    <cfRule type="expression" dxfId="137" priority="125">
      <formula>OR(IF(BQ31&lt;BR31,TRUE),IF(AND(BR31="",BQ31&lt;&gt;""),TRUE))</formula>
    </cfRule>
    <cfRule type="expression" dxfId="136" priority="126">
      <formula>IF(BQ31&gt;=BR31,IF(BQ31="",FALSE,TRUE))</formula>
    </cfRule>
  </conditionalFormatting>
  <conditionalFormatting sqref="BO29">
    <cfRule type="expression" dxfId="135" priority="123">
      <formula>OR(IF(BO29&lt;BP29,TRUE),IF(AND(BP29="",BO29&lt;&gt;""),TRUE))</formula>
    </cfRule>
    <cfRule type="expression" dxfId="134" priority="124">
      <formula>IF(BO29&gt;=BP29,IF(BO29="",FALSE,TRUE))</formula>
    </cfRule>
  </conditionalFormatting>
  <conditionalFormatting sqref="BQ29">
    <cfRule type="expression" dxfId="133" priority="121">
      <formula>OR(IF(BQ29&lt;BR29,TRUE),IF(AND(BR29="",BQ29&lt;&gt;""),TRUE))</formula>
    </cfRule>
    <cfRule type="expression" dxfId="132" priority="122">
      <formula>IF(BQ29&gt;=BR29,IF(BQ29="",FALSE,TRUE))</formula>
    </cfRule>
  </conditionalFormatting>
  <conditionalFormatting sqref="BW30">
    <cfRule type="expression" dxfId="59" priority="59">
      <formula>OR(IF(BW30&lt;BX30,TRUE),IF(AND(BX30="",BW30&lt;&gt;""),TRUE))</formula>
    </cfRule>
    <cfRule type="expression" dxfId="58" priority="60">
      <formula>IF(BW30&gt;=BX30,IF(BW30="",FALSE,TRUE))</formula>
    </cfRule>
  </conditionalFormatting>
  <conditionalFormatting sqref="BY30">
    <cfRule type="expression" dxfId="57" priority="57">
      <formula>OR(IF(BY30&lt;BZ30,TRUE),IF(AND(BZ30="",BY30&lt;&gt;""),TRUE))</formula>
    </cfRule>
    <cfRule type="expression" dxfId="56" priority="58">
      <formula>IF(BY30&gt;=BZ30,IF(BY30="",FALSE,TRUE))</formula>
    </cfRule>
  </conditionalFormatting>
  <conditionalFormatting sqref="BW31:BW35">
    <cfRule type="expression" dxfId="55" priority="55">
      <formula>OR(IF(BW31&lt;BX31,TRUE),IF(AND(BX31="",BW31&lt;&gt;""),TRUE))</formula>
    </cfRule>
    <cfRule type="expression" dxfId="54" priority="56">
      <formula>IF(BW31&gt;=BX31,IF(BW31="",FALSE,TRUE))</formula>
    </cfRule>
  </conditionalFormatting>
  <conditionalFormatting sqref="BY31:BY35">
    <cfRule type="expression" dxfId="53" priority="53">
      <formula>OR(IF(BY31&lt;BZ31,TRUE),IF(AND(BZ31="",BY31&lt;&gt;""),TRUE))</formula>
    </cfRule>
    <cfRule type="expression" dxfId="52" priority="54">
      <formula>IF(BY31&gt;=BZ31,IF(BY31="",FALSE,TRUE))</formula>
    </cfRule>
  </conditionalFormatting>
  <conditionalFormatting sqref="BW29">
    <cfRule type="expression" dxfId="51" priority="51">
      <formula>OR(IF(BW29&lt;BX29,TRUE),IF(AND(BX29="",BW29&lt;&gt;""),TRUE))</formula>
    </cfRule>
    <cfRule type="expression" dxfId="50" priority="52">
      <formula>IF(BW29&gt;=BX29,IF(BW29="",FALSE,TRUE))</formula>
    </cfRule>
  </conditionalFormatting>
  <conditionalFormatting sqref="BY29">
    <cfRule type="expression" dxfId="49" priority="49">
      <formula>OR(IF(BY29&lt;BZ29,TRUE),IF(AND(BZ29="",BY29&lt;&gt;""),TRUE))</formula>
    </cfRule>
    <cfRule type="expression" dxfId="48" priority="50">
      <formula>IF(BY29&gt;=BZ29,IF(BY29="",FALSE,TRUE))</formula>
    </cfRule>
  </conditionalFormatting>
  <conditionalFormatting sqref="CE30">
    <cfRule type="expression" dxfId="47" priority="47">
      <formula>OR(IF(CE30&lt;CF30,TRUE),IF(AND(CF30="",CE30&lt;&gt;""),TRUE))</formula>
    </cfRule>
    <cfRule type="expression" dxfId="46" priority="48">
      <formula>IF(CE30&gt;=CF30,IF(CE30="",FALSE,TRUE))</formula>
    </cfRule>
  </conditionalFormatting>
  <conditionalFormatting sqref="CG30">
    <cfRule type="expression" dxfId="45" priority="45">
      <formula>OR(IF(CG30&lt;CH30,TRUE),IF(AND(CH30="",CG30&lt;&gt;""),TRUE))</formula>
    </cfRule>
    <cfRule type="expression" dxfId="44" priority="46">
      <formula>IF(CG30&gt;=CH30,IF(CG30="",FALSE,TRUE))</formula>
    </cfRule>
  </conditionalFormatting>
  <conditionalFormatting sqref="CE31:CE35">
    <cfRule type="expression" dxfId="43" priority="43">
      <formula>OR(IF(CE31&lt;CF31,TRUE),IF(AND(CF31="",CE31&lt;&gt;""),TRUE))</formula>
    </cfRule>
    <cfRule type="expression" dxfId="42" priority="44">
      <formula>IF(CE31&gt;=CF31,IF(CE31="",FALSE,TRUE))</formula>
    </cfRule>
  </conditionalFormatting>
  <conditionalFormatting sqref="CG31:CG35">
    <cfRule type="expression" dxfId="41" priority="41">
      <formula>OR(IF(CG31&lt;CH31,TRUE),IF(AND(CH31="",CG31&lt;&gt;""),TRUE))</formula>
    </cfRule>
    <cfRule type="expression" dxfId="40" priority="42">
      <formula>IF(CG31&gt;=CH31,IF(CG31="",FALSE,TRUE))</formula>
    </cfRule>
  </conditionalFormatting>
  <conditionalFormatting sqref="CE29">
    <cfRule type="expression" dxfId="39" priority="39">
      <formula>OR(IF(CE29&lt;CF29,TRUE),IF(AND(CF29="",CE29&lt;&gt;""),TRUE))</formula>
    </cfRule>
    <cfRule type="expression" dxfId="38" priority="40">
      <formula>IF(CE29&gt;=CF29,IF(CE29="",FALSE,TRUE))</formula>
    </cfRule>
  </conditionalFormatting>
  <conditionalFormatting sqref="CG29">
    <cfRule type="expression" dxfId="37" priority="37">
      <formula>OR(IF(CG29&lt;CH29,TRUE),IF(AND(CH29="",CG29&lt;&gt;""),TRUE))</formula>
    </cfRule>
    <cfRule type="expression" dxfId="36" priority="38">
      <formula>IF(CG29&gt;=CH29,IF(CG29="",FALSE,TRUE))</formula>
    </cfRule>
  </conditionalFormatting>
  <conditionalFormatting sqref="CM30">
    <cfRule type="expression" dxfId="35" priority="35">
      <formula>OR(IF(CM30&lt;CN30,TRUE),IF(AND(CN30="",CM30&lt;&gt;""),TRUE))</formula>
    </cfRule>
    <cfRule type="expression" dxfId="34" priority="36">
      <formula>IF(CM30&gt;=CN30,IF(CM30="",FALSE,TRUE))</formula>
    </cfRule>
  </conditionalFormatting>
  <conditionalFormatting sqref="CO30">
    <cfRule type="expression" dxfId="33" priority="33">
      <formula>OR(IF(CO30&lt;CP30,TRUE),IF(AND(CP30="",CO30&lt;&gt;""),TRUE))</formula>
    </cfRule>
    <cfRule type="expression" dxfId="32" priority="34">
      <formula>IF(CO30&gt;=CP30,IF(CO30="",FALSE,TRUE))</formula>
    </cfRule>
  </conditionalFormatting>
  <conditionalFormatting sqref="CM31:CM35">
    <cfRule type="expression" dxfId="31" priority="31">
      <formula>OR(IF(CM31&lt;CN31,TRUE),IF(AND(CN31="",CM31&lt;&gt;""),TRUE))</formula>
    </cfRule>
    <cfRule type="expression" dxfId="30" priority="32">
      <formula>IF(CM31&gt;=CN31,IF(CM31="",FALSE,TRUE))</formula>
    </cfRule>
  </conditionalFormatting>
  <conditionalFormatting sqref="CO31:CO35">
    <cfRule type="expression" dxfId="29" priority="29">
      <formula>OR(IF(CO31&lt;CP31,TRUE),IF(AND(CP31="",CO31&lt;&gt;""),TRUE))</formula>
    </cfRule>
    <cfRule type="expression" dxfId="28" priority="30">
      <formula>IF(CO31&gt;=CP31,IF(CO31="",FALSE,TRUE))</formula>
    </cfRule>
  </conditionalFormatting>
  <conditionalFormatting sqref="CM29">
    <cfRule type="expression" dxfId="27" priority="27">
      <formula>OR(IF(CM29&lt;CN29,TRUE),IF(AND(CN29="",CM29&lt;&gt;""),TRUE))</formula>
    </cfRule>
    <cfRule type="expression" dxfId="26" priority="28">
      <formula>IF(CM29&gt;=CN29,IF(CM29="",FALSE,TRUE))</formula>
    </cfRule>
  </conditionalFormatting>
  <conditionalFormatting sqref="CO29">
    <cfRule type="expression" dxfId="25" priority="25">
      <formula>OR(IF(CO29&lt;CP29,TRUE),IF(AND(CP29="",CO29&lt;&gt;""),TRUE))</formula>
    </cfRule>
    <cfRule type="expression" dxfId="24" priority="26">
      <formula>IF(CO29&gt;=CP29,IF(CO29="",FALSE,TRUE))</formula>
    </cfRule>
  </conditionalFormatting>
  <conditionalFormatting sqref="CU30">
    <cfRule type="expression" dxfId="23" priority="23">
      <formula>OR(IF(CU30&lt;CV30,TRUE),IF(AND(CV30="",CU30&lt;&gt;""),TRUE))</formula>
    </cfRule>
    <cfRule type="expression" dxfId="22" priority="24">
      <formula>IF(CU30&gt;=CV30,IF(CU30="",FALSE,TRUE))</formula>
    </cfRule>
  </conditionalFormatting>
  <conditionalFormatting sqref="CW30">
    <cfRule type="expression" dxfId="21" priority="21">
      <formula>OR(IF(CW30&lt;CX30,TRUE),IF(AND(CX30="",CW30&lt;&gt;""),TRUE))</formula>
    </cfRule>
    <cfRule type="expression" dxfId="20" priority="22">
      <formula>IF(CW30&gt;=CX30,IF(CW30="",FALSE,TRUE))</formula>
    </cfRule>
  </conditionalFormatting>
  <conditionalFormatting sqref="CU31:CU35">
    <cfRule type="expression" dxfId="19" priority="19">
      <formula>OR(IF(CU31&lt;CV31,TRUE),IF(AND(CV31="",CU31&lt;&gt;""),TRUE))</formula>
    </cfRule>
    <cfRule type="expression" dxfId="18" priority="20">
      <formula>IF(CU31&gt;=CV31,IF(CU31="",FALSE,TRUE))</formula>
    </cfRule>
  </conditionalFormatting>
  <conditionalFormatting sqref="CW31:CW35">
    <cfRule type="expression" dxfId="17" priority="17">
      <formula>OR(IF(CW31&lt;CX31,TRUE),IF(AND(CX31="",CW31&lt;&gt;""),TRUE))</formula>
    </cfRule>
    <cfRule type="expression" dxfId="16" priority="18">
      <formula>IF(CW31&gt;=CX31,IF(CW31="",FALSE,TRUE))</formula>
    </cfRule>
  </conditionalFormatting>
  <conditionalFormatting sqref="CU29">
    <cfRule type="expression" dxfId="15" priority="15">
      <formula>OR(IF(CU29&lt;CV29,TRUE),IF(AND(CV29="",CU29&lt;&gt;""),TRUE))</formula>
    </cfRule>
    <cfRule type="expression" dxfId="14" priority="16">
      <formula>IF(CU29&gt;=CV29,IF(CU29="",FALSE,TRUE))</formula>
    </cfRule>
  </conditionalFormatting>
  <conditionalFormatting sqref="CW29">
    <cfRule type="expression" dxfId="13" priority="13">
      <formula>OR(IF(CW29&lt;CX29,TRUE),IF(AND(CX29="",CW29&lt;&gt;""),TRUE))</formula>
    </cfRule>
    <cfRule type="expression" dxfId="12" priority="14">
      <formula>IF(CW29&gt;=CX29,IF(CW29="",FALSE,TRUE))</formula>
    </cfRule>
  </conditionalFormatting>
  <conditionalFormatting sqref="DC30">
    <cfRule type="expression" dxfId="11" priority="11">
      <formula>OR(IF(DC30&lt;DD30,TRUE),IF(AND(DD30="",DC30&lt;&gt;""),TRUE))</formula>
    </cfRule>
    <cfRule type="expression" dxfId="10" priority="12">
      <formula>IF(DC30&gt;=DD30,IF(DC30="",FALSE,TRUE))</formula>
    </cfRule>
  </conditionalFormatting>
  <conditionalFormatting sqref="DE30">
    <cfRule type="expression" dxfId="9" priority="9">
      <formula>OR(IF(DE30&lt;DF30,TRUE),IF(AND(DF30="",DE30&lt;&gt;""),TRUE))</formula>
    </cfRule>
    <cfRule type="expression" dxfId="8" priority="10">
      <formula>IF(DE30&gt;=DF30,IF(DE30="",FALSE,TRUE))</formula>
    </cfRule>
  </conditionalFormatting>
  <conditionalFormatting sqref="DC31:DC35">
    <cfRule type="expression" dxfId="7" priority="7">
      <formula>OR(IF(DC31&lt;DD31,TRUE),IF(AND(DD31="",DC31&lt;&gt;""),TRUE))</formula>
    </cfRule>
    <cfRule type="expression" dxfId="6" priority="8">
      <formula>IF(DC31&gt;=DD31,IF(DC31="",FALSE,TRUE))</formula>
    </cfRule>
  </conditionalFormatting>
  <conditionalFormatting sqref="DE31:DE35">
    <cfRule type="expression" dxfId="5" priority="5">
      <formula>OR(IF(DE31&lt;DF31,TRUE),IF(AND(DF31="",DE31&lt;&gt;""),TRUE))</formula>
    </cfRule>
    <cfRule type="expression" dxfId="4" priority="6">
      <formula>IF(DE31&gt;=DF31,IF(DE31="",FALSE,TRUE))</formula>
    </cfRule>
  </conditionalFormatting>
  <conditionalFormatting sqref="DC29">
    <cfRule type="expression" dxfId="3" priority="3">
      <formula>OR(IF(DC29&lt;DD29,TRUE),IF(AND(DD29="",DC29&lt;&gt;""),TRUE))</formula>
    </cfRule>
    <cfRule type="expression" dxfId="2" priority="4">
      <formula>IF(DC29&gt;=DD29,IF(DC29="",FALSE,TRUE))</formula>
    </cfRule>
  </conditionalFormatting>
  <conditionalFormatting sqref="DE29">
    <cfRule type="expression" dxfId="1" priority="1">
      <formula>OR(IF(DE29&lt;DF29,TRUE),IF(AND(DF29="",DE29&lt;&gt;""),TRUE))</formula>
    </cfRule>
    <cfRule type="expression" dxfId="0" priority="2">
      <formula>IF(DE29&gt;=DF29,IF(DE29="",FALSE,TRUE))</formula>
    </cfRule>
  </conditionalFormatting>
  <dataValidations count="1">
    <dataValidation type="list" allowBlank="1" showErrorMessage="1" sqref="DS38:DV47 P5:S16 W5:Z16 AD5:AG16 AK5:AN16 AR38:AU47 AR29:AU35 P63:S71 CH38:CH40 BG29:BJ35 CE5:CH16 DS5:DV16 AR5:AU16 P19:S26 W19:Z26 AD19:AG26 AK19:AN26 CM5:CP16 AY19:BB26 AY29:BB35 DC19:DE26 BW19:BZ26 CH20:CH26 CP20:CP26 DS19:DV26 DS29:DV35 CE29:CH35 BW29:BZ35 BO29:BR35 CU29:CX35 DK5:DM16 DC5:DF16 CX20:CX26 AK29:AN35 AD29:AG35 W29:Z35 P29:S35 AR19:AU26 DM29:DM33 BG19:BJ26 DK29:DL35 DK19:DM26 DS63:DV71 DK63:DN71 DC63:DF71 CU63:CX71 CM63:CP71 CE63:CH71 BW63:BZ71 BO63:BR71 BG63:BJ71 AY63:BB71 AR63:AU71 AK63:AN71 AD63:AG71 W63:Z71 CU5:CX16 AD50:AG60 W38:Z47 AK38:AN47 AK50:AN60 DC38:DF47 CE50:CH60 CM50:CP60 BG50:BJ60 BO50:BR60 DS50:DV60 AY50:BB60 EA5:ED16 EA19:ED26 EA29:ED35 EA63:ED71 EA50:ED60 EI5:EL16 EI19:EL26 EI29:EL35 EI63:EL71 EI50:EL60 EQ5:ET16 EY50:FB60 EQ29:ET35 EQ63:ET71 EQ19:ET26 EQ50:ET60 EY19:FB26 EY5:FB16 EY29:FB35 EY63:FB71 EY38:FB47 EQ38:ET47 EI38:EL47 EA38:ED47 AY38:BB47 P38:S47 P50:S60 W50:Z60 AD38:AG47 AR50:AU60 CM29:CP35 CP38:CP40 BO38:BR47 BZ42:BZ47 CH42:CH47 CU38:CX47 CU50:CX60 AY5:BB16 CP42:CP47 BW50:BZ60 BG5:BJ16 CM38:CO47 BO5:BR16 BG38:BJ47 BW38:BY47 BZ38:BZ40 CE38:CG47 BW5:BZ16 BO19:BR26 CE19:CG26 CM19:CO26 CU19:CW26 DC29:DF35" xr:uid="{00000000-0002-0000-0100-000000000000}">
      <formula1>"10%,20%,30%,40%,50%,60%,70%,80%,90%,100%"</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CB250-CC78-9A4D-99CF-BDBCC026CBCB}">
  <dimension ref="A1"/>
  <sheetViews>
    <sheetView zoomScale="44" workbookViewId="0">
      <selection activeCell="H86" sqref="H86"/>
    </sheetView>
  </sheetViews>
  <sheetFormatPr baseColWidth="10" defaultRowHeight="16"/>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95210-FAF2-7040-9A40-F566D237DF2F}">
  <dimension ref="A1"/>
  <sheetViews>
    <sheetView workbookViewId="0"/>
  </sheetViews>
  <sheetFormatPr baseColWidth="10" defaultRowHeight="16"/>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CA4FD-BD58-024D-B2F5-AE17576CA024}">
  <dimension ref="A1"/>
  <sheetViews>
    <sheetView workbookViewId="0"/>
  </sheetViews>
  <sheetFormatPr baseColWidth="10" defaultRowHeight="16"/>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A746E-3064-9F4F-A803-98FE2E46EBFE}">
  <dimension ref="A1"/>
  <sheetViews>
    <sheetView workbookViewId="0"/>
  </sheetViews>
  <sheetFormatPr baseColWidth="10" defaultRowHeight="16"/>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A7008-E136-9742-9DBC-F14B630186F4}">
  <dimension ref="A1"/>
  <sheetViews>
    <sheetView zoomScale="58" workbookViewId="0">
      <selection activeCell="F19" sqref="F19"/>
    </sheetView>
  </sheetViews>
  <sheetFormatPr baseColWidth="10" defaultRowHeight="16"/>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BE3B9-6549-9340-AA38-0E2263C4AF55}">
  <dimension ref="A1"/>
  <sheetViews>
    <sheetView workbookViewId="0"/>
  </sheetViews>
  <sheetFormatPr baseColWidth="10" defaultRowHeight="16"/>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1.1640625" defaultRowHeight="15" customHeight="1"/>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workbookViewId="0"/>
  </sheetViews>
  <sheetFormatPr baseColWidth="10" defaultColWidth="11.1640625" defaultRowHeight="15" customHeight="1"/>
  <cols>
    <col min="1" max="1" width="16.83203125" customWidth="1"/>
    <col min="2" max="2" width="19.1640625" customWidth="1"/>
    <col min="3" max="3" width="18.1640625" customWidth="1"/>
    <col min="4" max="4" width="19.5" customWidth="1"/>
    <col min="5" max="7" width="10.5" customWidth="1"/>
    <col min="8" max="8" width="15.1640625" customWidth="1"/>
    <col min="9" max="9" width="10.5" customWidth="1"/>
    <col min="10" max="10" width="42" customWidth="1"/>
    <col min="11" max="11" width="28.5" customWidth="1"/>
    <col min="12" max="26" width="10.5" customWidth="1"/>
  </cols>
  <sheetData>
    <row r="1" spans="1:11" ht="15.75" customHeight="1">
      <c r="A1" s="10" t="s">
        <v>31</v>
      </c>
      <c r="B1" s="14" t="s">
        <v>32</v>
      </c>
      <c r="C1" s="14" t="s">
        <v>33</v>
      </c>
      <c r="D1" s="14" t="s">
        <v>34</v>
      </c>
      <c r="E1" s="3" t="s">
        <v>35</v>
      </c>
      <c r="F1" s="3" t="s">
        <v>36</v>
      </c>
      <c r="G1" s="3" t="s">
        <v>37</v>
      </c>
      <c r="H1" s="3" t="s">
        <v>38</v>
      </c>
      <c r="I1" s="3" t="s">
        <v>39</v>
      </c>
      <c r="J1" s="3" t="s">
        <v>40</v>
      </c>
      <c r="K1" s="3" t="s">
        <v>41</v>
      </c>
    </row>
    <row r="2" spans="1:11" ht="15.75" customHeight="1">
      <c r="A2" s="15">
        <v>44118</v>
      </c>
      <c r="B2" s="10"/>
      <c r="C2" s="10"/>
      <c r="D2" s="13">
        <v>1</v>
      </c>
      <c r="E2" s="9"/>
      <c r="F2" s="9"/>
      <c r="G2" s="9"/>
      <c r="H2" s="9"/>
      <c r="I2" s="9"/>
      <c r="J2" s="9"/>
      <c r="K2" s="9"/>
    </row>
    <row r="3" spans="1:11" ht="15.75" customHeight="1">
      <c r="A3" s="15">
        <v>44119</v>
      </c>
      <c r="B3" s="10"/>
      <c r="C3" s="10"/>
      <c r="D3" s="10"/>
      <c r="E3" s="9"/>
      <c r="F3" s="9"/>
      <c r="G3" s="9"/>
      <c r="H3" s="9"/>
      <c r="I3" s="9"/>
      <c r="J3" s="9"/>
      <c r="K3" s="9"/>
    </row>
    <row r="4" spans="1:11" ht="15.75" customHeight="1">
      <c r="A4" s="15">
        <v>44120</v>
      </c>
      <c r="B4" s="10"/>
      <c r="C4" s="10"/>
      <c r="D4" s="10"/>
      <c r="E4" s="9"/>
      <c r="F4" s="9"/>
      <c r="G4" s="9"/>
      <c r="H4" s="9"/>
      <c r="I4" s="9"/>
      <c r="J4" s="9"/>
      <c r="K4" s="9"/>
    </row>
    <row r="5" spans="1:11" ht="15.75" customHeight="1">
      <c r="A5" s="15">
        <v>44121</v>
      </c>
      <c r="B5" s="10"/>
      <c r="C5" s="10"/>
      <c r="D5" s="10"/>
      <c r="E5" s="9"/>
      <c r="F5" s="9"/>
      <c r="G5" s="9"/>
      <c r="H5" s="9"/>
      <c r="I5" s="9"/>
      <c r="J5" s="9"/>
      <c r="K5" s="9"/>
    </row>
    <row r="6" spans="1:11" ht="15.75" customHeight="1">
      <c r="A6" s="15">
        <v>44122</v>
      </c>
      <c r="B6" s="10"/>
      <c r="C6" s="10"/>
      <c r="D6" s="10"/>
      <c r="E6" s="9"/>
      <c r="F6" s="9"/>
      <c r="G6" s="9"/>
      <c r="H6" s="9"/>
      <c r="I6" s="9"/>
      <c r="J6" s="9"/>
      <c r="K6" s="9"/>
    </row>
    <row r="7" spans="1:11" ht="15.75" customHeight="1">
      <c r="A7" s="15">
        <v>44123</v>
      </c>
      <c r="B7" s="10"/>
      <c r="C7" s="10"/>
      <c r="D7" s="10"/>
      <c r="E7" s="9"/>
      <c r="F7" s="9"/>
      <c r="G7" s="9"/>
      <c r="H7" s="9"/>
      <c r="I7" s="9"/>
      <c r="J7" s="9"/>
      <c r="K7" s="9"/>
    </row>
    <row r="8" spans="1:11" ht="15.75" customHeight="1">
      <c r="A8" s="15">
        <v>44124</v>
      </c>
      <c r="B8" s="10"/>
      <c r="C8" s="10"/>
      <c r="D8" s="10"/>
      <c r="E8" s="9"/>
      <c r="F8" s="9"/>
      <c r="G8" s="9"/>
      <c r="H8" s="9"/>
      <c r="I8" s="9"/>
      <c r="J8" s="9"/>
      <c r="K8" s="9"/>
    </row>
    <row r="9" spans="1:11" ht="15.75" customHeight="1">
      <c r="A9" s="15">
        <v>44125</v>
      </c>
      <c r="B9" s="10"/>
      <c r="C9" s="10"/>
      <c r="D9" s="10"/>
      <c r="E9" s="9"/>
      <c r="F9" s="9"/>
      <c r="G9" s="9"/>
      <c r="H9" s="9"/>
      <c r="I9" s="9"/>
      <c r="J9" s="9"/>
      <c r="K9" s="9"/>
    </row>
    <row r="10" spans="1:11" ht="15.75" customHeight="1">
      <c r="A10" s="15">
        <v>44126</v>
      </c>
      <c r="B10" s="10"/>
      <c r="C10" s="10"/>
      <c r="D10" s="10"/>
      <c r="E10" s="9"/>
      <c r="F10" s="9"/>
      <c r="G10" s="9"/>
      <c r="H10" s="9"/>
      <c r="I10" s="9"/>
      <c r="J10" s="9"/>
      <c r="K10" s="9"/>
    </row>
    <row r="11" spans="1:11" ht="15.75" customHeight="1">
      <c r="A11" s="15">
        <v>44127</v>
      </c>
      <c r="B11" s="10"/>
      <c r="C11" s="10"/>
      <c r="D11" s="10"/>
      <c r="E11" s="9"/>
      <c r="F11" s="9"/>
      <c r="G11" s="9"/>
      <c r="H11" s="9"/>
      <c r="I11" s="9"/>
      <c r="J11" s="9"/>
      <c r="K11" s="9"/>
    </row>
    <row r="12" spans="1:11" ht="15.75" customHeight="1">
      <c r="A12" s="15">
        <v>44128</v>
      </c>
      <c r="B12" s="10"/>
      <c r="C12" s="10"/>
      <c r="D12" s="10"/>
      <c r="E12" s="9"/>
      <c r="F12" s="9"/>
      <c r="G12" s="9"/>
      <c r="H12" s="9"/>
      <c r="I12" s="9"/>
      <c r="J12" s="9"/>
      <c r="K12" s="9"/>
    </row>
    <row r="13" spans="1:11" ht="15.75" customHeight="1">
      <c r="A13" s="15">
        <v>44129</v>
      </c>
      <c r="B13" s="10"/>
      <c r="C13" s="10"/>
      <c r="D13" s="10"/>
      <c r="E13" s="9"/>
      <c r="F13" s="9"/>
      <c r="G13" s="9"/>
      <c r="H13" s="9"/>
      <c r="I13" s="9"/>
      <c r="J13" s="9"/>
      <c r="K13" s="9"/>
    </row>
    <row r="14" spans="1:11" ht="15.75" customHeight="1">
      <c r="A14" s="15">
        <v>44130</v>
      </c>
      <c r="B14" s="10"/>
      <c r="C14" s="10"/>
      <c r="D14" s="10"/>
      <c r="E14" s="9"/>
      <c r="F14" s="9"/>
      <c r="G14" s="9"/>
      <c r="H14" s="9"/>
      <c r="I14" s="9"/>
      <c r="J14" s="9"/>
      <c r="K14" s="9"/>
    </row>
    <row r="15" spans="1:11" ht="15.75" customHeight="1">
      <c r="A15" s="15">
        <v>44131</v>
      </c>
      <c r="B15" s="10"/>
      <c r="C15" s="10"/>
      <c r="D15" s="10"/>
      <c r="E15" s="9"/>
      <c r="F15" s="9"/>
      <c r="G15" s="9"/>
      <c r="H15" s="9"/>
      <c r="I15" s="9"/>
      <c r="J15" s="9"/>
      <c r="K15" s="9"/>
    </row>
    <row r="16" spans="1:11" ht="15.75" customHeight="1">
      <c r="A16" s="15">
        <v>44132</v>
      </c>
      <c r="B16" s="10"/>
      <c r="C16" s="10"/>
      <c r="D16" s="10"/>
      <c r="E16" s="9"/>
      <c r="F16" s="9"/>
      <c r="G16" s="9"/>
      <c r="H16" s="9"/>
      <c r="I16" s="9"/>
      <c r="J16" s="9"/>
      <c r="K16" s="9"/>
    </row>
    <row r="17" spans="1:11" ht="15.75" customHeight="1">
      <c r="A17" s="15">
        <v>44133</v>
      </c>
      <c r="B17" s="10"/>
      <c r="C17" s="10"/>
      <c r="D17" s="10"/>
      <c r="E17" s="9"/>
      <c r="F17" s="9"/>
      <c r="G17" s="9"/>
      <c r="H17" s="9"/>
      <c r="I17" s="9"/>
      <c r="J17" s="9"/>
      <c r="K17" s="9"/>
    </row>
    <row r="18" spans="1:11" ht="15.75" customHeight="1">
      <c r="A18" s="15">
        <v>44134</v>
      </c>
      <c r="B18" s="10"/>
      <c r="C18" s="10"/>
      <c r="D18" s="10"/>
      <c r="E18" s="9"/>
      <c r="F18" s="9"/>
      <c r="G18" s="9"/>
      <c r="H18" s="9"/>
      <c r="I18" s="9"/>
      <c r="J18" s="9"/>
      <c r="K18" s="9"/>
    </row>
    <row r="19" spans="1:11" ht="15.75" customHeight="1">
      <c r="A19" s="15">
        <v>44135</v>
      </c>
      <c r="B19" s="10"/>
      <c r="C19" s="10"/>
      <c r="D19" s="10"/>
      <c r="E19" s="9"/>
      <c r="F19" s="9"/>
      <c r="G19" s="9"/>
      <c r="H19" s="9"/>
      <c r="I19" s="9"/>
      <c r="J19" s="9"/>
      <c r="K19" s="9"/>
    </row>
    <row r="20" spans="1:11" ht="15.75" customHeight="1">
      <c r="A20" s="15">
        <v>44136</v>
      </c>
      <c r="B20" s="10"/>
      <c r="C20" s="10"/>
      <c r="D20" s="10"/>
      <c r="E20" s="9"/>
      <c r="F20" s="9"/>
      <c r="G20" s="9"/>
      <c r="H20" s="9"/>
      <c r="I20" s="9"/>
      <c r="J20" s="9"/>
      <c r="K20" s="9"/>
    </row>
    <row r="21" spans="1:11" ht="15.75" customHeight="1">
      <c r="A21" s="15">
        <v>44137</v>
      </c>
      <c r="B21" s="10"/>
      <c r="C21" s="10"/>
      <c r="D21" s="10"/>
      <c r="E21" s="9"/>
      <c r="F21" s="9"/>
      <c r="G21" s="9"/>
      <c r="H21" s="9"/>
      <c r="I21" s="9"/>
      <c r="J21" s="9"/>
      <c r="K21" s="9"/>
    </row>
    <row r="22" spans="1:11" ht="15.75" customHeight="1">
      <c r="A22" s="15">
        <v>44138</v>
      </c>
      <c r="B22" s="10"/>
      <c r="C22" s="10"/>
      <c r="D22" s="10"/>
      <c r="E22" s="9"/>
      <c r="F22" s="9"/>
      <c r="G22" s="9"/>
      <c r="H22" s="9"/>
      <c r="I22" s="9"/>
      <c r="J22" s="9"/>
      <c r="K22" s="9"/>
    </row>
    <row r="23" spans="1:11" ht="15.75" customHeight="1">
      <c r="A23" s="15">
        <v>44139</v>
      </c>
      <c r="B23" s="10"/>
      <c r="C23" s="10"/>
      <c r="D23" s="10"/>
      <c r="E23" s="9"/>
      <c r="F23" s="9"/>
      <c r="G23" s="9"/>
      <c r="H23" s="9"/>
      <c r="I23" s="9"/>
      <c r="J23" s="9"/>
      <c r="K23" s="9"/>
    </row>
    <row r="24" spans="1:11" ht="15.75" customHeight="1">
      <c r="A24" s="15">
        <v>44140</v>
      </c>
      <c r="B24" s="10"/>
      <c r="C24" s="10"/>
      <c r="D24" s="10"/>
      <c r="E24" s="9"/>
      <c r="F24" s="9"/>
      <c r="G24" s="9"/>
      <c r="H24" s="9"/>
      <c r="I24" s="9"/>
      <c r="J24" s="9"/>
      <c r="K24" s="9"/>
    </row>
    <row r="25" spans="1:11" ht="15.75" customHeight="1">
      <c r="A25" s="15">
        <v>44141</v>
      </c>
      <c r="B25" s="10"/>
      <c r="C25" s="10"/>
      <c r="D25" s="10"/>
      <c r="E25" s="9"/>
      <c r="F25" s="9"/>
      <c r="G25" s="9"/>
      <c r="H25" s="9"/>
      <c r="I25" s="9"/>
      <c r="J25" s="9"/>
      <c r="K25" s="9"/>
    </row>
    <row r="26" spans="1:11" ht="15.75" customHeight="1">
      <c r="A26" s="15">
        <v>44142</v>
      </c>
      <c r="B26" s="10"/>
      <c r="C26" s="10"/>
      <c r="D26" s="10"/>
      <c r="E26" s="9"/>
      <c r="F26" s="9"/>
      <c r="G26" s="9"/>
      <c r="H26" s="9"/>
      <c r="I26" s="9"/>
      <c r="J26" s="9"/>
      <c r="K26" s="9"/>
    </row>
    <row r="27" spans="1:11" ht="15.75" customHeight="1">
      <c r="A27" s="15">
        <v>44143</v>
      </c>
      <c r="B27" s="10"/>
      <c r="C27" s="10"/>
      <c r="D27" s="10"/>
      <c r="E27" s="9"/>
      <c r="F27" s="9"/>
      <c r="G27" s="9"/>
      <c r="H27" s="9"/>
      <c r="I27" s="9"/>
      <c r="J27" s="9"/>
      <c r="K27" s="9"/>
    </row>
    <row r="28" spans="1:11" ht="15.75" customHeight="1">
      <c r="A28" s="15">
        <v>44144</v>
      </c>
      <c r="B28" s="10"/>
      <c r="C28" s="10"/>
      <c r="D28" s="10"/>
      <c r="E28" s="9"/>
      <c r="F28" s="9"/>
      <c r="G28" s="9"/>
      <c r="H28" s="9"/>
      <c r="I28" s="9"/>
      <c r="J28" s="9"/>
      <c r="K28" s="9"/>
    </row>
    <row r="29" spans="1:11" ht="15.75" customHeight="1">
      <c r="A29" s="15">
        <v>44145</v>
      </c>
      <c r="B29" s="10"/>
      <c r="C29" s="10"/>
      <c r="D29" s="10"/>
      <c r="E29" s="9"/>
      <c r="F29" s="9"/>
      <c r="G29" s="9"/>
      <c r="H29" s="9"/>
      <c r="I29" s="9"/>
      <c r="J29" s="9"/>
      <c r="K29" s="9"/>
    </row>
    <row r="30" spans="1:11" ht="15.75" customHeight="1">
      <c r="A30" s="15">
        <v>44146</v>
      </c>
      <c r="B30" s="10"/>
      <c r="C30" s="10"/>
      <c r="D30" s="10"/>
      <c r="E30" s="9"/>
      <c r="F30" s="9"/>
      <c r="G30" s="9"/>
      <c r="H30" s="9"/>
      <c r="I30" s="9"/>
      <c r="J30" s="9"/>
      <c r="K30" s="9"/>
    </row>
    <row r="31" spans="1:11" ht="15.75" customHeight="1">
      <c r="A31" s="15">
        <v>44147</v>
      </c>
      <c r="B31" s="10"/>
      <c r="C31" s="10"/>
      <c r="D31" s="10"/>
      <c r="E31" s="9"/>
      <c r="F31" s="9"/>
      <c r="G31" s="9"/>
      <c r="H31" s="9"/>
      <c r="I31" s="9"/>
      <c r="J31" s="9"/>
      <c r="K31" s="9"/>
    </row>
    <row r="32" spans="1:11" ht="15.75" customHeight="1">
      <c r="A32" s="15">
        <v>44148</v>
      </c>
      <c r="B32" s="10"/>
      <c r="C32" s="10"/>
      <c r="D32" s="10"/>
      <c r="E32" s="9"/>
      <c r="F32" s="9"/>
      <c r="G32" s="9"/>
      <c r="H32" s="9"/>
      <c r="I32" s="9"/>
      <c r="J32" s="9"/>
      <c r="K32" s="9"/>
    </row>
    <row r="33" spans="1:11" ht="15.75" customHeight="1">
      <c r="A33" s="15">
        <v>44149</v>
      </c>
      <c r="B33" s="10"/>
      <c r="C33" s="10"/>
      <c r="D33" s="10"/>
      <c r="E33" s="9"/>
      <c r="F33" s="9"/>
      <c r="G33" s="9"/>
      <c r="H33" s="9"/>
      <c r="I33" s="9"/>
      <c r="J33" s="9"/>
      <c r="K33" s="9"/>
    </row>
    <row r="34" spans="1:11" ht="15.75" customHeight="1">
      <c r="A34" s="15">
        <v>44150</v>
      </c>
      <c r="B34" s="10"/>
      <c r="C34" s="10"/>
      <c r="D34" s="10"/>
      <c r="E34" s="9"/>
      <c r="F34" s="9"/>
      <c r="G34" s="9"/>
      <c r="H34" s="9"/>
      <c r="I34" s="9"/>
      <c r="J34" s="9"/>
      <c r="K34" s="9"/>
    </row>
    <row r="35" spans="1:11" ht="15.75" customHeight="1">
      <c r="A35" s="15">
        <v>44151</v>
      </c>
      <c r="B35" s="10"/>
      <c r="C35" s="10"/>
      <c r="D35" s="10"/>
      <c r="E35" s="9"/>
      <c r="F35" s="9"/>
      <c r="G35" s="9"/>
      <c r="H35" s="9"/>
      <c r="I35" s="9"/>
      <c r="J35" s="9"/>
      <c r="K35" s="9"/>
    </row>
    <row r="36" spans="1:11" ht="15.75" customHeight="1">
      <c r="A36" s="15">
        <v>44152</v>
      </c>
      <c r="B36" s="10"/>
      <c r="C36" s="10"/>
      <c r="D36" s="10"/>
      <c r="E36" s="9"/>
      <c r="F36" s="9"/>
      <c r="G36" s="9"/>
      <c r="H36" s="9"/>
      <c r="I36" s="9"/>
      <c r="J36" s="9"/>
      <c r="K36" s="9"/>
    </row>
    <row r="37" spans="1:11" ht="15.75" customHeight="1">
      <c r="A37" s="15">
        <v>44153</v>
      </c>
      <c r="B37" s="10"/>
      <c r="C37" s="10"/>
      <c r="D37" s="10"/>
      <c r="E37" s="9"/>
      <c r="F37" s="9"/>
      <c r="G37" s="9"/>
      <c r="H37" s="9"/>
      <c r="I37" s="9"/>
      <c r="J37" s="9"/>
      <c r="K37" s="9"/>
    </row>
    <row r="38" spans="1:11" ht="15.75" customHeight="1">
      <c r="A38" s="15">
        <v>44154</v>
      </c>
      <c r="B38" s="10"/>
      <c r="C38" s="10"/>
      <c r="D38" s="10"/>
      <c r="E38" s="9"/>
      <c r="F38" s="9"/>
      <c r="G38" s="9"/>
      <c r="H38" s="9"/>
      <c r="I38" s="9"/>
      <c r="J38" s="9"/>
      <c r="K38" s="9"/>
    </row>
    <row r="39" spans="1:11" ht="15.75" customHeight="1">
      <c r="A39" s="15">
        <v>44155</v>
      </c>
      <c r="B39" s="10"/>
      <c r="C39" s="10"/>
      <c r="D39" s="10"/>
      <c r="E39" s="9"/>
      <c r="F39" s="9"/>
      <c r="G39" s="9"/>
      <c r="H39" s="9"/>
      <c r="I39" s="9"/>
      <c r="J39" s="9"/>
      <c r="K39" s="9"/>
    </row>
    <row r="40" spans="1:11" ht="15.75" customHeight="1">
      <c r="A40" s="15">
        <v>44156</v>
      </c>
      <c r="B40" s="10"/>
      <c r="C40" s="10"/>
      <c r="D40" s="10"/>
      <c r="E40" s="9"/>
      <c r="F40" s="9"/>
      <c r="G40" s="9"/>
      <c r="H40" s="9"/>
      <c r="I40" s="9"/>
      <c r="J40" s="9"/>
      <c r="K40" s="9"/>
    </row>
    <row r="41" spans="1:11" ht="15.75" customHeight="1">
      <c r="A41" s="15">
        <v>44157</v>
      </c>
      <c r="B41" s="10"/>
      <c r="C41" s="10"/>
      <c r="D41" s="10"/>
      <c r="E41" s="9"/>
      <c r="F41" s="9"/>
      <c r="G41" s="9"/>
      <c r="H41" s="9"/>
      <c r="I41" s="9"/>
      <c r="J41" s="9"/>
      <c r="K41" s="9"/>
    </row>
    <row r="42" spans="1:11" ht="15.75" customHeight="1">
      <c r="A42" s="15">
        <v>44158</v>
      </c>
      <c r="B42" s="10"/>
      <c r="C42" s="10"/>
      <c r="D42" s="10"/>
      <c r="E42" s="9"/>
      <c r="F42" s="9"/>
      <c r="G42" s="9"/>
      <c r="H42" s="9"/>
      <c r="I42" s="9"/>
      <c r="J42" s="9"/>
      <c r="K42" s="9"/>
    </row>
    <row r="43" spans="1:11" ht="15.75" customHeight="1">
      <c r="A43" s="15">
        <v>44159</v>
      </c>
      <c r="B43" s="10"/>
      <c r="C43" s="10"/>
      <c r="D43" s="10"/>
      <c r="E43" s="9"/>
      <c r="F43" s="9"/>
      <c r="G43" s="9"/>
      <c r="H43" s="9"/>
      <c r="I43" s="9"/>
      <c r="J43" s="9"/>
      <c r="K43" s="9"/>
    </row>
    <row r="44" spans="1:11" ht="15.75" customHeight="1">
      <c r="A44" s="15">
        <v>44160</v>
      </c>
      <c r="B44" s="10"/>
      <c r="C44" s="10"/>
      <c r="D44" s="10"/>
      <c r="E44" s="9"/>
      <c r="F44" s="9"/>
      <c r="G44" s="9"/>
      <c r="H44" s="9"/>
      <c r="I44" s="9"/>
      <c r="J44" s="9"/>
      <c r="K44" s="9"/>
    </row>
    <row r="45" spans="1:11" ht="15.75" customHeight="1">
      <c r="A45" s="15">
        <v>44161</v>
      </c>
      <c r="B45" s="10"/>
      <c r="C45" s="10"/>
      <c r="D45" s="10"/>
      <c r="E45" s="9"/>
      <c r="F45" s="9"/>
      <c r="G45" s="9"/>
      <c r="H45" s="9"/>
      <c r="I45" s="9"/>
      <c r="J45" s="9"/>
      <c r="K45" s="9"/>
    </row>
    <row r="46" spans="1:11" ht="15.75" customHeight="1">
      <c r="A46" s="15">
        <v>44162</v>
      </c>
      <c r="B46" s="10"/>
      <c r="C46" s="10"/>
      <c r="D46" s="10"/>
      <c r="E46" s="9"/>
      <c r="F46" s="9"/>
      <c r="G46" s="9"/>
      <c r="H46" s="9"/>
      <c r="I46" s="9"/>
      <c r="J46" s="9"/>
      <c r="K46" s="9"/>
    </row>
    <row r="47" spans="1:11" ht="15.75" customHeight="1">
      <c r="A47" s="10"/>
      <c r="B47" s="10"/>
      <c r="C47" s="10"/>
      <c r="D47" s="10"/>
    </row>
    <row r="48" spans="1:11" ht="15.75" customHeight="1">
      <c r="A48" s="10"/>
      <c r="B48" s="10"/>
      <c r="C48" s="10"/>
      <c r="D48" s="10"/>
    </row>
    <row r="49" spans="1:4" ht="15.75" customHeight="1">
      <c r="A49" s="10"/>
      <c r="B49" s="10"/>
      <c r="C49" s="10"/>
      <c r="D49" s="10"/>
    </row>
    <row r="50" spans="1:4" ht="15.75" customHeight="1">
      <c r="A50" s="10"/>
      <c r="B50" s="10"/>
      <c r="C50" s="10"/>
      <c r="D50" s="10"/>
    </row>
    <row r="51" spans="1:4" ht="15.75" customHeight="1">
      <c r="A51" s="10"/>
      <c r="B51" s="10"/>
      <c r="C51" s="10"/>
      <c r="D51" s="10"/>
    </row>
    <row r="52" spans="1:4" ht="15.75" customHeight="1">
      <c r="A52" s="10"/>
      <c r="B52" s="10"/>
      <c r="C52" s="10"/>
      <c r="D52" s="10"/>
    </row>
    <row r="53" spans="1:4" ht="15.75" customHeight="1">
      <c r="A53" s="10"/>
      <c r="B53" s="10"/>
      <c r="C53" s="10"/>
      <c r="D53" s="10"/>
    </row>
    <row r="54" spans="1:4" ht="15.75" customHeight="1">
      <c r="A54" s="10"/>
      <c r="B54" s="10"/>
      <c r="C54" s="10"/>
      <c r="D54" s="10"/>
    </row>
    <row r="55" spans="1:4" ht="15.75" customHeight="1">
      <c r="A55" s="10"/>
      <c r="B55" s="10"/>
      <c r="C55" s="10"/>
      <c r="D55" s="10"/>
    </row>
    <row r="56" spans="1:4" ht="15.75" customHeight="1">
      <c r="A56" s="10"/>
      <c r="B56" s="10"/>
      <c r="C56" s="10"/>
      <c r="D56" s="10"/>
    </row>
    <row r="57" spans="1:4" ht="15.75" customHeight="1">
      <c r="A57" s="10"/>
      <c r="B57" s="10"/>
      <c r="C57" s="10"/>
      <c r="D57" s="10"/>
    </row>
    <row r="58" spans="1:4" ht="15.75" customHeight="1">
      <c r="A58" s="10"/>
      <c r="B58" s="10"/>
      <c r="C58" s="10"/>
      <c r="D58" s="10"/>
    </row>
    <row r="59" spans="1:4" ht="15.75" customHeight="1">
      <c r="A59" s="10"/>
      <c r="B59" s="10"/>
      <c r="C59" s="10"/>
      <c r="D59" s="10"/>
    </row>
    <row r="60" spans="1:4" ht="15.75" customHeight="1">
      <c r="A60" s="10"/>
      <c r="B60" s="10"/>
      <c r="C60" s="10"/>
      <c r="D60" s="10"/>
    </row>
    <row r="61" spans="1:4" ht="15.75" customHeight="1">
      <c r="A61" s="10"/>
      <c r="B61" s="10"/>
      <c r="C61" s="10"/>
      <c r="D61" s="10"/>
    </row>
    <row r="62" spans="1:4" ht="15.75" customHeight="1">
      <c r="A62" s="10"/>
      <c r="B62" s="10"/>
      <c r="C62" s="10"/>
      <c r="D62" s="10"/>
    </row>
    <row r="63" spans="1:4" ht="15.75" customHeight="1">
      <c r="A63" s="10"/>
      <c r="B63" s="10"/>
      <c r="C63" s="10"/>
      <c r="D63" s="10"/>
    </row>
    <row r="64" spans="1:4" ht="15.75" customHeight="1">
      <c r="A64" s="10"/>
      <c r="B64" s="10"/>
      <c r="C64" s="10"/>
      <c r="D64" s="10"/>
    </row>
    <row r="65" spans="1:4" ht="15.75" customHeight="1">
      <c r="A65" s="10"/>
      <c r="B65" s="10"/>
      <c r="C65" s="10"/>
      <c r="D65" s="10"/>
    </row>
    <row r="66" spans="1:4" ht="15.75" customHeight="1">
      <c r="A66" s="10"/>
      <c r="B66" s="10"/>
      <c r="C66" s="10"/>
      <c r="D66" s="10"/>
    </row>
    <row r="67" spans="1:4" ht="15.75" customHeight="1">
      <c r="A67" s="10"/>
      <c r="B67" s="10"/>
      <c r="C67" s="10"/>
      <c r="D67" s="10"/>
    </row>
    <row r="68" spans="1:4" ht="15.75" customHeight="1">
      <c r="A68" s="10"/>
      <c r="B68" s="10"/>
      <c r="C68" s="10"/>
      <c r="D68" s="10"/>
    </row>
    <row r="69" spans="1:4" ht="15.75" customHeight="1">
      <c r="A69" s="10"/>
      <c r="B69" s="10"/>
      <c r="C69" s="10"/>
      <c r="D69" s="10"/>
    </row>
    <row r="70" spans="1:4" ht="15.75" customHeight="1">
      <c r="A70" s="10"/>
      <c r="B70" s="10"/>
      <c r="C70" s="10"/>
      <c r="D70" s="10"/>
    </row>
    <row r="71" spans="1:4" ht="15.75" customHeight="1">
      <c r="A71" s="10"/>
      <c r="B71" s="10"/>
      <c r="C71" s="10"/>
      <c r="D71" s="10"/>
    </row>
    <row r="72" spans="1:4" ht="15.75" customHeight="1">
      <c r="A72" s="10"/>
      <c r="B72" s="10"/>
      <c r="C72" s="10"/>
      <c r="D72" s="10"/>
    </row>
    <row r="73" spans="1:4" ht="15.75" customHeight="1">
      <c r="A73" s="10"/>
      <c r="B73" s="10"/>
      <c r="C73" s="10"/>
      <c r="D73" s="10"/>
    </row>
    <row r="74" spans="1:4" ht="15.75" customHeight="1">
      <c r="A74" s="10"/>
      <c r="B74" s="10"/>
      <c r="C74" s="10"/>
      <c r="D74" s="10"/>
    </row>
    <row r="75" spans="1:4" ht="15.75" customHeight="1">
      <c r="A75" s="10"/>
      <c r="B75" s="10"/>
      <c r="C75" s="10"/>
      <c r="D75" s="10"/>
    </row>
    <row r="76" spans="1:4" ht="15.75" customHeight="1">
      <c r="A76" s="10"/>
      <c r="B76" s="10"/>
      <c r="C76" s="10"/>
      <c r="D76" s="10"/>
    </row>
    <row r="77" spans="1:4" ht="15.75" customHeight="1">
      <c r="A77" s="10"/>
      <c r="B77" s="10"/>
      <c r="C77" s="10"/>
      <c r="D77" s="10"/>
    </row>
    <row r="78" spans="1:4" ht="15.75" customHeight="1">
      <c r="A78" s="10"/>
      <c r="B78" s="10"/>
      <c r="C78" s="10"/>
      <c r="D78" s="10"/>
    </row>
    <row r="79" spans="1:4" ht="15.75" customHeight="1">
      <c r="A79" s="10"/>
      <c r="B79" s="10"/>
      <c r="C79" s="10"/>
      <c r="D79" s="10"/>
    </row>
    <row r="80" spans="1:4" ht="15.75" customHeight="1">
      <c r="A80" s="10"/>
      <c r="B80" s="10"/>
      <c r="C80" s="10"/>
      <c r="D80" s="10"/>
    </row>
    <row r="81" spans="1:4" ht="15.75" customHeight="1">
      <c r="A81" s="10"/>
      <c r="B81" s="10"/>
      <c r="C81" s="10"/>
      <c r="D81" s="10"/>
    </row>
    <row r="82" spans="1:4" ht="15.75" customHeight="1">
      <c r="A82" s="10"/>
      <c r="B82" s="10"/>
      <c r="C82" s="10"/>
      <c r="D82" s="10"/>
    </row>
    <row r="83" spans="1:4" ht="15.75" customHeight="1">
      <c r="A83" s="10"/>
      <c r="B83" s="10"/>
      <c r="C83" s="10"/>
      <c r="D83" s="10"/>
    </row>
    <row r="84" spans="1:4" ht="15.75" customHeight="1">
      <c r="A84" s="10"/>
      <c r="B84" s="10"/>
      <c r="C84" s="10"/>
      <c r="D84" s="10"/>
    </row>
    <row r="85" spans="1:4" ht="15.75" customHeight="1">
      <c r="A85" s="10"/>
      <c r="B85" s="10"/>
      <c r="C85" s="10"/>
      <c r="D85" s="10"/>
    </row>
    <row r="86" spans="1:4" ht="15.75" customHeight="1">
      <c r="A86" s="10"/>
      <c r="B86" s="10"/>
      <c r="C86" s="10"/>
      <c r="D86" s="10"/>
    </row>
    <row r="87" spans="1:4" ht="15.75" customHeight="1">
      <c r="A87" s="10"/>
      <c r="B87" s="10"/>
      <c r="C87" s="10"/>
      <c r="D87" s="10"/>
    </row>
    <row r="88" spans="1:4" ht="15.75" customHeight="1">
      <c r="A88" s="10"/>
      <c r="B88" s="10"/>
      <c r="C88" s="10"/>
      <c r="D88" s="10"/>
    </row>
    <row r="89" spans="1:4" ht="15.75" customHeight="1">
      <c r="A89" s="10"/>
      <c r="B89" s="10"/>
      <c r="C89" s="10"/>
      <c r="D89" s="10"/>
    </row>
    <row r="90" spans="1:4" ht="15.75" customHeight="1">
      <c r="A90" s="10"/>
      <c r="B90" s="10"/>
      <c r="C90" s="10"/>
      <c r="D90" s="10"/>
    </row>
    <row r="91" spans="1:4" ht="15.75" customHeight="1">
      <c r="A91" s="10"/>
      <c r="B91" s="10"/>
      <c r="C91" s="10"/>
      <c r="D91" s="10"/>
    </row>
    <row r="92" spans="1:4" ht="15.75" customHeight="1">
      <c r="A92" s="10"/>
      <c r="B92" s="10"/>
      <c r="C92" s="10"/>
      <c r="D92" s="10"/>
    </row>
    <row r="93" spans="1:4" ht="15.75" customHeight="1">
      <c r="A93" s="10"/>
      <c r="B93" s="10"/>
      <c r="C93" s="10"/>
      <c r="D93" s="10"/>
    </row>
    <row r="94" spans="1:4" ht="15.75" customHeight="1">
      <c r="A94" s="10"/>
      <c r="B94" s="10"/>
      <c r="C94" s="10"/>
      <c r="D94" s="10"/>
    </row>
    <row r="95" spans="1:4" ht="15.75" customHeight="1">
      <c r="A95" s="10"/>
      <c r="B95" s="10"/>
      <c r="C95" s="10"/>
      <c r="D95" s="10"/>
    </row>
    <row r="96" spans="1:4" ht="15.75" customHeight="1">
      <c r="A96" s="10"/>
      <c r="B96" s="10"/>
      <c r="C96" s="10"/>
      <c r="D96" s="10"/>
    </row>
    <row r="97" spans="1:4" ht="15.75" customHeight="1">
      <c r="A97" s="10"/>
      <c r="B97" s="10"/>
      <c r="C97" s="10"/>
      <c r="D97" s="10"/>
    </row>
    <row r="98" spans="1:4" ht="15.75" customHeight="1">
      <c r="A98" s="10"/>
      <c r="B98" s="10"/>
      <c r="C98" s="10"/>
      <c r="D98" s="10"/>
    </row>
    <row r="99" spans="1:4" ht="15.75" customHeight="1">
      <c r="A99" s="10"/>
      <c r="B99" s="10"/>
      <c r="C99" s="10"/>
      <c r="D99" s="10"/>
    </row>
    <row r="100" spans="1:4" ht="15.75" customHeight="1">
      <c r="A100" s="10"/>
      <c r="B100" s="10"/>
      <c r="C100" s="10"/>
      <c r="D100" s="10"/>
    </row>
    <row r="101" spans="1:4" ht="15.75" customHeight="1">
      <c r="A101" s="10"/>
      <c r="B101" s="10"/>
      <c r="C101" s="10"/>
      <c r="D101" s="10"/>
    </row>
    <row r="102" spans="1:4" ht="15.75" customHeight="1">
      <c r="A102" s="10"/>
      <c r="B102" s="10"/>
      <c r="C102" s="10"/>
      <c r="D102" s="10"/>
    </row>
    <row r="103" spans="1:4" ht="15.75" customHeight="1">
      <c r="A103" s="10"/>
      <c r="B103" s="10"/>
      <c r="C103" s="10"/>
      <c r="D103" s="10"/>
    </row>
    <row r="104" spans="1:4" ht="15.75" customHeight="1">
      <c r="A104" s="10"/>
      <c r="B104" s="10"/>
      <c r="C104" s="10"/>
      <c r="D104" s="10"/>
    </row>
    <row r="105" spans="1:4" ht="15.75" customHeight="1">
      <c r="A105" s="10"/>
      <c r="B105" s="10"/>
      <c r="C105" s="10"/>
      <c r="D105" s="10"/>
    </row>
    <row r="106" spans="1:4" ht="15.75" customHeight="1">
      <c r="A106" s="10"/>
      <c r="B106" s="10"/>
      <c r="C106" s="10"/>
      <c r="D106" s="10"/>
    </row>
    <row r="107" spans="1:4" ht="15.75" customHeight="1">
      <c r="A107" s="10"/>
      <c r="B107" s="10"/>
      <c r="C107" s="10"/>
      <c r="D107" s="10"/>
    </row>
    <row r="108" spans="1:4" ht="15.75" customHeight="1">
      <c r="A108" s="10"/>
      <c r="B108" s="10"/>
      <c r="C108" s="10"/>
      <c r="D108" s="10"/>
    </row>
    <row r="109" spans="1:4" ht="15.75" customHeight="1">
      <c r="A109" s="10"/>
      <c r="B109" s="10"/>
      <c r="C109" s="10"/>
      <c r="D109" s="10"/>
    </row>
    <row r="110" spans="1:4" ht="15.75" customHeight="1">
      <c r="A110" s="10"/>
      <c r="B110" s="10"/>
      <c r="C110" s="10"/>
      <c r="D110" s="10"/>
    </row>
    <row r="111" spans="1:4" ht="15.75" customHeight="1">
      <c r="A111" s="10"/>
      <c r="B111" s="10"/>
      <c r="C111" s="10"/>
      <c r="D111" s="10"/>
    </row>
    <row r="112" spans="1:4" ht="15.75" customHeight="1">
      <c r="A112" s="10"/>
      <c r="B112" s="10"/>
      <c r="C112" s="10"/>
      <c r="D112" s="10"/>
    </row>
    <row r="113" spans="1:4" ht="15.75" customHeight="1">
      <c r="A113" s="10"/>
      <c r="B113" s="10"/>
      <c r="C113" s="10"/>
      <c r="D113" s="10"/>
    </row>
    <row r="114" spans="1:4" ht="15.75" customHeight="1">
      <c r="A114" s="10"/>
      <c r="B114" s="10"/>
      <c r="C114" s="10"/>
      <c r="D114" s="10"/>
    </row>
    <row r="115" spans="1:4" ht="15.75" customHeight="1">
      <c r="A115" s="10"/>
      <c r="B115" s="10"/>
      <c r="C115" s="10"/>
      <c r="D115" s="10"/>
    </row>
    <row r="116" spans="1:4" ht="15.75" customHeight="1">
      <c r="A116" s="10"/>
      <c r="B116" s="10"/>
      <c r="C116" s="10"/>
      <c r="D116" s="10"/>
    </row>
    <row r="117" spans="1:4" ht="15.75" customHeight="1">
      <c r="A117" s="10"/>
      <c r="B117" s="10"/>
      <c r="C117" s="10"/>
      <c r="D117" s="10"/>
    </row>
    <row r="118" spans="1:4" ht="15.75" customHeight="1">
      <c r="A118" s="10"/>
      <c r="B118" s="10"/>
      <c r="C118" s="10"/>
      <c r="D118" s="10"/>
    </row>
    <row r="119" spans="1:4" ht="15.75" customHeight="1">
      <c r="A119" s="10"/>
      <c r="B119" s="10"/>
      <c r="C119" s="10"/>
      <c r="D119" s="10"/>
    </row>
    <row r="120" spans="1:4" ht="15.75" customHeight="1">
      <c r="A120" s="10"/>
      <c r="B120" s="10"/>
      <c r="C120" s="10"/>
      <c r="D120" s="10"/>
    </row>
    <row r="121" spans="1:4" ht="15.75" customHeight="1">
      <c r="A121" s="10"/>
      <c r="B121" s="10"/>
      <c r="C121" s="10"/>
      <c r="D121" s="10"/>
    </row>
    <row r="122" spans="1:4" ht="15.75" customHeight="1">
      <c r="A122" s="10"/>
      <c r="B122" s="10"/>
      <c r="C122" s="10"/>
      <c r="D122" s="10"/>
    </row>
    <row r="123" spans="1:4" ht="15.75" customHeight="1">
      <c r="A123" s="10"/>
      <c r="B123" s="10"/>
      <c r="C123" s="10"/>
      <c r="D123" s="10"/>
    </row>
    <row r="124" spans="1:4" ht="15.75" customHeight="1">
      <c r="A124" s="10"/>
      <c r="B124" s="10"/>
      <c r="C124" s="10"/>
      <c r="D124" s="10"/>
    </row>
    <row r="125" spans="1:4" ht="15.75" customHeight="1">
      <c r="A125" s="10"/>
      <c r="B125" s="10"/>
      <c r="C125" s="10"/>
      <c r="D125" s="10"/>
    </row>
    <row r="126" spans="1:4" ht="15.75" customHeight="1">
      <c r="A126" s="10"/>
      <c r="B126" s="10"/>
      <c r="C126" s="10"/>
      <c r="D126" s="10"/>
    </row>
    <row r="127" spans="1:4" ht="15.75" customHeight="1">
      <c r="A127" s="10"/>
      <c r="B127" s="10"/>
      <c r="C127" s="10"/>
      <c r="D127" s="10"/>
    </row>
    <row r="128" spans="1:4" ht="15.75" customHeight="1">
      <c r="A128" s="10"/>
      <c r="B128" s="10"/>
      <c r="C128" s="10"/>
      <c r="D128" s="10"/>
    </row>
    <row r="129" spans="1:4" ht="15.75" customHeight="1">
      <c r="A129" s="10"/>
      <c r="B129" s="10"/>
      <c r="C129" s="10"/>
      <c r="D129" s="10"/>
    </row>
    <row r="130" spans="1:4" ht="15.75" customHeight="1">
      <c r="A130" s="10"/>
      <c r="B130" s="10"/>
      <c r="C130" s="10"/>
      <c r="D130" s="10"/>
    </row>
    <row r="131" spans="1:4" ht="15.75" customHeight="1">
      <c r="A131" s="10"/>
      <c r="B131" s="10"/>
      <c r="C131" s="10"/>
      <c r="D131" s="10"/>
    </row>
    <row r="132" spans="1:4" ht="15.75" customHeight="1">
      <c r="A132" s="10"/>
      <c r="B132" s="10"/>
      <c r="C132" s="10"/>
      <c r="D132" s="10"/>
    </row>
    <row r="133" spans="1:4" ht="15.75" customHeight="1">
      <c r="A133" s="10"/>
      <c r="B133" s="10"/>
      <c r="C133" s="10"/>
      <c r="D133" s="10"/>
    </row>
    <row r="134" spans="1:4" ht="15.75" customHeight="1">
      <c r="A134" s="10"/>
      <c r="B134" s="10"/>
      <c r="C134" s="10"/>
      <c r="D134" s="10"/>
    </row>
    <row r="135" spans="1:4" ht="15.75" customHeight="1">
      <c r="A135" s="10"/>
      <c r="B135" s="10"/>
      <c r="C135" s="10"/>
      <c r="D135" s="10"/>
    </row>
    <row r="136" spans="1:4" ht="15.75" customHeight="1">
      <c r="A136" s="10"/>
      <c r="B136" s="10"/>
      <c r="C136" s="10"/>
      <c r="D136" s="10"/>
    </row>
    <row r="137" spans="1:4" ht="15.75" customHeight="1">
      <c r="A137" s="10"/>
      <c r="B137" s="10"/>
      <c r="C137" s="10"/>
      <c r="D137" s="10"/>
    </row>
    <row r="138" spans="1:4" ht="15.75" customHeight="1">
      <c r="A138" s="10"/>
      <c r="B138" s="10"/>
      <c r="C138" s="10"/>
      <c r="D138" s="10"/>
    </row>
    <row r="139" spans="1:4" ht="15.75" customHeight="1">
      <c r="A139" s="10"/>
      <c r="B139" s="10"/>
      <c r="C139" s="10"/>
      <c r="D139" s="10"/>
    </row>
    <row r="140" spans="1:4" ht="15.75" customHeight="1">
      <c r="A140" s="10"/>
      <c r="B140" s="10"/>
      <c r="C140" s="10"/>
      <c r="D140" s="10"/>
    </row>
    <row r="141" spans="1:4" ht="15.75" customHeight="1">
      <c r="A141" s="10"/>
      <c r="B141" s="10"/>
      <c r="C141" s="10"/>
      <c r="D141" s="10"/>
    </row>
    <row r="142" spans="1:4" ht="15.75" customHeight="1">
      <c r="A142" s="10"/>
      <c r="B142" s="10"/>
      <c r="C142" s="10"/>
      <c r="D142" s="10"/>
    </row>
    <row r="143" spans="1:4" ht="15.75" customHeight="1">
      <c r="A143" s="10"/>
      <c r="B143" s="10"/>
      <c r="C143" s="10"/>
      <c r="D143" s="10"/>
    </row>
    <row r="144" spans="1:4" ht="15.75" customHeight="1">
      <c r="A144" s="10"/>
      <c r="B144" s="10"/>
      <c r="C144" s="10"/>
      <c r="D144" s="10"/>
    </row>
    <row r="145" spans="1:4" ht="15.75" customHeight="1">
      <c r="A145" s="10"/>
      <c r="B145" s="10"/>
      <c r="C145" s="10"/>
      <c r="D145" s="10"/>
    </row>
    <row r="146" spans="1:4" ht="15.75" customHeight="1">
      <c r="A146" s="10"/>
      <c r="B146" s="10"/>
      <c r="C146" s="10"/>
      <c r="D146" s="10"/>
    </row>
    <row r="147" spans="1:4" ht="15.75" customHeight="1">
      <c r="A147" s="10"/>
      <c r="B147" s="10"/>
      <c r="C147" s="10"/>
      <c r="D147" s="10"/>
    </row>
    <row r="148" spans="1:4" ht="15.75" customHeight="1">
      <c r="A148" s="10"/>
      <c r="B148" s="10"/>
      <c r="C148" s="10"/>
      <c r="D148" s="10"/>
    </row>
    <row r="149" spans="1:4" ht="15.75" customHeight="1">
      <c r="A149" s="10"/>
      <c r="B149" s="10"/>
      <c r="C149" s="10"/>
      <c r="D149" s="10"/>
    </row>
    <row r="150" spans="1:4" ht="15.75" customHeight="1">
      <c r="A150" s="10"/>
      <c r="B150" s="10"/>
      <c r="C150" s="10"/>
      <c r="D150" s="10"/>
    </row>
    <row r="151" spans="1:4" ht="15.75" customHeight="1">
      <c r="A151" s="10"/>
      <c r="B151" s="10"/>
      <c r="C151" s="10"/>
      <c r="D151" s="10"/>
    </row>
    <row r="152" spans="1:4" ht="15.75" customHeight="1">
      <c r="A152" s="10"/>
      <c r="B152" s="10"/>
      <c r="C152" s="10"/>
      <c r="D152" s="10"/>
    </row>
    <row r="153" spans="1:4" ht="15.75" customHeight="1">
      <c r="A153" s="10"/>
      <c r="B153" s="10"/>
      <c r="C153" s="10"/>
      <c r="D153" s="10"/>
    </row>
    <row r="154" spans="1:4" ht="15.75" customHeight="1">
      <c r="A154" s="10"/>
      <c r="B154" s="10"/>
      <c r="C154" s="10"/>
      <c r="D154" s="10"/>
    </row>
    <row r="155" spans="1:4" ht="15.75" customHeight="1">
      <c r="A155" s="10"/>
      <c r="B155" s="10"/>
      <c r="C155" s="10"/>
      <c r="D155" s="10"/>
    </row>
    <row r="156" spans="1:4" ht="15.75" customHeight="1">
      <c r="A156" s="10"/>
      <c r="B156" s="10"/>
      <c r="C156" s="10"/>
      <c r="D156" s="10"/>
    </row>
    <row r="157" spans="1:4" ht="15.75" customHeight="1">
      <c r="A157" s="10"/>
      <c r="B157" s="10"/>
      <c r="C157" s="10"/>
      <c r="D157" s="10"/>
    </row>
    <row r="158" spans="1:4" ht="15.75" customHeight="1">
      <c r="A158" s="10"/>
      <c r="B158" s="10"/>
      <c r="C158" s="10"/>
      <c r="D158" s="10"/>
    </row>
    <row r="159" spans="1:4" ht="15.75" customHeight="1">
      <c r="A159" s="10"/>
      <c r="B159" s="10"/>
      <c r="C159" s="10"/>
      <c r="D159" s="10"/>
    </row>
    <row r="160" spans="1:4" ht="15.75" customHeight="1">
      <c r="A160" s="10"/>
      <c r="B160" s="10"/>
      <c r="C160" s="10"/>
      <c r="D160" s="10"/>
    </row>
    <row r="161" spans="1:4" ht="15.75" customHeight="1">
      <c r="A161" s="10"/>
      <c r="B161" s="10"/>
      <c r="C161" s="10"/>
      <c r="D161" s="10"/>
    </row>
    <row r="162" spans="1:4" ht="15.75" customHeight="1">
      <c r="A162" s="10"/>
      <c r="B162" s="10"/>
      <c r="C162" s="10"/>
      <c r="D162" s="10"/>
    </row>
    <row r="163" spans="1:4" ht="15.75" customHeight="1">
      <c r="A163" s="10"/>
      <c r="B163" s="10"/>
      <c r="C163" s="10"/>
      <c r="D163" s="10"/>
    </row>
    <row r="164" spans="1:4" ht="15.75" customHeight="1">
      <c r="A164" s="10"/>
      <c r="B164" s="10"/>
      <c r="C164" s="10"/>
      <c r="D164" s="10"/>
    </row>
    <row r="165" spans="1:4" ht="15.75" customHeight="1">
      <c r="A165" s="10"/>
      <c r="B165" s="10"/>
      <c r="C165" s="10"/>
      <c r="D165" s="10"/>
    </row>
    <row r="166" spans="1:4" ht="15.75" customHeight="1">
      <c r="A166" s="10"/>
      <c r="B166" s="10"/>
      <c r="C166" s="10"/>
      <c r="D166" s="10"/>
    </row>
    <row r="167" spans="1:4" ht="15.75" customHeight="1">
      <c r="A167" s="10"/>
      <c r="B167" s="10"/>
      <c r="C167" s="10"/>
      <c r="D167" s="10"/>
    </row>
    <row r="168" spans="1:4" ht="15.75" customHeight="1">
      <c r="A168" s="10"/>
      <c r="B168" s="10"/>
      <c r="C168" s="10"/>
      <c r="D168" s="10"/>
    </row>
    <row r="169" spans="1:4" ht="15.75" customHeight="1">
      <c r="A169" s="10"/>
      <c r="B169" s="10"/>
      <c r="C169" s="10"/>
      <c r="D169" s="10"/>
    </row>
    <row r="170" spans="1:4" ht="15.75" customHeight="1">
      <c r="A170" s="10"/>
      <c r="B170" s="10"/>
      <c r="C170" s="10"/>
      <c r="D170" s="10"/>
    </row>
    <row r="171" spans="1:4" ht="15.75" customHeight="1">
      <c r="A171" s="10"/>
      <c r="B171" s="10"/>
      <c r="C171" s="10"/>
      <c r="D171" s="10"/>
    </row>
    <row r="172" spans="1:4" ht="15.75" customHeight="1">
      <c r="A172" s="10"/>
      <c r="B172" s="10"/>
      <c r="C172" s="10"/>
      <c r="D172" s="10"/>
    </row>
    <row r="173" spans="1:4" ht="15.75" customHeight="1">
      <c r="A173" s="10"/>
      <c r="B173" s="10"/>
      <c r="C173" s="10"/>
      <c r="D173" s="10"/>
    </row>
    <row r="174" spans="1:4" ht="15.75" customHeight="1">
      <c r="A174" s="10"/>
      <c r="B174" s="10"/>
      <c r="C174" s="10"/>
      <c r="D174" s="10"/>
    </row>
    <row r="175" spans="1:4" ht="15.75" customHeight="1">
      <c r="A175" s="10"/>
      <c r="B175" s="10"/>
      <c r="C175" s="10"/>
      <c r="D175" s="10"/>
    </row>
    <row r="176" spans="1:4" ht="15.75" customHeight="1">
      <c r="A176" s="10"/>
      <c r="B176" s="10"/>
      <c r="C176" s="10"/>
      <c r="D176" s="10"/>
    </row>
    <row r="177" spans="1:4" ht="15.75" customHeight="1">
      <c r="A177" s="10"/>
      <c r="B177" s="10"/>
      <c r="C177" s="10"/>
      <c r="D177" s="10"/>
    </row>
    <row r="178" spans="1:4" ht="15.75" customHeight="1">
      <c r="A178" s="10"/>
      <c r="B178" s="10"/>
      <c r="C178" s="10"/>
      <c r="D178" s="10"/>
    </row>
    <row r="179" spans="1:4" ht="15.75" customHeight="1">
      <c r="A179" s="10"/>
      <c r="B179" s="10"/>
      <c r="C179" s="10"/>
      <c r="D179" s="10"/>
    </row>
    <row r="180" spans="1:4" ht="15.75" customHeight="1">
      <c r="A180" s="10"/>
      <c r="B180" s="10"/>
      <c r="C180" s="10"/>
      <c r="D180" s="10"/>
    </row>
    <row r="181" spans="1:4" ht="15.75" customHeight="1">
      <c r="A181" s="10"/>
      <c r="B181" s="10"/>
      <c r="C181" s="10"/>
      <c r="D181" s="10"/>
    </row>
    <row r="182" spans="1:4" ht="15.75" customHeight="1">
      <c r="A182" s="10"/>
      <c r="B182" s="10"/>
      <c r="C182" s="10"/>
      <c r="D182" s="10"/>
    </row>
    <row r="183" spans="1:4" ht="15.75" customHeight="1">
      <c r="A183" s="10"/>
      <c r="B183" s="10"/>
      <c r="C183" s="10"/>
      <c r="D183" s="10"/>
    </row>
    <row r="184" spans="1:4" ht="15.75" customHeight="1">
      <c r="A184" s="10"/>
      <c r="B184" s="10"/>
      <c r="C184" s="10"/>
      <c r="D184" s="10"/>
    </row>
    <row r="185" spans="1:4" ht="15.75" customHeight="1">
      <c r="A185" s="10"/>
      <c r="B185" s="10"/>
      <c r="C185" s="10"/>
      <c r="D185" s="10"/>
    </row>
    <row r="186" spans="1:4" ht="15.75" customHeight="1">
      <c r="A186" s="10"/>
      <c r="B186" s="10"/>
      <c r="C186" s="10"/>
      <c r="D186" s="10"/>
    </row>
    <row r="187" spans="1:4" ht="15.75" customHeight="1">
      <c r="A187" s="10"/>
      <c r="B187" s="10"/>
      <c r="C187" s="10"/>
      <c r="D187" s="10"/>
    </row>
    <row r="188" spans="1:4" ht="15.75" customHeight="1">
      <c r="A188" s="10"/>
      <c r="B188" s="10"/>
      <c r="C188" s="10"/>
      <c r="D188" s="10"/>
    </row>
    <row r="189" spans="1:4" ht="15.75" customHeight="1">
      <c r="A189" s="10"/>
      <c r="B189" s="10"/>
      <c r="C189" s="10"/>
      <c r="D189" s="10"/>
    </row>
    <row r="190" spans="1:4" ht="15.75" customHeight="1">
      <c r="A190" s="10"/>
      <c r="B190" s="10"/>
      <c r="C190" s="10"/>
      <c r="D190" s="10"/>
    </row>
    <row r="191" spans="1:4" ht="15.75" customHeight="1">
      <c r="A191" s="10"/>
      <c r="B191" s="10"/>
      <c r="C191" s="10"/>
      <c r="D191" s="10"/>
    </row>
    <row r="192" spans="1:4" ht="15.75" customHeight="1">
      <c r="A192" s="10"/>
      <c r="B192" s="10"/>
      <c r="C192" s="10"/>
      <c r="D192" s="10"/>
    </row>
    <row r="193" spans="1:4" ht="15.75" customHeight="1">
      <c r="A193" s="10"/>
      <c r="B193" s="10"/>
      <c r="C193" s="10"/>
      <c r="D193" s="10"/>
    </row>
    <row r="194" spans="1:4" ht="15.75" customHeight="1">
      <c r="A194" s="10"/>
      <c r="B194" s="10"/>
      <c r="C194" s="10"/>
      <c r="D194" s="10"/>
    </row>
    <row r="195" spans="1:4" ht="15.75" customHeight="1">
      <c r="A195" s="10"/>
      <c r="B195" s="10"/>
      <c r="C195" s="10"/>
      <c r="D195" s="10"/>
    </row>
    <row r="196" spans="1:4" ht="15.75" customHeight="1">
      <c r="A196" s="10"/>
      <c r="B196" s="10"/>
      <c r="C196" s="10"/>
      <c r="D196" s="10"/>
    </row>
    <row r="197" spans="1:4" ht="15.75" customHeight="1">
      <c r="A197" s="10"/>
      <c r="B197" s="10"/>
      <c r="C197" s="10"/>
      <c r="D197" s="10"/>
    </row>
    <row r="198" spans="1:4" ht="15.75" customHeight="1">
      <c r="A198" s="10"/>
      <c r="B198" s="10"/>
      <c r="C198" s="10"/>
      <c r="D198" s="10"/>
    </row>
    <row r="199" spans="1:4" ht="15.75" customHeight="1">
      <c r="A199" s="10"/>
      <c r="B199" s="10"/>
      <c r="C199" s="10"/>
      <c r="D199" s="10"/>
    </row>
    <row r="200" spans="1:4" ht="15.75" customHeight="1">
      <c r="A200" s="10"/>
      <c r="B200" s="10"/>
      <c r="C200" s="10"/>
      <c r="D200" s="10"/>
    </row>
    <row r="201" spans="1:4" ht="15.75" customHeight="1">
      <c r="A201" s="10"/>
      <c r="B201" s="10"/>
      <c r="C201" s="10"/>
      <c r="D201" s="10"/>
    </row>
    <row r="202" spans="1:4" ht="15.75" customHeight="1">
      <c r="A202" s="10"/>
      <c r="B202" s="10"/>
      <c r="C202" s="10"/>
      <c r="D202" s="10"/>
    </row>
    <row r="203" spans="1:4" ht="15.75" customHeight="1">
      <c r="A203" s="10"/>
      <c r="B203" s="10"/>
      <c r="C203" s="10"/>
      <c r="D203" s="10"/>
    </row>
    <row r="204" spans="1:4" ht="15.75" customHeight="1">
      <c r="A204" s="10"/>
      <c r="B204" s="10"/>
      <c r="C204" s="10"/>
      <c r="D204" s="10"/>
    </row>
    <row r="205" spans="1:4" ht="15.75" customHeight="1">
      <c r="A205" s="10"/>
      <c r="B205" s="10"/>
      <c r="C205" s="10"/>
      <c r="D205" s="10"/>
    </row>
    <row r="206" spans="1:4" ht="15.75" customHeight="1">
      <c r="A206" s="10"/>
      <c r="B206" s="10"/>
      <c r="C206" s="10"/>
      <c r="D206" s="10"/>
    </row>
    <row r="207" spans="1:4" ht="15.75" customHeight="1">
      <c r="A207" s="10"/>
      <c r="B207" s="10"/>
      <c r="C207" s="10"/>
      <c r="D207" s="10"/>
    </row>
    <row r="208" spans="1:4" ht="15.75" customHeight="1">
      <c r="A208" s="10"/>
      <c r="B208" s="10"/>
      <c r="C208" s="10"/>
      <c r="D208" s="10"/>
    </row>
    <row r="209" spans="1:4" ht="15.75" customHeight="1">
      <c r="A209" s="10"/>
      <c r="B209" s="10"/>
      <c r="C209" s="10"/>
      <c r="D209" s="10"/>
    </row>
    <row r="210" spans="1:4" ht="15.75" customHeight="1">
      <c r="A210" s="10"/>
      <c r="B210" s="10"/>
      <c r="C210" s="10"/>
      <c r="D210" s="10"/>
    </row>
    <row r="211" spans="1:4" ht="15.75" customHeight="1">
      <c r="A211" s="10"/>
      <c r="B211" s="10"/>
      <c r="C211" s="10"/>
      <c r="D211" s="10"/>
    </row>
    <row r="212" spans="1:4" ht="15.75" customHeight="1">
      <c r="A212" s="10"/>
      <c r="B212" s="10"/>
      <c r="C212" s="10"/>
      <c r="D212" s="10"/>
    </row>
    <row r="213" spans="1:4" ht="15.75" customHeight="1">
      <c r="A213" s="10"/>
      <c r="B213" s="10"/>
      <c r="C213" s="10"/>
      <c r="D213" s="10"/>
    </row>
    <row r="214" spans="1:4" ht="15.75" customHeight="1">
      <c r="A214" s="10"/>
      <c r="B214" s="10"/>
      <c r="C214" s="10"/>
      <c r="D214" s="10"/>
    </row>
    <row r="215" spans="1:4" ht="15.75" customHeight="1">
      <c r="A215" s="10"/>
      <c r="B215" s="10"/>
      <c r="C215" s="10"/>
      <c r="D215" s="10"/>
    </row>
    <row r="216" spans="1:4" ht="15.75" customHeight="1">
      <c r="A216" s="10"/>
      <c r="B216" s="10"/>
      <c r="C216" s="10"/>
      <c r="D216" s="10"/>
    </row>
    <row r="217" spans="1:4" ht="15.75" customHeight="1">
      <c r="A217" s="10"/>
      <c r="B217" s="10"/>
      <c r="C217" s="10"/>
      <c r="D217" s="10"/>
    </row>
    <row r="218" spans="1:4" ht="15.75" customHeight="1">
      <c r="A218" s="10"/>
      <c r="B218" s="10"/>
      <c r="C218" s="10"/>
      <c r="D218" s="10"/>
    </row>
    <row r="219" spans="1:4" ht="15.75" customHeight="1">
      <c r="A219" s="10"/>
      <c r="B219" s="10"/>
      <c r="C219" s="10"/>
      <c r="D219" s="10"/>
    </row>
    <row r="220" spans="1:4" ht="15.75" customHeight="1">
      <c r="A220" s="10"/>
      <c r="B220" s="10"/>
      <c r="C220" s="10"/>
      <c r="D220" s="10"/>
    </row>
    <row r="221" spans="1:4" ht="15.75" customHeight="1">
      <c r="A221" s="10"/>
      <c r="B221" s="10"/>
      <c r="C221" s="10"/>
      <c r="D221" s="10"/>
    </row>
    <row r="222" spans="1:4" ht="15.75" customHeight="1">
      <c r="A222" s="10"/>
      <c r="B222" s="10"/>
      <c r="C222" s="10"/>
      <c r="D222" s="10"/>
    </row>
    <row r="223" spans="1:4" ht="15.75" customHeight="1">
      <c r="A223" s="10"/>
      <c r="B223" s="10"/>
      <c r="C223" s="10"/>
      <c r="D223" s="10"/>
    </row>
    <row r="224" spans="1:4" ht="15.75" customHeight="1">
      <c r="A224" s="10"/>
      <c r="B224" s="10"/>
      <c r="C224" s="10"/>
      <c r="D224" s="10"/>
    </row>
    <row r="225" spans="1:4" ht="15.75" customHeight="1">
      <c r="A225" s="10"/>
      <c r="B225" s="10"/>
      <c r="C225" s="10"/>
      <c r="D225" s="10"/>
    </row>
    <row r="226" spans="1:4" ht="15.75" customHeight="1">
      <c r="A226" s="10"/>
      <c r="B226" s="10"/>
      <c r="C226" s="10"/>
      <c r="D226" s="10"/>
    </row>
    <row r="227" spans="1:4" ht="15.75" customHeight="1">
      <c r="A227" s="10"/>
      <c r="B227" s="10"/>
      <c r="C227" s="10"/>
      <c r="D227" s="10"/>
    </row>
    <row r="228" spans="1:4" ht="15.75" customHeight="1">
      <c r="A228" s="10"/>
      <c r="B228" s="10"/>
      <c r="C228" s="10"/>
      <c r="D228" s="10"/>
    </row>
    <row r="229" spans="1:4" ht="15.75" customHeight="1">
      <c r="A229" s="10"/>
      <c r="B229" s="10"/>
      <c r="C229" s="10"/>
      <c r="D229" s="10"/>
    </row>
    <row r="230" spans="1:4" ht="15.75" customHeight="1">
      <c r="A230" s="10"/>
      <c r="B230" s="10"/>
      <c r="C230" s="10"/>
      <c r="D230" s="10"/>
    </row>
    <row r="231" spans="1:4" ht="15.75" customHeight="1">
      <c r="A231" s="10"/>
      <c r="B231" s="10"/>
      <c r="C231" s="10"/>
      <c r="D231" s="10"/>
    </row>
    <row r="232" spans="1:4" ht="15.75" customHeight="1">
      <c r="A232" s="10"/>
      <c r="B232" s="10"/>
      <c r="C232" s="10"/>
      <c r="D232" s="10"/>
    </row>
    <row r="233" spans="1:4" ht="15.75" customHeight="1">
      <c r="A233" s="10"/>
      <c r="B233" s="10"/>
      <c r="C233" s="10"/>
      <c r="D233" s="10"/>
    </row>
    <row r="234" spans="1:4" ht="15.75" customHeight="1">
      <c r="A234" s="10"/>
      <c r="B234" s="10"/>
      <c r="C234" s="10"/>
      <c r="D234" s="10"/>
    </row>
    <row r="235" spans="1:4" ht="15.75" customHeight="1">
      <c r="A235" s="10"/>
      <c r="B235" s="10"/>
      <c r="C235" s="10"/>
      <c r="D235" s="10"/>
    </row>
    <row r="236" spans="1:4" ht="15.75" customHeight="1">
      <c r="A236" s="10"/>
      <c r="B236" s="10"/>
      <c r="C236" s="10"/>
      <c r="D236" s="10"/>
    </row>
    <row r="237" spans="1:4" ht="15.75" customHeight="1">
      <c r="A237" s="10"/>
      <c r="B237" s="10"/>
      <c r="C237" s="10"/>
      <c r="D237" s="10"/>
    </row>
    <row r="238" spans="1:4" ht="15.75" customHeight="1">
      <c r="A238" s="10"/>
      <c r="B238" s="10"/>
      <c r="C238" s="10"/>
      <c r="D238" s="10"/>
    </row>
    <row r="239" spans="1:4" ht="15.75" customHeight="1">
      <c r="A239" s="10"/>
      <c r="B239" s="10"/>
      <c r="C239" s="10"/>
      <c r="D239" s="10"/>
    </row>
    <row r="240" spans="1:4" ht="15.75" customHeight="1">
      <c r="A240" s="10"/>
      <c r="B240" s="10"/>
      <c r="C240" s="10"/>
      <c r="D240" s="10"/>
    </row>
    <row r="241" spans="1:4" ht="15.75" customHeight="1">
      <c r="A241" s="10"/>
      <c r="B241" s="10"/>
      <c r="C241" s="10"/>
      <c r="D241" s="10"/>
    </row>
    <row r="242" spans="1:4" ht="15.75" customHeight="1">
      <c r="A242" s="10"/>
      <c r="B242" s="10"/>
      <c r="C242" s="10"/>
      <c r="D242" s="10"/>
    </row>
    <row r="243" spans="1:4" ht="15.75" customHeight="1">
      <c r="A243" s="10"/>
      <c r="B243" s="10"/>
      <c r="C243" s="10"/>
      <c r="D243" s="10"/>
    </row>
    <row r="244" spans="1:4" ht="15.75" customHeight="1">
      <c r="A244" s="10"/>
      <c r="B244" s="10"/>
      <c r="C244" s="10"/>
      <c r="D244" s="10"/>
    </row>
    <row r="245" spans="1:4" ht="15.75" customHeight="1">
      <c r="A245" s="10"/>
      <c r="B245" s="10"/>
      <c r="C245" s="10"/>
      <c r="D245" s="10"/>
    </row>
    <row r="246" spans="1:4" ht="15.75" customHeight="1">
      <c r="A246" s="10"/>
      <c r="B246" s="10"/>
      <c r="C246" s="10"/>
      <c r="D246" s="10"/>
    </row>
    <row r="247" spans="1:4" ht="15.75" customHeight="1">
      <c r="A247" s="10"/>
      <c r="B247" s="10"/>
      <c r="C247" s="10"/>
      <c r="D247" s="10"/>
    </row>
    <row r="248" spans="1:4" ht="15.75" customHeight="1">
      <c r="A248" s="10"/>
      <c r="B248" s="10"/>
      <c r="C248" s="10"/>
      <c r="D248" s="10"/>
    </row>
    <row r="249" spans="1:4" ht="15.75" customHeight="1">
      <c r="A249" s="10"/>
      <c r="B249" s="10"/>
      <c r="C249" s="10"/>
      <c r="D249" s="10"/>
    </row>
    <row r="250" spans="1:4" ht="15.75" customHeight="1">
      <c r="A250" s="10"/>
      <c r="B250" s="10"/>
      <c r="C250" s="10"/>
      <c r="D250" s="10"/>
    </row>
    <row r="251" spans="1:4" ht="15.75" customHeight="1">
      <c r="A251" s="10"/>
      <c r="B251" s="10"/>
      <c r="C251" s="10"/>
      <c r="D251" s="10"/>
    </row>
    <row r="252" spans="1:4" ht="15.75" customHeight="1">
      <c r="A252" s="10"/>
      <c r="B252" s="10"/>
      <c r="C252" s="10"/>
      <c r="D252" s="10"/>
    </row>
    <row r="253" spans="1:4" ht="15.75" customHeight="1">
      <c r="A253" s="10"/>
      <c r="B253" s="10"/>
      <c r="C253" s="10"/>
      <c r="D253" s="10"/>
    </row>
    <row r="254" spans="1:4" ht="15.75" customHeight="1">
      <c r="A254" s="10"/>
      <c r="B254" s="10"/>
      <c r="C254" s="10"/>
      <c r="D254" s="10"/>
    </row>
    <row r="255" spans="1:4" ht="15.75" customHeight="1">
      <c r="A255" s="10"/>
      <c r="B255" s="10"/>
      <c r="C255" s="10"/>
      <c r="D255" s="10"/>
    </row>
    <row r="256" spans="1:4" ht="15.75" customHeight="1">
      <c r="A256" s="10"/>
      <c r="B256" s="10"/>
      <c r="C256" s="10"/>
      <c r="D256" s="10"/>
    </row>
    <row r="257" spans="1:4" ht="15.75" customHeight="1">
      <c r="A257" s="10"/>
      <c r="B257" s="10"/>
      <c r="C257" s="10"/>
      <c r="D257" s="10"/>
    </row>
    <row r="258" spans="1:4" ht="15.75" customHeight="1">
      <c r="A258" s="10"/>
      <c r="B258" s="10"/>
      <c r="C258" s="10"/>
      <c r="D258" s="10"/>
    </row>
    <row r="259" spans="1:4" ht="15.75" customHeight="1">
      <c r="A259" s="10"/>
      <c r="B259" s="10"/>
      <c r="C259" s="10"/>
      <c r="D259" s="10"/>
    </row>
    <row r="260" spans="1:4" ht="15.75" customHeight="1">
      <c r="A260" s="10"/>
      <c r="B260" s="10"/>
      <c r="C260" s="10"/>
      <c r="D260" s="10"/>
    </row>
    <row r="261" spans="1:4" ht="15.75" customHeight="1">
      <c r="A261" s="10"/>
      <c r="B261" s="10"/>
      <c r="C261" s="10"/>
      <c r="D261" s="10"/>
    </row>
    <row r="262" spans="1:4" ht="15.75" customHeight="1">
      <c r="A262" s="10"/>
      <c r="B262" s="10"/>
      <c r="C262" s="10"/>
      <c r="D262" s="10"/>
    </row>
    <row r="263" spans="1:4" ht="15.75" customHeight="1">
      <c r="A263" s="10"/>
      <c r="B263" s="10"/>
      <c r="C263" s="10"/>
      <c r="D263" s="10"/>
    </row>
    <row r="264" spans="1:4" ht="15.75" customHeight="1">
      <c r="A264" s="10"/>
      <c r="B264" s="10"/>
      <c r="C264" s="10"/>
      <c r="D264" s="10"/>
    </row>
    <row r="265" spans="1:4" ht="15.75" customHeight="1">
      <c r="A265" s="10"/>
      <c r="B265" s="10"/>
      <c r="C265" s="10"/>
      <c r="D265" s="10"/>
    </row>
    <row r="266" spans="1:4" ht="15.75" customHeight="1">
      <c r="A266" s="10"/>
      <c r="B266" s="10"/>
      <c r="C266" s="10"/>
      <c r="D266" s="10"/>
    </row>
    <row r="267" spans="1:4" ht="15.75" customHeight="1">
      <c r="A267" s="10"/>
      <c r="B267" s="10"/>
      <c r="C267" s="10"/>
      <c r="D267" s="10"/>
    </row>
    <row r="268" spans="1:4" ht="15.75" customHeight="1">
      <c r="A268" s="10"/>
      <c r="B268" s="10"/>
      <c r="C268" s="10"/>
      <c r="D268" s="10"/>
    </row>
    <row r="269" spans="1:4" ht="15.75" customHeight="1">
      <c r="A269" s="10"/>
      <c r="B269" s="10"/>
      <c r="C269" s="10"/>
      <c r="D269" s="10"/>
    </row>
    <row r="270" spans="1:4" ht="15.75" customHeight="1">
      <c r="A270" s="10"/>
      <c r="B270" s="10"/>
      <c r="C270" s="10"/>
      <c r="D270" s="10"/>
    </row>
    <row r="271" spans="1:4" ht="15.75" customHeight="1">
      <c r="A271" s="10"/>
      <c r="B271" s="10"/>
      <c r="C271" s="10"/>
      <c r="D271" s="10"/>
    </row>
    <row r="272" spans="1:4" ht="15.75" customHeight="1">
      <c r="A272" s="10"/>
      <c r="B272" s="10"/>
      <c r="C272" s="10"/>
      <c r="D272" s="10"/>
    </row>
    <row r="273" spans="1:4" ht="15.75" customHeight="1">
      <c r="A273" s="10"/>
      <c r="B273" s="10"/>
      <c r="C273" s="10"/>
      <c r="D273" s="10"/>
    </row>
    <row r="274" spans="1:4" ht="15.75" customHeight="1">
      <c r="A274" s="10"/>
      <c r="B274" s="10"/>
      <c r="C274" s="10"/>
      <c r="D274" s="10"/>
    </row>
    <row r="275" spans="1:4" ht="15.75" customHeight="1">
      <c r="A275" s="10"/>
      <c r="B275" s="10"/>
      <c r="C275" s="10"/>
      <c r="D275" s="10"/>
    </row>
    <row r="276" spans="1:4" ht="15.75" customHeight="1">
      <c r="A276" s="10"/>
      <c r="B276" s="10"/>
      <c r="C276" s="10"/>
      <c r="D276" s="10"/>
    </row>
    <row r="277" spans="1:4" ht="15.75" customHeight="1">
      <c r="A277" s="10"/>
      <c r="B277" s="10"/>
      <c r="C277" s="10"/>
      <c r="D277" s="10"/>
    </row>
    <row r="278" spans="1:4" ht="15.75" customHeight="1">
      <c r="A278" s="10"/>
      <c r="B278" s="10"/>
      <c r="C278" s="10"/>
      <c r="D278" s="10"/>
    </row>
    <row r="279" spans="1:4" ht="15.75" customHeight="1">
      <c r="A279" s="10"/>
      <c r="B279" s="10"/>
      <c r="C279" s="10"/>
      <c r="D279" s="10"/>
    </row>
    <row r="280" spans="1:4" ht="15.75" customHeight="1">
      <c r="A280" s="10"/>
      <c r="B280" s="10"/>
      <c r="C280" s="10"/>
      <c r="D280" s="10"/>
    </row>
    <row r="281" spans="1:4" ht="15.75" customHeight="1">
      <c r="A281" s="10"/>
      <c r="B281" s="10"/>
      <c r="C281" s="10"/>
      <c r="D281" s="10"/>
    </row>
    <row r="282" spans="1:4" ht="15.75" customHeight="1">
      <c r="A282" s="10"/>
      <c r="B282" s="10"/>
      <c r="C282" s="10"/>
      <c r="D282" s="10"/>
    </row>
    <row r="283" spans="1:4" ht="15.75" customHeight="1">
      <c r="A283" s="10"/>
      <c r="B283" s="10"/>
      <c r="C283" s="10"/>
      <c r="D283" s="10"/>
    </row>
    <row r="284" spans="1:4" ht="15.75" customHeight="1">
      <c r="A284" s="10"/>
      <c r="B284" s="10"/>
      <c r="C284" s="10"/>
      <c r="D284" s="10"/>
    </row>
    <row r="285" spans="1:4" ht="15.75" customHeight="1">
      <c r="A285" s="10"/>
      <c r="B285" s="10"/>
      <c r="C285" s="10"/>
      <c r="D285" s="10"/>
    </row>
    <row r="286" spans="1:4" ht="15.75" customHeight="1">
      <c r="A286" s="10"/>
      <c r="B286" s="10"/>
      <c r="C286" s="10"/>
      <c r="D286" s="10"/>
    </row>
    <row r="287" spans="1:4" ht="15.75" customHeight="1">
      <c r="A287" s="10"/>
      <c r="B287" s="10"/>
      <c r="C287" s="10"/>
      <c r="D287" s="10"/>
    </row>
    <row r="288" spans="1:4" ht="15.75" customHeight="1">
      <c r="A288" s="10"/>
      <c r="B288" s="10"/>
      <c r="C288" s="10"/>
      <c r="D288" s="10"/>
    </row>
    <row r="289" spans="1:4" ht="15.75" customHeight="1">
      <c r="A289" s="10"/>
      <c r="B289" s="10"/>
      <c r="C289" s="10"/>
      <c r="D289" s="10"/>
    </row>
    <row r="290" spans="1:4" ht="15.75" customHeight="1">
      <c r="A290" s="10"/>
      <c r="B290" s="10"/>
      <c r="C290" s="10"/>
      <c r="D290" s="10"/>
    </row>
    <row r="291" spans="1:4" ht="15.75" customHeight="1">
      <c r="A291" s="10"/>
      <c r="B291" s="10"/>
      <c r="C291" s="10"/>
      <c r="D291" s="10"/>
    </row>
    <row r="292" spans="1:4" ht="15.75" customHeight="1">
      <c r="A292" s="10"/>
      <c r="B292" s="10"/>
      <c r="C292" s="10"/>
      <c r="D292" s="10"/>
    </row>
    <row r="293" spans="1:4" ht="15.75" customHeight="1">
      <c r="A293" s="10"/>
      <c r="B293" s="10"/>
      <c r="C293" s="10"/>
      <c r="D293" s="10"/>
    </row>
    <row r="294" spans="1:4" ht="15.75" customHeight="1">
      <c r="A294" s="10"/>
      <c r="B294" s="10"/>
      <c r="C294" s="10"/>
      <c r="D294" s="10"/>
    </row>
    <row r="295" spans="1:4" ht="15.75" customHeight="1">
      <c r="A295" s="10"/>
      <c r="B295" s="10"/>
      <c r="C295" s="10"/>
      <c r="D295" s="10"/>
    </row>
    <row r="296" spans="1:4" ht="15.75" customHeight="1">
      <c r="A296" s="10"/>
      <c r="B296" s="10"/>
      <c r="C296" s="10"/>
      <c r="D296" s="10"/>
    </row>
    <row r="297" spans="1:4" ht="15.75" customHeight="1">
      <c r="A297" s="10"/>
      <c r="B297" s="10"/>
      <c r="C297" s="10"/>
      <c r="D297" s="10"/>
    </row>
    <row r="298" spans="1:4" ht="15.75" customHeight="1">
      <c r="A298" s="10"/>
      <c r="B298" s="10"/>
      <c r="C298" s="10"/>
      <c r="D298" s="10"/>
    </row>
    <row r="299" spans="1:4" ht="15.75" customHeight="1">
      <c r="A299" s="10"/>
      <c r="B299" s="10"/>
      <c r="C299" s="10"/>
      <c r="D299" s="10"/>
    </row>
    <row r="300" spans="1:4" ht="15.75" customHeight="1">
      <c r="A300" s="10"/>
      <c r="B300" s="10"/>
      <c r="C300" s="10"/>
      <c r="D300" s="10"/>
    </row>
    <row r="301" spans="1:4" ht="15.75" customHeight="1">
      <c r="A301" s="10"/>
      <c r="B301" s="10"/>
      <c r="C301" s="10"/>
      <c r="D301" s="10"/>
    </row>
    <row r="302" spans="1:4" ht="15.75" customHeight="1">
      <c r="A302" s="10"/>
      <c r="B302" s="10"/>
      <c r="C302" s="10"/>
      <c r="D302" s="10"/>
    </row>
    <row r="303" spans="1:4" ht="15.75" customHeight="1">
      <c r="A303" s="10"/>
      <c r="B303" s="10"/>
      <c r="C303" s="10"/>
      <c r="D303" s="10"/>
    </row>
    <row r="304" spans="1:4" ht="15.75" customHeight="1">
      <c r="A304" s="10"/>
      <c r="B304" s="10"/>
      <c r="C304" s="10"/>
      <c r="D304" s="10"/>
    </row>
    <row r="305" spans="1:4" ht="15.75" customHeight="1">
      <c r="A305" s="10"/>
      <c r="B305" s="10"/>
      <c r="C305" s="10"/>
      <c r="D305" s="10"/>
    </row>
    <row r="306" spans="1:4" ht="15.75" customHeight="1">
      <c r="A306" s="10"/>
      <c r="B306" s="10"/>
      <c r="C306" s="10"/>
      <c r="D306" s="10"/>
    </row>
    <row r="307" spans="1:4" ht="15.75" customHeight="1">
      <c r="A307" s="10"/>
      <c r="B307" s="10"/>
      <c r="C307" s="10"/>
      <c r="D307" s="10"/>
    </row>
    <row r="308" spans="1:4" ht="15.75" customHeight="1">
      <c r="A308" s="10"/>
      <c r="B308" s="10"/>
      <c r="C308" s="10"/>
      <c r="D308" s="10"/>
    </row>
    <row r="309" spans="1:4" ht="15.75" customHeight="1">
      <c r="A309" s="10"/>
      <c r="B309" s="10"/>
      <c r="C309" s="10"/>
      <c r="D309" s="10"/>
    </row>
    <row r="310" spans="1:4" ht="15.75" customHeight="1">
      <c r="A310" s="10"/>
      <c r="B310" s="10"/>
      <c r="C310" s="10"/>
      <c r="D310" s="10"/>
    </row>
    <row r="311" spans="1:4" ht="15.75" customHeight="1">
      <c r="A311" s="10"/>
      <c r="B311" s="10"/>
      <c r="C311" s="10"/>
      <c r="D311" s="10"/>
    </row>
    <row r="312" spans="1:4" ht="15.75" customHeight="1">
      <c r="A312" s="10"/>
      <c r="B312" s="10"/>
      <c r="C312" s="10"/>
      <c r="D312" s="10"/>
    </row>
    <row r="313" spans="1:4" ht="15.75" customHeight="1">
      <c r="A313" s="10"/>
      <c r="B313" s="10"/>
      <c r="C313" s="10"/>
      <c r="D313" s="10"/>
    </row>
    <row r="314" spans="1:4" ht="15.75" customHeight="1">
      <c r="A314" s="10"/>
      <c r="B314" s="10"/>
      <c r="C314" s="10"/>
      <c r="D314" s="10"/>
    </row>
    <row r="315" spans="1:4" ht="15.75" customHeight="1">
      <c r="A315" s="10"/>
      <c r="B315" s="10"/>
      <c r="C315" s="10"/>
      <c r="D315" s="10"/>
    </row>
    <row r="316" spans="1:4" ht="15.75" customHeight="1">
      <c r="A316" s="10"/>
      <c r="B316" s="10"/>
      <c r="C316" s="10"/>
      <c r="D316" s="10"/>
    </row>
    <row r="317" spans="1:4" ht="15.75" customHeight="1">
      <c r="A317" s="10"/>
      <c r="B317" s="10"/>
      <c r="C317" s="10"/>
      <c r="D317" s="10"/>
    </row>
    <row r="318" spans="1:4" ht="15.75" customHeight="1">
      <c r="A318" s="10"/>
      <c r="B318" s="10"/>
      <c r="C318" s="10"/>
      <c r="D318" s="10"/>
    </row>
    <row r="319" spans="1:4" ht="15.75" customHeight="1">
      <c r="A319" s="10"/>
      <c r="B319" s="10"/>
      <c r="C319" s="10"/>
      <c r="D319" s="10"/>
    </row>
    <row r="320" spans="1:4" ht="15.75" customHeight="1">
      <c r="A320" s="10"/>
      <c r="B320" s="10"/>
      <c r="C320" s="10"/>
      <c r="D320" s="10"/>
    </row>
    <row r="321" spans="1:4" ht="15.75" customHeight="1">
      <c r="A321" s="10"/>
      <c r="B321" s="10"/>
      <c r="C321" s="10"/>
      <c r="D321" s="10"/>
    </row>
    <row r="322" spans="1:4" ht="15.75" customHeight="1">
      <c r="A322" s="10"/>
      <c r="B322" s="10"/>
      <c r="C322" s="10"/>
      <c r="D322" s="10"/>
    </row>
    <row r="323" spans="1:4" ht="15.75" customHeight="1">
      <c r="A323" s="10"/>
      <c r="B323" s="10"/>
      <c r="C323" s="10"/>
      <c r="D323" s="10"/>
    </row>
    <row r="324" spans="1:4" ht="15.75" customHeight="1">
      <c r="A324" s="10"/>
      <c r="B324" s="10"/>
      <c r="C324" s="10"/>
      <c r="D324" s="10"/>
    </row>
    <row r="325" spans="1:4" ht="15.75" customHeight="1">
      <c r="A325" s="10"/>
      <c r="B325" s="10"/>
      <c r="C325" s="10"/>
      <c r="D325" s="10"/>
    </row>
    <row r="326" spans="1:4" ht="15.75" customHeight="1">
      <c r="A326" s="10"/>
      <c r="B326" s="10"/>
      <c r="C326" s="10"/>
      <c r="D326" s="10"/>
    </row>
    <row r="327" spans="1:4" ht="15.75" customHeight="1">
      <c r="A327" s="10"/>
      <c r="B327" s="10"/>
      <c r="C327" s="10"/>
      <c r="D327" s="10"/>
    </row>
    <row r="328" spans="1:4" ht="15.75" customHeight="1">
      <c r="A328" s="10"/>
      <c r="B328" s="10"/>
      <c r="C328" s="10"/>
      <c r="D328" s="10"/>
    </row>
    <row r="329" spans="1:4" ht="15.75" customHeight="1">
      <c r="A329" s="10"/>
      <c r="B329" s="10"/>
      <c r="C329" s="10"/>
      <c r="D329" s="10"/>
    </row>
    <row r="330" spans="1:4" ht="15.75" customHeight="1">
      <c r="A330" s="10"/>
      <c r="B330" s="10"/>
      <c r="C330" s="10"/>
      <c r="D330" s="10"/>
    </row>
    <row r="331" spans="1:4" ht="15.75" customHeight="1">
      <c r="A331" s="10"/>
      <c r="B331" s="10"/>
      <c r="C331" s="10"/>
      <c r="D331" s="10"/>
    </row>
    <row r="332" spans="1:4" ht="15.75" customHeight="1">
      <c r="A332" s="10"/>
      <c r="B332" s="10"/>
      <c r="C332" s="10"/>
      <c r="D332" s="10"/>
    </row>
    <row r="333" spans="1:4" ht="15.75" customHeight="1">
      <c r="A333" s="10"/>
      <c r="B333" s="10"/>
      <c r="C333" s="10"/>
      <c r="D333" s="10"/>
    </row>
    <row r="334" spans="1:4" ht="15.75" customHeight="1">
      <c r="A334" s="10"/>
      <c r="B334" s="10"/>
      <c r="C334" s="10"/>
      <c r="D334" s="10"/>
    </row>
    <row r="335" spans="1:4" ht="15.75" customHeight="1">
      <c r="A335" s="10"/>
      <c r="B335" s="10"/>
      <c r="C335" s="10"/>
      <c r="D335" s="10"/>
    </row>
    <row r="336" spans="1:4" ht="15.75" customHeight="1">
      <c r="A336" s="10"/>
      <c r="B336" s="10"/>
      <c r="C336" s="10"/>
      <c r="D336" s="10"/>
    </row>
    <row r="337" spans="1:4" ht="15.75" customHeight="1">
      <c r="A337" s="10"/>
      <c r="B337" s="10"/>
      <c r="C337" s="10"/>
      <c r="D337" s="10"/>
    </row>
    <row r="338" spans="1:4" ht="15.75" customHeight="1">
      <c r="A338" s="10"/>
      <c r="B338" s="10"/>
      <c r="C338" s="10"/>
      <c r="D338" s="10"/>
    </row>
    <row r="339" spans="1:4" ht="15.75" customHeight="1">
      <c r="A339" s="10"/>
      <c r="B339" s="10"/>
      <c r="C339" s="10"/>
      <c r="D339" s="10"/>
    </row>
    <row r="340" spans="1:4" ht="15.75" customHeight="1">
      <c r="A340" s="10"/>
      <c r="B340" s="10"/>
      <c r="C340" s="10"/>
      <c r="D340" s="10"/>
    </row>
    <row r="341" spans="1:4" ht="15.75" customHeight="1">
      <c r="A341" s="10"/>
      <c r="B341" s="10"/>
      <c r="C341" s="10"/>
      <c r="D341" s="10"/>
    </row>
    <row r="342" spans="1:4" ht="15.75" customHeight="1">
      <c r="A342" s="10"/>
      <c r="B342" s="10"/>
      <c r="C342" s="10"/>
      <c r="D342" s="10"/>
    </row>
    <row r="343" spans="1:4" ht="15.75" customHeight="1">
      <c r="A343" s="10"/>
      <c r="B343" s="10"/>
      <c r="C343" s="10"/>
      <c r="D343" s="10"/>
    </row>
    <row r="344" spans="1:4" ht="15.75" customHeight="1">
      <c r="A344" s="10"/>
      <c r="B344" s="10"/>
      <c r="C344" s="10"/>
      <c r="D344" s="10"/>
    </row>
    <row r="345" spans="1:4" ht="15.75" customHeight="1">
      <c r="A345" s="10"/>
      <c r="B345" s="10"/>
      <c r="C345" s="10"/>
      <c r="D345" s="10"/>
    </row>
    <row r="346" spans="1:4" ht="15.75" customHeight="1">
      <c r="A346" s="10"/>
      <c r="B346" s="10"/>
      <c r="C346" s="10"/>
      <c r="D346" s="10"/>
    </row>
    <row r="347" spans="1:4" ht="15.75" customHeight="1">
      <c r="A347" s="10"/>
      <c r="B347" s="10"/>
      <c r="C347" s="10"/>
      <c r="D347" s="10"/>
    </row>
    <row r="348" spans="1:4" ht="15.75" customHeight="1">
      <c r="A348" s="10"/>
      <c r="B348" s="10"/>
      <c r="C348" s="10"/>
      <c r="D348" s="10"/>
    </row>
    <row r="349" spans="1:4" ht="15.75" customHeight="1">
      <c r="A349" s="10"/>
      <c r="B349" s="10"/>
      <c r="C349" s="10"/>
      <c r="D349" s="10"/>
    </row>
    <row r="350" spans="1:4" ht="15.75" customHeight="1">
      <c r="A350" s="10"/>
      <c r="B350" s="10"/>
      <c r="C350" s="10"/>
      <c r="D350" s="10"/>
    </row>
    <row r="351" spans="1:4" ht="15.75" customHeight="1">
      <c r="A351" s="10"/>
      <c r="B351" s="10"/>
      <c r="C351" s="10"/>
      <c r="D351" s="10"/>
    </row>
    <row r="352" spans="1:4" ht="15.75" customHeight="1">
      <c r="A352" s="10"/>
      <c r="B352" s="10"/>
      <c r="C352" s="10"/>
      <c r="D352" s="10"/>
    </row>
    <row r="353" spans="1:4" ht="15.75" customHeight="1">
      <c r="A353" s="10"/>
      <c r="B353" s="10"/>
      <c r="C353" s="10"/>
      <c r="D353" s="10"/>
    </row>
    <row r="354" spans="1:4" ht="15.75" customHeight="1">
      <c r="A354" s="10"/>
      <c r="B354" s="10"/>
      <c r="C354" s="10"/>
      <c r="D354" s="10"/>
    </row>
    <row r="355" spans="1:4" ht="15.75" customHeight="1">
      <c r="A355" s="10"/>
      <c r="B355" s="10"/>
      <c r="C355" s="10"/>
      <c r="D355" s="10"/>
    </row>
    <row r="356" spans="1:4" ht="15.75" customHeight="1">
      <c r="A356" s="10"/>
      <c r="B356" s="10"/>
      <c r="C356" s="10"/>
      <c r="D356" s="10"/>
    </row>
    <row r="357" spans="1:4" ht="15.75" customHeight="1">
      <c r="A357" s="10"/>
      <c r="B357" s="10"/>
      <c r="C357" s="10"/>
      <c r="D357" s="10"/>
    </row>
    <row r="358" spans="1:4" ht="15.75" customHeight="1">
      <c r="A358" s="10"/>
      <c r="B358" s="10"/>
      <c r="C358" s="10"/>
      <c r="D358" s="10"/>
    </row>
    <row r="359" spans="1:4" ht="15.75" customHeight="1">
      <c r="A359" s="10"/>
      <c r="B359" s="10"/>
      <c r="C359" s="10"/>
      <c r="D359" s="10"/>
    </row>
    <row r="360" spans="1:4" ht="15.75" customHeight="1">
      <c r="A360" s="10"/>
      <c r="B360" s="10"/>
      <c r="C360" s="10"/>
      <c r="D360" s="10"/>
    </row>
    <row r="361" spans="1:4" ht="15.75" customHeight="1">
      <c r="A361" s="10"/>
      <c r="B361" s="10"/>
      <c r="C361" s="10"/>
      <c r="D361" s="10"/>
    </row>
    <row r="362" spans="1:4" ht="15.75" customHeight="1">
      <c r="A362" s="10"/>
      <c r="B362" s="10"/>
      <c r="C362" s="10"/>
      <c r="D362" s="10"/>
    </row>
    <row r="363" spans="1:4" ht="15.75" customHeight="1">
      <c r="A363" s="10"/>
      <c r="B363" s="10"/>
      <c r="C363" s="10"/>
      <c r="D363" s="10"/>
    </row>
    <row r="364" spans="1:4" ht="15.75" customHeight="1">
      <c r="A364" s="10"/>
      <c r="B364" s="10"/>
      <c r="C364" s="10"/>
      <c r="D364" s="10"/>
    </row>
    <row r="365" spans="1:4" ht="15.75" customHeight="1">
      <c r="A365" s="10"/>
      <c r="B365" s="10"/>
      <c r="C365" s="10"/>
      <c r="D365" s="10"/>
    </row>
    <row r="366" spans="1:4" ht="15.75" customHeight="1">
      <c r="A366" s="10"/>
      <c r="B366" s="10"/>
      <c r="C366" s="10"/>
      <c r="D366" s="10"/>
    </row>
    <row r="367" spans="1:4" ht="15.75" customHeight="1">
      <c r="A367" s="10"/>
      <c r="B367" s="10"/>
      <c r="C367" s="10"/>
      <c r="D367" s="10"/>
    </row>
    <row r="368" spans="1:4" ht="15.75" customHeight="1">
      <c r="A368" s="10"/>
      <c r="B368" s="10"/>
      <c r="C368" s="10"/>
      <c r="D368" s="10"/>
    </row>
    <row r="369" spans="1:4" ht="15.75" customHeight="1">
      <c r="A369" s="10"/>
      <c r="B369" s="10"/>
      <c r="C369" s="10"/>
      <c r="D369" s="10"/>
    </row>
    <row r="370" spans="1:4" ht="15.75" customHeight="1">
      <c r="A370" s="10"/>
      <c r="B370" s="10"/>
      <c r="C370" s="10"/>
      <c r="D370" s="10"/>
    </row>
    <row r="371" spans="1:4" ht="15.75" customHeight="1">
      <c r="A371" s="10"/>
      <c r="B371" s="10"/>
      <c r="C371" s="10"/>
      <c r="D371" s="10"/>
    </row>
    <row r="372" spans="1:4" ht="15.75" customHeight="1">
      <c r="A372" s="10"/>
      <c r="B372" s="10"/>
      <c r="C372" s="10"/>
      <c r="D372" s="10"/>
    </row>
    <row r="373" spans="1:4" ht="15.75" customHeight="1">
      <c r="A373" s="10"/>
      <c r="B373" s="10"/>
      <c r="C373" s="10"/>
      <c r="D373" s="10"/>
    </row>
    <row r="374" spans="1:4" ht="15.75" customHeight="1">
      <c r="A374" s="10"/>
      <c r="B374" s="10"/>
      <c r="C374" s="10"/>
      <c r="D374" s="10"/>
    </row>
    <row r="375" spans="1:4" ht="15.75" customHeight="1">
      <c r="A375" s="10"/>
      <c r="B375" s="10"/>
      <c r="C375" s="10"/>
      <c r="D375" s="10"/>
    </row>
    <row r="376" spans="1:4" ht="15.75" customHeight="1">
      <c r="A376" s="10"/>
      <c r="B376" s="10"/>
      <c r="C376" s="10"/>
      <c r="D376" s="10"/>
    </row>
    <row r="377" spans="1:4" ht="15.75" customHeight="1">
      <c r="A377" s="10"/>
      <c r="B377" s="10"/>
      <c r="C377" s="10"/>
      <c r="D377" s="10"/>
    </row>
    <row r="378" spans="1:4" ht="15.75" customHeight="1">
      <c r="A378" s="10"/>
      <c r="B378" s="10"/>
      <c r="C378" s="10"/>
      <c r="D378" s="10"/>
    </row>
    <row r="379" spans="1:4" ht="15.75" customHeight="1">
      <c r="A379" s="10"/>
      <c r="B379" s="10"/>
      <c r="C379" s="10"/>
      <c r="D379" s="10"/>
    </row>
    <row r="380" spans="1:4" ht="15.75" customHeight="1">
      <c r="A380" s="10"/>
      <c r="B380" s="10"/>
      <c r="C380" s="10"/>
      <c r="D380" s="10"/>
    </row>
    <row r="381" spans="1:4" ht="15.75" customHeight="1">
      <c r="A381" s="10"/>
      <c r="B381" s="10"/>
      <c r="C381" s="10"/>
      <c r="D381" s="10"/>
    </row>
    <row r="382" spans="1:4" ht="15.75" customHeight="1">
      <c r="A382" s="10"/>
      <c r="B382" s="10"/>
      <c r="C382" s="10"/>
      <c r="D382" s="10"/>
    </row>
    <row r="383" spans="1:4" ht="15.75" customHeight="1">
      <c r="A383" s="10"/>
      <c r="B383" s="10"/>
      <c r="C383" s="10"/>
      <c r="D383" s="10"/>
    </row>
    <row r="384" spans="1:4" ht="15.75" customHeight="1">
      <c r="A384" s="10"/>
      <c r="B384" s="10"/>
      <c r="C384" s="10"/>
      <c r="D384" s="10"/>
    </row>
    <row r="385" spans="1:4" ht="15.75" customHeight="1">
      <c r="A385" s="10"/>
      <c r="B385" s="10"/>
      <c r="C385" s="10"/>
      <c r="D385" s="10"/>
    </row>
    <row r="386" spans="1:4" ht="15.75" customHeight="1">
      <c r="A386" s="10"/>
      <c r="B386" s="10"/>
      <c r="C386" s="10"/>
      <c r="D386" s="10"/>
    </row>
    <row r="387" spans="1:4" ht="15.75" customHeight="1">
      <c r="A387" s="10"/>
      <c r="B387" s="10"/>
      <c r="C387" s="10"/>
      <c r="D387" s="10"/>
    </row>
    <row r="388" spans="1:4" ht="15.75" customHeight="1">
      <c r="A388" s="10"/>
      <c r="B388" s="10"/>
      <c r="C388" s="10"/>
      <c r="D388" s="10"/>
    </row>
    <row r="389" spans="1:4" ht="15.75" customHeight="1">
      <c r="A389" s="10"/>
      <c r="B389" s="10"/>
      <c r="C389" s="10"/>
      <c r="D389" s="10"/>
    </row>
    <row r="390" spans="1:4" ht="15.75" customHeight="1">
      <c r="A390" s="10"/>
      <c r="B390" s="10"/>
      <c r="C390" s="10"/>
      <c r="D390" s="10"/>
    </row>
    <row r="391" spans="1:4" ht="15.75" customHeight="1">
      <c r="A391" s="10"/>
      <c r="B391" s="10"/>
      <c r="C391" s="10"/>
      <c r="D391" s="10"/>
    </row>
    <row r="392" spans="1:4" ht="15.75" customHeight="1">
      <c r="A392" s="10"/>
      <c r="B392" s="10"/>
      <c r="C392" s="10"/>
      <c r="D392" s="10"/>
    </row>
    <row r="393" spans="1:4" ht="15.75" customHeight="1">
      <c r="A393" s="10"/>
      <c r="B393" s="10"/>
      <c r="C393" s="10"/>
      <c r="D393" s="10"/>
    </row>
    <row r="394" spans="1:4" ht="15.75" customHeight="1">
      <c r="A394" s="10"/>
      <c r="B394" s="10"/>
      <c r="C394" s="10"/>
      <c r="D394" s="10"/>
    </row>
    <row r="395" spans="1:4" ht="15.75" customHeight="1">
      <c r="A395" s="10"/>
      <c r="B395" s="10"/>
      <c r="C395" s="10"/>
      <c r="D395" s="10"/>
    </row>
    <row r="396" spans="1:4" ht="15.75" customHeight="1">
      <c r="A396" s="10"/>
      <c r="B396" s="10"/>
      <c r="C396" s="10"/>
      <c r="D396" s="10"/>
    </row>
    <row r="397" spans="1:4" ht="15.75" customHeight="1">
      <c r="A397" s="10"/>
      <c r="B397" s="10"/>
      <c r="C397" s="10"/>
      <c r="D397" s="10"/>
    </row>
    <row r="398" spans="1:4" ht="15.75" customHeight="1">
      <c r="A398" s="10"/>
      <c r="B398" s="10"/>
      <c r="C398" s="10"/>
      <c r="D398" s="10"/>
    </row>
    <row r="399" spans="1:4" ht="15.75" customHeight="1">
      <c r="A399" s="10"/>
      <c r="B399" s="10"/>
      <c r="C399" s="10"/>
      <c r="D399" s="10"/>
    </row>
    <row r="400" spans="1:4" ht="15.75" customHeight="1">
      <c r="A400" s="10"/>
      <c r="B400" s="10"/>
      <c r="C400" s="10"/>
      <c r="D400" s="10"/>
    </row>
    <row r="401" spans="1:4" ht="15.75" customHeight="1">
      <c r="A401" s="10"/>
      <c r="B401" s="10"/>
      <c r="C401" s="10"/>
      <c r="D401" s="10"/>
    </row>
    <row r="402" spans="1:4" ht="15.75" customHeight="1">
      <c r="A402" s="10"/>
      <c r="B402" s="10"/>
      <c r="C402" s="10"/>
      <c r="D402" s="10"/>
    </row>
    <row r="403" spans="1:4" ht="15.75" customHeight="1">
      <c r="A403" s="10"/>
      <c r="B403" s="10"/>
      <c r="C403" s="10"/>
      <c r="D403" s="10"/>
    </row>
    <row r="404" spans="1:4" ht="15.75" customHeight="1">
      <c r="A404" s="10"/>
      <c r="B404" s="10"/>
      <c r="C404" s="10"/>
      <c r="D404" s="10"/>
    </row>
    <row r="405" spans="1:4" ht="15.75" customHeight="1">
      <c r="A405" s="10"/>
      <c r="B405" s="10"/>
      <c r="C405" s="10"/>
      <c r="D405" s="10"/>
    </row>
    <row r="406" spans="1:4" ht="15.75" customHeight="1">
      <c r="A406" s="10"/>
      <c r="B406" s="10"/>
      <c r="C406" s="10"/>
      <c r="D406" s="10"/>
    </row>
    <row r="407" spans="1:4" ht="15.75" customHeight="1">
      <c r="A407" s="10"/>
      <c r="B407" s="10"/>
      <c r="C407" s="10"/>
      <c r="D407" s="10"/>
    </row>
    <row r="408" spans="1:4" ht="15.75" customHeight="1">
      <c r="A408" s="10"/>
      <c r="B408" s="10"/>
      <c r="C408" s="10"/>
      <c r="D408" s="10"/>
    </row>
    <row r="409" spans="1:4" ht="15.75" customHeight="1">
      <c r="A409" s="10"/>
      <c r="B409" s="10"/>
      <c r="C409" s="10"/>
      <c r="D409" s="10"/>
    </row>
    <row r="410" spans="1:4" ht="15.75" customHeight="1">
      <c r="A410" s="10"/>
      <c r="B410" s="10"/>
      <c r="C410" s="10"/>
      <c r="D410" s="10"/>
    </row>
    <row r="411" spans="1:4" ht="15.75" customHeight="1">
      <c r="A411" s="10"/>
      <c r="B411" s="10"/>
      <c r="C411" s="10"/>
      <c r="D411" s="10"/>
    </row>
    <row r="412" spans="1:4" ht="15.75" customHeight="1">
      <c r="A412" s="10"/>
      <c r="B412" s="10"/>
      <c r="C412" s="10"/>
      <c r="D412" s="10"/>
    </row>
    <row r="413" spans="1:4" ht="15.75" customHeight="1">
      <c r="A413" s="10"/>
      <c r="B413" s="10"/>
      <c r="C413" s="10"/>
      <c r="D413" s="10"/>
    </row>
    <row r="414" spans="1:4" ht="15.75" customHeight="1">
      <c r="A414" s="10"/>
      <c r="B414" s="10"/>
      <c r="C414" s="10"/>
      <c r="D414" s="10"/>
    </row>
    <row r="415" spans="1:4" ht="15.75" customHeight="1">
      <c r="A415" s="10"/>
      <c r="B415" s="10"/>
      <c r="C415" s="10"/>
      <c r="D415" s="10"/>
    </row>
    <row r="416" spans="1:4" ht="15.75" customHeight="1">
      <c r="A416" s="10"/>
      <c r="B416" s="10"/>
      <c r="C416" s="10"/>
      <c r="D416" s="10"/>
    </row>
    <row r="417" spans="1:4" ht="15.75" customHeight="1">
      <c r="A417" s="10"/>
      <c r="B417" s="10"/>
      <c r="C417" s="10"/>
      <c r="D417" s="10"/>
    </row>
    <row r="418" spans="1:4" ht="15.75" customHeight="1">
      <c r="A418" s="10"/>
      <c r="B418" s="10"/>
      <c r="C418" s="10"/>
      <c r="D418" s="10"/>
    </row>
    <row r="419" spans="1:4" ht="15.75" customHeight="1">
      <c r="A419" s="10"/>
      <c r="B419" s="10"/>
      <c r="C419" s="10"/>
      <c r="D419" s="10"/>
    </row>
    <row r="420" spans="1:4" ht="15.75" customHeight="1">
      <c r="A420" s="10"/>
      <c r="B420" s="10"/>
      <c r="C420" s="10"/>
      <c r="D420" s="10"/>
    </row>
    <row r="421" spans="1:4" ht="15.75" customHeight="1">
      <c r="A421" s="10"/>
      <c r="B421" s="10"/>
      <c r="C421" s="10"/>
      <c r="D421" s="10"/>
    </row>
    <row r="422" spans="1:4" ht="15.75" customHeight="1">
      <c r="A422" s="10"/>
      <c r="B422" s="10"/>
      <c r="C422" s="10"/>
      <c r="D422" s="10"/>
    </row>
    <row r="423" spans="1:4" ht="15.75" customHeight="1">
      <c r="A423" s="10"/>
      <c r="B423" s="10"/>
      <c r="C423" s="10"/>
      <c r="D423" s="10"/>
    </row>
    <row r="424" spans="1:4" ht="15.75" customHeight="1">
      <c r="A424" s="10"/>
      <c r="B424" s="10"/>
      <c r="C424" s="10"/>
      <c r="D424" s="10"/>
    </row>
    <row r="425" spans="1:4" ht="15.75" customHeight="1">
      <c r="A425" s="10"/>
      <c r="B425" s="10"/>
      <c r="C425" s="10"/>
      <c r="D425" s="10"/>
    </row>
    <row r="426" spans="1:4" ht="15.75" customHeight="1">
      <c r="A426" s="10"/>
      <c r="B426" s="10"/>
      <c r="C426" s="10"/>
      <c r="D426" s="10"/>
    </row>
    <row r="427" spans="1:4" ht="15.75" customHeight="1">
      <c r="A427" s="10"/>
      <c r="B427" s="10"/>
      <c r="C427" s="10"/>
      <c r="D427" s="10"/>
    </row>
    <row r="428" spans="1:4" ht="15.75" customHeight="1">
      <c r="A428" s="10"/>
      <c r="B428" s="10"/>
      <c r="C428" s="10"/>
      <c r="D428" s="10"/>
    </row>
    <row r="429" spans="1:4" ht="15.75" customHeight="1">
      <c r="A429" s="10"/>
      <c r="B429" s="10"/>
      <c r="C429" s="10"/>
      <c r="D429" s="10"/>
    </row>
    <row r="430" spans="1:4" ht="15.75" customHeight="1">
      <c r="A430" s="10"/>
      <c r="B430" s="10"/>
      <c r="C430" s="10"/>
      <c r="D430" s="10"/>
    </row>
    <row r="431" spans="1:4" ht="15.75" customHeight="1">
      <c r="A431" s="10"/>
      <c r="B431" s="10"/>
      <c r="C431" s="10"/>
      <c r="D431" s="10"/>
    </row>
    <row r="432" spans="1:4" ht="15.75" customHeight="1">
      <c r="A432" s="10"/>
      <c r="B432" s="10"/>
      <c r="C432" s="10"/>
      <c r="D432" s="10"/>
    </row>
    <row r="433" spans="1:4" ht="15.75" customHeight="1">
      <c r="A433" s="10"/>
      <c r="B433" s="10"/>
      <c r="C433" s="10"/>
      <c r="D433" s="10"/>
    </row>
    <row r="434" spans="1:4" ht="15.75" customHeight="1">
      <c r="A434" s="10"/>
      <c r="B434" s="10"/>
      <c r="C434" s="10"/>
      <c r="D434" s="10"/>
    </row>
    <row r="435" spans="1:4" ht="15.75" customHeight="1">
      <c r="A435" s="10"/>
      <c r="B435" s="10"/>
      <c r="C435" s="10"/>
      <c r="D435" s="10"/>
    </row>
    <row r="436" spans="1:4" ht="15.75" customHeight="1">
      <c r="A436" s="10"/>
      <c r="B436" s="10"/>
      <c r="C436" s="10"/>
      <c r="D436" s="10"/>
    </row>
    <row r="437" spans="1:4" ht="15.75" customHeight="1">
      <c r="A437" s="10"/>
      <c r="B437" s="10"/>
      <c r="C437" s="10"/>
      <c r="D437" s="10"/>
    </row>
    <row r="438" spans="1:4" ht="15.75" customHeight="1">
      <c r="A438" s="10"/>
      <c r="B438" s="10"/>
      <c r="C438" s="10"/>
      <c r="D438" s="10"/>
    </row>
    <row r="439" spans="1:4" ht="15.75" customHeight="1">
      <c r="A439" s="10"/>
      <c r="B439" s="10"/>
      <c r="C439" s="10"/>
      <c r="D439" s="10"/>
    </row>
    <row r="440" spans="1:4" ht="15.75" customHeight="1">
      <c r="A440" s="10"/>
      <c r="B440" s="10"/>
      <c r="C440" s="10"/>
      <c r="D440" s="10"/>
    </row>
    <row r="441" spans="1:4" ht="15.75" customHeight="1">
      <c r="A441" s="10"/>
      <c r="B441" s="10"/>
      <c r="C441" s="10"/>
      <c r="D441" s="10"/>
    </row>
    <row r="442" spans="1:4" ht="15.75" customHeight="1">
      <c r="A442" s="10"/>
      <c r="B442" s="10"/>
      <c r="C442" s="10"/>
      <c r="D442" s="10"/>
    </row>
    <row r="443" spans="1:4" ht="15.75" customHeight="1">
      <c r="A443" s="10"/>
      <c r="B443" s="10"/>
      <c r="C443" s="10"/>
      <c r="D443" s="10"/>
    </row>
    <row r="444" spans="1:4" ht="15.75" customHeight="1">
      <c r="A444" s="10"/>
      <c r="B444" s="10"/>
      <c r="C444" s="10"/>
      <c r="D444" s="10"/>
    </row>
    <row r="445" spans="1:4" ht="15.75" customHeight="1">
      <c r="A445" s="10"/>
      <c r="B445" s="10"/>
      <c r="C445" s="10"/>
      <c r="D445" s="10"/>
    </row>
    <row r="446" spans="1:4" ht="15.75" customHeight="1">
      <c r="A446" s="10"/>
      <c r="B446" s="10"/>
      <c r="C446" s="10"/>
      <c r="D446" s="10"/>
    </row>
    <row r="447" spans="1:4" ht="15.75" customHeight="1">
      <c r="A447" s="10"/>
      <c r="B447" s="10"/>
      <c r="C447" s="10"/>
      <c r="D447" s="10"/>
    </row>
    <row r="448" spans="1:4" ht="15.75" customHeight="1">
      <c r="A448" s="10"/>
      <c r="B448" s="10"/>
      <c r="C448" s="10"/>
      <c r="D448" s="10"/>
    </row>
    <row r="449" spans="1:4" ht="15.75" customHeight="1">
      <c r="A449" s="10"/>
      <c r="B449" s="10"/>
      <c r="C449" s="10"/>
      <c r="D449" s="10"/>
    </row>
    <row r="450" spans="1:4" ht="15.75" customHeight="1">
      <c r="A450" s="10"/>
      <c r="B450" s="10"/>
      <c r="C450" s="10"/>
      <c r="D450" s="10"/>
    </row>
    <row r="451" spans="1:4" ht="15.75" customHeight="1">
      <c r="A451" s="10"/>
      <c r="B451" s="10"/>
      <c r="C451" s="10"/>
      <c r="D451" s="10"/>
    </row>
    <row r="452" spans="1:4" ht="15.75" customHeight="1">
      <c r="A452" s="10"/>
      <c r="B452" s="10"/>
      <c r="C452" s="10"/>
      <c r="D452" s="10"/>
    </row>
    <row r="453" spans="1:4" ht="15.75" customHeight="1">
      <c r="A453" s="10"/>
      <c r="B453" s="10"/>
      <c r="C453" s="10"/>
      <c r="D453" s="10"/>
    </row>
    <row r="454" spans="1:4" ht="15.75" customHeight="1">
      <c r="A454" s="10"/>
      <c r="B454" s="10"/>
      <c r="C454" s="10"/>
      <c r="D454" s="10"/>
    </row>
    <row r="455" spans="1:4" ht="15.75" customHeight="1">
      <c r="A455" s="10"/>
      <c r="B455" s="10"/>
      <c r="C455" s="10"/>
      <c r="D455" s="10"/>
    </row>
    <row r="456" spans="1:4" ht="15.75" customHeight="1">
      <c r="A456" s="10"/>
      <c r="B456" s="10"/>
      <c r="C456" s="10"/>
      <c r="D456" s="10"/>
    </row>
    <row r="457" spans="1:4" ht="15.75" customHeight="1">
      <c r="A457" s="10"/>
      <c r="B457" s="10"/>
      <c r="C457" s="10"/>
      <c r="D457" s="10"/>
    </row>
    <row r="458" spans="1:4" ht="15.75" customHeight="1">
      <c r="A458" s="10"/>
      <c r="B458" s="10"/>
      <c r="C458" s="10"/>
      <c r="D458" s="10"/>
    </row>
    <row r="459" spans="1:4" ht="15.75" customHeight="1">
      <c r="A459" s="10"/>
      <c r="B459" s="10"/>
      <c r="C459" s="10"/>
      <c r="D459" s="10"/>
    </row>
    <row r="460" spans="1:4" ht="15.75" customHeight="1">
      <c r="A460" s="10"/>
      <c r="B460" s="10"/>
      <c r="C460" s="10"/>
      <c r="D460" s="10"/>
    </row>
    <row r="461" spans="1:4" ht="15.75" customHeight="1">
      <c r="A461" s="10"/>
      <c r="B461" s="10"/>
      <c r="C461" s="10"/>
      <c r="D461" s="10"/>
    </row>
    <row r="462" spans="1:4" ht="15.75" customHeight="1">
      <c r="A462" s="10"/>
      <c r="B462" s="10"/>
      <c r="C462" s="10"/>
      <c r="D462" s="10"/>
    </row>
    <row r="463" spans="1:4" ht="15.75" customHeight="1">
      <c r="A463" s="10"/>
      <c r="B463" s="10"/>
      <c r="C463" s="10"/>
      <c r="D463" s="10"/>
    </row>
    <row r="464" spans="1:4" ht="15.75" customHeight="1">
      <c r="A464" s="10"/>
      <c r="B464" s="10"/>
      <c r="C464" s="10"/>
      <c r="D464" s="10"/>
    </row>
    <row r="465" spans="1:4" ht="15.75" customHeight="1">
      <c r="A465" s="10"/>
      <c r="B465" s="10"/>
      <c r="C465" s="10"/>
      <c r="D465" s="10"/>
    </row>
    <row r="466" spans="1:4" ht="15.75" customHeight="1">
      <c r="A466" s="10"/>
      <c r="B466" s="10"/>
      <c r="C466" s="10"/>
      <c r="D466" s="10"/>
    </row>
    <row r="467" spans="1:4" ht="15.75" customHeight="1">
      <c r="A467" s="10"/>
      <c r="B467" s="10"/>
      <c r="C467" s="10"/>
      <c r="D467" s="10"/>
    </row>
    <row r="468" spans="1:4" ht="15.75" customHeight="1">
      <c r="A468" s="10"/>
      <c r="B468" s="10"/>
      <c r="C468" s="10"/>
      <c r="D468" s="10"/>
    </row>
    <row r="469" spans="1:4" ht="15.75" customHeight="1">
      <c r="A469" s="10"/>
      <c r="B469" s="10"/>
      <c r="C469" s="10"/>
      <c r="D469" s="10"/>
    </row>
    <row r="470" spans="1:4" ht="15.75" customHeight="1">
      <c r="A470" s="10"/>
      <c r="B470" s="10"/>
      <c r="C470" s="10"/>
      <c r="D470" s="10"/>
    </row>
    <row r="471" spans="1:4" ht="15.75" customHeight="1">
      <c r="A471" s="10"/>
      <c r="B471" s="10"/>
      <c r="C471" s="10"/>
      <c r="D471" s="10"/>
    </row>
    <row r="472" spans="1:4" ht="15.75" customHeight="1">
      <c r="A472" s="10"/>
      <c r="B472" s="10"/>
      <c r="C472" s="10"/>
      <c r="D472" s="10"/>
    </row>
    <row r="473" spans="1:4" ht="15.75" customHeight="1">
      <c r="A473" s="10"/>
      <c r="B473" s="10"/>
      <c r="C473" s="10"/>
      <c r="D473" s="10"/>
    </row>
    <row r="474" spans="1:4" ht="15.75" customHeight="1">
      <c r="A474" s="10"/>
      <c r="B474" s="10"/>
      <c r="C474" s="10"/>
      <c r="D474" s="10"/>
    </row>
    <row r="475" spans="1:4" ht="15.75" customHeight="1">
      <c r="A475" s="10"/>
      <c r="B475" s="10"/>
      <c r="C475" s="10"/>
      <c r="D475" s="10"/>
    </row>
    <row r="476" spans="1:4" ht="15.75" customHeight="1">
      <c r="A476" s="10"/>
      <c r="B476" s="10"/>
      <c r="C476" s="10"/>
      <c r="D476" s="10"/>
    </row>
    <row r="477" spans="1:4" ht="15.75" customHeight="1">
      <c r="A477" s="10"/>
      <c r="B477" s="10"/>
      <c r="C477" s="10"/>
      <c r="D477" s="10"/>
    </row>
    <row r="478" spans="1:4" ht="15.75" customHeight="1">
      <c r="A478" s="10"/>
      <c r="B478" s="10"/>
      <c r="C478" s="10"/>
      <c r="D478" s="10"/>
    </row>
    <row r="479" spans="1:4" ht="15.75" customHeight="1">
      <c r="A479" s="10"/>
      <c r="B479" s="10"/>
      <c r="C479" s="10"/>
      <c r="D479" s="10"/>
    </row>
    <row r="480" spans="1:4" ht="15.75" customHeight="1">
      <c r="A480" s="10"/>
      <c r="B480" s="10"/>
      <c r="C480" s="10"/>
      <c r="D480" s="10"/>
    </row>
    <row r="481" spans="1:4" ht="15.75" customHeight="1">
      <c r="A481" s="10"/>
      <c r="B481" s="10"/>
      <c r="C481" s="10"/>
      <c r="D481" s="10"/>
    </row>
    <row r="482" spans="1:4" ht="15.75" customHeight="1">
      <c r="A482" s="10"/>
      <c r="B482" s="10"/>
      <c r="C482" s="10"/>
      <c r="D482" s="10"/>
    </row>
    <row r="483" spans="1:4" ht="15.75" customHeight="1">
      <c r="A483" s="10"/>
      <c r="B483" s="10"/>
      <c r="C483" s="10"/>
      <c r="D483" s="10"/>
    </row>
    <row r="484" spans="1:4" ht="15.75" customHeight="1">
      <c r="A484" s="10"/>
      <c r="B484" s="10"/>
      <c r="C484" s="10"/>
      <c r="D484" s="10"/>
    </row>
    <row r="485" spans="1:4" ht="15.75" customHeight="1">
      <c r="A485" s="10"/>
      <c r="B485" s="10"/>
      <c r="C485" s="10"/>
      <c r="D485" s="10"/>
    </row>
    <row r="486" spans="1:4" ht="15.75" customHeight="1">
      <c r="A486" s="10"/>
      <c r="B486" s="10"/>
      <c r="C486" s="10"/>
      <c r="D486" s="10"/>
    </row>
    <row r="487" spans="1:4" ht="15.75" customHeight="1">
      <c r="A487" s="10"/>
      <c r="B487" s="10"/>
      <c r="C487" s="10"/>
      <c r="D487" s="10"/>
    </row>
    <row r="488" spans="1:4" ht="15.75" customHeight="1">
      <c r="A488" s="10"/>
      <c r="B488" s="10"/>
      <c r="C488" s="10"/>
      <c r="D488" s="10"/>
    </row>
    <row r="489" spans="1:4" ht="15.75" customHeight="1">
      <c r="A489" s="10"/>
      <c r="B489" s="10"/>
      <c r="C489" s="10"/>
      <c r="D489" s="10"/>
    </row>
    <row r="490" spans="1:4" ht="15.75" customHeight="1">
      <c r="A490" s="10"/>
      <c r="B490" s="10"/>
      <c r="C490" s="10"/>
      <c r="D490" s="10"/>
    </row>
    <row r="491" spans="1:4" ht="15.75" customHeight="1">
      <c r="A491" s="10"/>
      <c r="B491" s="10"/>
      <c r="C491" s="10"/>
      <c r="D491" s="10"/>
    </row>
    <row r="492" spans="1:4" ht="15.75" customHeight="1">
      <c r="A492" s="10"/>
      <c r="B492" s="10"/>
      <c r="C492" s="10"/>
      <c r="D492" s="10"/>
    </row>
    <row r="493" spans="1:4" ht="15.75" customHeight="1">
      <c r="A493" s="10"/>
      <c r="B493" s="10"/>
      <c r="C493" s="10"/>
      <c r="D493" s="10"/>
    </row>
    <row r="494" spans="1:4" ht="15.75" customHeight="1">
      <c r="A494" s="10"/>
      <c r="B494" s="10"/>
      <c r="C494" s="10"/>
      <c r="D494" s="10"/>
    </row>
    <row r="495" spans="1:4" ht="15.75" customHeight="1">
      <c r="A495" s="10"/>
      <c r="B495" s="10"/>
      <c r="C495" s="10"/>
      <c r="D495" s="10"/>
    </row>
    <row r="496" spans="1:4" ht="15.75" customHeight="1">
      <c r="A496" s="10"/>
      <c r="B496" s="10"/>
      <c r="C496" s="10"/>
      <c r="D496" s="10"/>
    </row>
    <row r="497" spans="1:4" ht="15.75" customHeight="1">
      <c r="A497" s="10"/>
      <c r="B497" s="10"/>
      <c r="C497" s="10"/>
      <c r="D497" s="10"/>
    </row>
    <row r="498" spans="1:4" ht="15.75" customHeight="1">
      <c r="A498" s="10"/>
      <c r="B498" s="10"/>
      <c r="C498" s="10"/>
      <c r="D498" s="10"/>
    </row>
    <row r="499" spans="1:4" ht="15.75" customHeight="1">
      <c r="A499" s="10"/>
      <c r="B499" s="10"/>
      <c r="C499" s="10"/>
      <c r="D499" s="10"/>
    </row>
    <row r="500" spans="1:4" ht="15.75" customHeight="1">
      <c r="A500" s="10"/>
      <c r="B500" s="10"/>
      <c r="C500" s="10"/>
      <c r="D500" s="10"/>
    </row>
    <row r="501" spans="1:4" ht="15.75" customHeight="1">
      <c r="A501" s="10"/>
      <c r="B501" s="10"/>
      <c r="C501" s="10"/>
      <c r="D501" s="10"/>
    </row>
    <row r="502" spans="1:4" ht="15.75" customHeight="1">
      <c r="A502" s="10"/>
      <c r="B502" s="10"/>
      <c r="C502" s="10"/>
      <c r="D502" s="10"/>
    </row>
    <row r="503" spans="1:4" ht="15.75" customHeight="1">
      <c r="A503" s="10"/>
      <c r="B503" s="10"/>
      <c r="C503" s="10"/>
      <c r="D503" s="10"/>
    </row>
    <row r="504" spans="1:4" ht="15.75" customHeight="1">
      <c r="A504" s="10"/>
      <c r="B504" s="10"/>
      <c r="C504" s="10"/>
      <c r="D504" s="10"/>
    </row>
    <row r="505" spans="1:4" ht="15.75" customHeight="1">
      <c r="A505" s="10"/>
      <c r="B505" s="10"/>
      <c r="C505" s="10"/>
      <c r="D505" s="10"/>
    </row>
    <row r="506" spans="1:4" ht="15.75" customHeight="1">
      <c r="A506" s="10"/>
      <c r="B506" s="10"/>
      <c r="C506" s="10"/>
      <c r="D506" s="10"/>
    </row>
    <row r="507" spans="1:4" ht="15.75" customHeight="1">
      <c r="A507" s="10"/>
      <c r="B507" s="10"/>
      <c r="C507" s="10"/>
      <c r="D507" s="10"/>
    </row>
    <row r="508" spans="1:4" ht="15.75" customHeight="1">
      <c r="A508" s="10"/>
      <c r="B508" s="10"/>
      <c r="C508" s="10"/>
      <c r="D508" s="10"/>
    </row>
    <row r="509" spans="1:4" ht="15.75" customHeight="1">
      <c r="A509" s="10"/>
      <c r="B509" s="10"/>
      <c r="C509" s="10"/>
      <c r="D509" s="10"/>
    </row>
    <row r="510" spans="1:4" ht="15.75" customHeight="1">
      <c r="A510" s="10"/>
      <c r="B510" s="10"/>
      <c r="C510" s="10"/>
      <c r="D510" s="10"/>
    </row>
    <row r="511" spans="1:4" ht="15.75" customHeight="1">
      <c r="A511" s="10"/>
      <c r="B511" s="10"/>
      <c r="C511" s="10"/>
      <c r="D511" s="10"/>
    </row>
    <row r="512" spans="1:4" ht="15.75" customHeight="1">
      <c r="A512" s="10"/>
      <c r="B512" s="10"/>
      <c r="C512" s="10"/>
      <c r="D512" s="10"/>
    </row>
    <row r="513" spans="1:4" ht="15.75" customHeight="1">
      <c r="A513" s="10"/>
      <c r="B513" s="10"/>
      <c r="C513" s="10"/>
      <c r="D513" s="10"/>
    </row>
    <row r="514" spans="1:4" ht="15.75" customHeight="1">
      <c r="A514" s="10"/>
      <c r="B514" s="10"/>
      <c r="C514" s="10"/>
      <c r="D514" s="10"/>
    </row>
    <row r="515" spans="1:4" ht="15.75" customHeight="1">
      <c r="A515" s="10"/>
      <c r="B515" s="10"/>
      <c r="C515" s="10"/>
      <c r="D515" s="10"/>
    </row>
    <row r="516" spans="1:4" ht="15.75" customHeight="1">
      <c r="A516" s="10"/>
      <c r="B516" s="10"/>
      <c r="C516" s="10"/>
      <c r="D516" s="10"/>
    </row>
    <row r="517" spans="1:4" ht="15.75" customHeight="1">
      <c r="A517" s="10"/>
      <c r="B517" s="10"/>
      <c r="C517" s="10"/>
      <c r="D517" s="10"/>
    </row>
    <row r="518" spans="1:4" ht="15.75" customHeight="1">
      <c r="A518" s="10"/>
      <c r="B518" s="10"/>
      <c r="C518" s="10"/>
      <c r="D518" s="10"/>
    </row>
    <row r="519" spans="1:4" ht="15.75" customHeight="1">
      <c r="A519" s="10"/>
      <c r="B519" s="10"/>
      <c r="C519" s="10"/>
      <c r="D519" s="10"/>
    </row>
    <row r="520" spans="1:4" ht="15.75" customHeight="1">
      <c r="A520" s="10"/>
      <c r="B520" s="10"/>
      <c r="C520" s="10"/>
      <c r="D520" s="10"/>
    </row>
    <row r="521" spans="1:4" ht="15.75" customHeight="1">
      <c r="A521" s="10"/>
      <c r="B521" s="10"/>
      <c r="C521" s="10"/>
      <c r="D521" s="10"/>
    </row>
    <row r="522" spans="1:4" ht="15.75" customHeight="1">
      <c r="A522" s="10"/>
      <c r="B522" s="10"/>
      <c r="C522" s="10"/>
      <c r="D522" s="10"/>
    </row>
    <row r="523" spans="1:4" ht="15.75" customHeight="1">
      <c r="A523" s="10"/>
      <c r="B523" s="10"/>
      <c r="C523" s="10"/>
      <c r="D523" s="10"/>
    </row>
    <row r="524" spans="1:4" ht="15.75" customHeight="1">
      <c r="A524" s="10"/>
      <c r="B524" s="10"/>
      <c r="C524" s="10"/>
      <c r="D524" s="10"/>
    </row>
    <row r="525" spans="1:4" ht="15.75" customHeight="1">
      <c r="A525" s="10"/>
      <c r="B525" s="10"/>
      <c r="C525" s="10"/>
      <c r="D525" s="10"/>
    </row>
    <row r="526" spans="1:4" ht="15.75" customHeight="1">
      <c r="A526" s="10"/>
      <c r="B526" s="10"/>
      <c r="C526" s="10"/>
      <c r="D526" s="10"/>
    </row>
    <row r="527" spans="1:4" ht="15.75" customHeight="1">
      <c r="A527" s="10"/>
      <c r="B527" s="10"/>
      <c r="C527" s="10"/>
      <c r="D527" s="10"/>
    </row>
    <row r="528" spans="1:4" ht="15.75" customHeight="1">
      <c r="A528" s="10"/>
      <c r="B528" s="10"/>
      <c r="C528" s="10"/>
      <c r="D528" s="10"/>
    </row>
    <row r="529" spans="1:4" ht="15.75" customHeight="1">
      <c r="A529" s="10"/>
      <c r="B529" s="10"/>
      <c r="C529" s="10"/>
      <c r="D529" s="10"/>
    </row>
    <row r="530" spans="1:4" ht="15.75" customHeight="1">
      <c r="A530" s="10"/>
      <c r="B530" s="10"/>
      <c r="C530" s="10"/>
      <c r="D530" s="10"/>
    </row>
    <row r="531" spans="1:4" ht="15.75" customHeight="1">
      <c r="A531" s="10"/>
      <c r="B531" s="10"/>
      <c r="C531" s="10"/>
      <c r="D531" s="10"/>
    </row>
    <row r="532" spans="1:4" ht="15.75" customHeight="1">
      <c r="A532" s="10"/>
      <c r="B532" s="10"/>
      <c r="C532" s="10"/>
      <c r="D532" s="10"/>
    </row>
    <row r="533" spans="1:4" ht="15.75" customHeight="1">
      <c r="A533" s="10"/>
      <c r="B533" s="10"/>
      <c r="C533" s="10"/>
      <c r="D533" s="10"/>
    </row>
    <row r="534" spans="1:4" ht="15.75" customHeight="1">
      <c r="A534" s="10"/>
      <c r="B534" s="10"/>
      <c r="C534" s="10"/>
      <c r="D534" s="10"/>
    </row>
    <row r="535" spans="1:4" ht="15.75" customHeight="1">
      <c r="A535" s="10"/>
      <c r="B535" s="10"/>
      <c r="C535" s="10"/>
      <c r="D535" s="10"/>
    </row>
    <row r="536" spans="1:4" ht="15.75" customHeight="1">
      <c r="A536" s="10"/>
      <c r="B536" s="10"/>
      <c r="C536" s="10"/>
      <c r="D536" s="10"/>
    </row>
    <row r="537" spans="1:4" ht="15.75" customHeight="1">
      <c r="A537" s="10"/>
      <c r="B537" s="10"/>
      <c r="C537" s="10"/>
      <c r="D537" s="10"/>
    </row>
    <row r="538" spans="1:4" ht="15.75" customHeight="1">
      <c r="A538" s="10"/>
      <c r="B538" s="10"/>
      <c r="C538" s="10"/>
      <c r="D538" s="10"/>
    </row>
    <row r="539" spans="1:4" ht="15.75" customHeight="1">
      <c r="A539" s="10"/>
      <c r="B539" s="10"/>
      <c r="C539" s="10"/>
      <c r="D539" s="10"/>
    </row>
    <row r="540" spans="1:4" ht="15.75" customHeight="1">
      <c r="A540" s="10"/>
      <c r="B540" s="10"/>
      <c r="C540" s="10"/>
      <c r="D540" s="10"/>
    </row>
    <row r="541" spans="1:4" ht="15.75" customHeight="1">
      <c r="A541" s="10"/>
      <c r="B541" s="10"/>
      <c r="C541" s="10"/>
      <c r="D541" s="10"/>
    </row>
    <row r="542" spans="1:4" ht="15.75" customHeight="1">
      <c r="A542" s="10"/>
      <c r="B542" s="10"/>
      <c r="C542" s="10"/>
      <c r="D542" s="10"/>
    </row>
    <row r="543" spans="1:4" ht="15.75" customHeight="1">
      <c r="A543" s="10"/>
      <c r="B543" s="10"/>
      <c r="C543" s="10"/>
      <c r="D543" s="10"/>
    </row>
    <row r="544" spans="1:4" ht="15.75" customHeight="1">
      <c r="A544" s="10"/>
      <c r="B544" s="10"/>
      <c r="C544" s="10"/>
      <c r="D544" s="10"/>
    </row>
    <row r="545" spans="1:4" ht="15.75" customHeight="1">
      <c r="A545" s="10"/>
      <c r="B545" s="10"/>
      <c r="C545" s="10"/>
      <c r="D545" s="10"/>
    </row>
    <row r="546" spans="1:4" ht="15.75" customHeight="1">
      <c r="A546" s="10"/>
      <c r="B546" s="10"/>
      <c r="C546" s="10"/>
      <c r="D546" s="10"/>
    </row>
    <row r="547" spans="1:4" ht="15.75" customHeight="1">
      <c r="A547" s="10"/>
      <c r="B547" s="10"/>
      <c r="C547" s="10"/>
      <c r="D547" s="10"/>
    </row>
    <row r="548" spans="1:4" ht="15.75" customHeight="1">
      <c r="A548" s="10"/>
      <c r="B548" s="10"/>
      <c r="C548" s="10"/>
      <c r="D548" s="10"/>
    </row>
    <row r="549" spans="1:4" ht="15.75" customHeight="1">
      <c r="A549" s="10"/>
      <c r="B549" s="10"/>
      <c r="C549" s="10"/>
      <c r="D549" s="10"/>
    </row>
    <row r="550" spans="1:4" ht="15.75" customHeight="1">
      <c r="A550" s="10"/>
      <c r="B550" s="10"/>
      <c r="C550" s="10"/>
      <c r="D550" s="10"/>
    </row>
    <row r="551" spans="1:4" ht="15.75" customHeight="1">
      <c r="A551" s="10"/>
      <c r="B551" s="10"/>
      <c r="C551" s="10"/>
      <c r="D551" s="10"/>
    </row>
    <row r="552" spans="1:4" ht="15.75" customHeight="1">
      <c r="A552" s="10"/>
      <c r="B552" s="10"/>
      <c r="C552" s="10"/>
      <c r="D552" s="10"/>
    </row>
    <row r="553" spans="1:4" ht="15.75" customHeight="1">
      <c r="A553" s="10"/>
      <c r="B553" s="10"/>
      <c r="C553" s="10"/>
      <c r="D553" s="10"/>
    </row>
    <row r="554" spans="1:4" ht="15.75" customHeight="1">
      <c r="A554" s="10"/>
      <c r="B554" s="10"/>
      <c r="C554" s="10"/>
      <c r="D554" s="10"/>
    </row>
    <row r="555" spans="1:4" ht="15.75" customHeight="1">
      <c r="A555" s="10"/>
      <c r="B555" s="10"/>
      <c r="C555" s="10"/>
      <c r="D555" s="10"/>
    </row>
    <row r="556" spans="1:4" ht="15.75" customHeight="1">
      <c r="A556" s="10"/>
      <c r="B556" s="10"/>
      <c r="C556" s="10"/>
      <c r="D556" s="10"/>
    </row>
    <row r="557" spans="1:4" ht="15.75" customHeight="1">
      <c r="A557" s="10"/>
      <c r="B557" s="10"/>
      <c r="C557" s="10"/>
      <c r="D557" s="10"/>
    </row>
    <row r="558" spans="1:4" ht="15.75" customHeight="1">
      <c r="A558" s="10"/>
      <c r="B558" s="10"/>
      <c r="C558" s="10"/>
      <c r="D558" s="10"/>
    </row>
    <row r="559" spans="1:4" ht="15.75" customHeight="1">
      <c r="A559" s="10"/>
      <c r="B559" s="10"/>
      <c r="C559" s="10"/>
      <c r="D559" s="10"/>
    </row>
    <row r="560" spans="1:4" ht="15.75" customHeight="1">
      <c r="A560" s="10"/>
      <c r="B560" s="10"/>
      <c r="C560" s="10"/>
      <c r="D560" s="10"/>
    </row>
    <row r="561" spans="1:4" ht="15.75" customHeight="1">
      <c r="A561" s="10"/>
      <c r="B561" s="10"/>
      <c r="C561" s="10"/>
      <c r="D561" s="10"/>
    </row>
    <row r="562" spans="1:4" ht="15.75" customHeight="1">
      <c r="A562" s="10"/>
      <c r="B562" s="10"/>
      <c r="C562" s="10"/>
      <c r="D562" s="10"/>
    </row>
    <row r="563" spans="1:4" ht="15.75" customHeight="1">
      <c r="A563" s="10"/>
      <c r="B563" s="10"/>
      <c r="C563" s="10"/>
      <c r="D563" s="10"/>
    </row>
    <row r="564" spans="1:4" ht="15.75" customHeight="1">
      <c r="A564" s="10"/>
      <c r="B564" s="10"/>
      <c r="C564" s="10"/>
      <c r="D564" s="10"/>
    </row>
    <row r="565" spans="1:4" ht="15.75" customHeight="1">
      <c r="A565" s="10"/>
      <c r="B565" s="10"/>
      <c r="C565" s="10"/>
      <c r="D565" s="10"/>
    </row>
    <row r="566" spans="1:4" ht="15.75" customHeight="1">
      <c r="A566" s="10"/>
      <c r="B566" s="10"/>
      <c r="C566" s="10"/>
      <c r="D566" s="10"/>
    </row>
    <row r="567" spans="1:4" ht="15.75" customHeight="1">
      <c r="A567" s="10"/>
      <c r="B567" s="10"/>
      <c r="C567" s="10"/>
      <c r="D567" s="10"/>
    </row>
    <row r="568" spans="1:4" ht="15.75" customHeight="1">
      <c r="A568" s="10"/>
      <c r="B568" s="10"/>
      <c r="C568" s="10"/>
      <c r="D568" s="10"/>
    </row>
    <row r="569" spans="1:4" ht="15.75" customHeight="1">
      <c r="A569" s="10"/>
      <c r="B569" s="10"/>
      <c r="C569" s="10"/>
      <c r="D569" s="10"/>
    </row>
    <row r="570" spans="1:4" ht="15.75" customHeight="1">
      <c r="A570" s="10"/>
      <c r="B570" s="10"/>
      <c r="C570" s="10"/>
      <c r="D570" s="10"/>
    </row>
    <row r="571" spans="1:4" ht="15.75" customHeight="1">
      <c r="A571" s="10"/>
      <c r="B571" s="10"/>
      <c r="C571" s="10"/>
      <c r="D571" s="10"/>
    </row>
    <row r="572" spans="1:4" ht="15.75" customHeight="1">
      <c r="A572" s="10"/>
      <c r="B572" s="10"/>
      <c r="C572" s="10"/>
      <c r="D572" s="10"/>
    </row>
    <row r="573" spans="1:4" ht="15.75" customHeight="1">
      <c r="A573" s="10"/>
      <c r="B573" s="10"/>
      <c r="C573" s="10"/>
      <c r="D573" s="10"/>
    </row>
    <row r="574" spans="1:4" ht="15.75" customHeight="1">
      <c r="A574" s="10"/>
      <c r="B574" s="10"/>
      <c r="C574" s="10"/>
      <c r="D574" s="10"/>
    </row>
    <row r="575" spans="1:4" ht="15.75" customHeight="1">
      <c r="A575" s="10"/>
      <c r="B575" s="10"/>
      <c r="C575" s="10"/>
      <c r="D575" s="10"/>
    </row>
    <row r="576" spans="1:4" ht="15.75" customHeight="1">
      <c r="A576" s="10"/>
      <c r="B576" s="10"/>
      <c r="C576" s="10"/>
      <c r="D576" s="10"/>
    </row>
    <row r="577" spans="1:4" ht="15.75" customHeight="1">
      <c r="A577" s="10"/>
      <c r="B577" s="10"/>
      <c r="C577" s="10"/>
      <c r="D577" s="10"/>
    </row>
    <row r="578" spans="1:4" ht="15.75" customHeight="1">
      <c r="A578" s="10"/>
      <c r="B578" s="10"/>
      <c r="C578" s="10"/>
      <c r="D578" s="10"/>
    </row>
    <row r="579" spans="1:4" ht="15.75" customHeight="1">
      <c r="A579" s="10"/>
      <c r="B579" s="10"/>
      <c r="C579" s="10"/>
      <c r="D579" s="10"/>
    </row>
    <row r="580" spans="1:4" ht="15.75" customHeight="1">
      <c r="A580" s="10"/>
      <c r="B580" s="10"/>
      <c r="C580" s="10"/>
      <c r="D580" s="10"/>
    </row>
    <row r="581" spans="1:4" ht="15.75" customHeight="1">
      <c r="A581" s="10"/>
      <c r="B581" s="10"/>
      <c r="C581" s="10"/>
      <c r="D581" s="10"/>
    </row>
    <row r="582" spans="1:4" ht="15.75" customHeight="1">
      <c r="A582" s="10"/>
      <c r="B582" s="10"/>
      <c r="C582" s="10"/>
      <c r="D582" s="10"/>
    </row>
    <row r="583" spans="1:4" ht="15.75" customHeight="1">
      <c r="A583" s="10"/>
      <c r="B583" s="10"/>
      <c r="C583" s="10"/>
      <c r="D583" s="10"/>
    </row>
    <row r="584" spans="1:4" ht="15.75" customHeight="1">
      <c r="A584" s="10"/>
      <c r="B584" s="10"/>
      <c r="C584" s="10"/>
      <c r="D584" s="10"/>
    </row>
    <row r="585" spans="1:4" ht="15.75" customHeight="1">
      <c r="A585" s="10"/>
      <c r="B585" s="10"/>
      <c r="C585" s="10"/>
      <c r="D585" s="10"/>
    </row>
    <row r="586" spans="1:4" ht="15.75" customHeight="1">
      <c r="A586" s="10"/>
      <c r="B586" s="10"/>
      <c r="C586" s="10"/>
      <c r="D586" s="10"/>
    </row>
    <row r="587" spans="1:4" ht="15.75" customHeight="1">
      <c r="A587" s="10"/>
      <c r="B587" s="10"/>
      <c r="C587" s="10"/>
      <c r="D587" s="10"/>
    </row>
    <row r="588" spans="1:4" ht="15.75" customHeight="1">
      <c r="A588" s="10"/>
      <c r="B588" s="10"/>
      <c r="C588" s="10"/>
      <c r="D588" s="10"/>
    </row>
    <row r="589" spans="1:4" ht="15.75" customHeight="1">
      <c r="A589" s="10"/>
      <c r="B589" s="10"/>
      <c r="C589" s="10"/>
      <c r="D589" s="10"/>
    </row>
    <row r="590" spans="1:4" ht="15.75" customHeight="1">
      <c r="A590" s="10"/>
      <c r="B590" s="10"/>
      <c r="C590" s="10"/>
      <c r="D590" s="10"/>
    </row>
    <row r="591" spans="1:4" ht="15.75" customHeight="1">
      <c r="A591" s="10"/>
      <c r="B591" s="10"/>
      <c r="C591" s="10"/>
      <c r="D591" s="10"/>
    </row>
    <row r="592" spans="1:4" ht="15.75" customHeight="1">
      <c r="A592" s="10"/>
      <c r="B592" s="10"/>
      <c r="C592" s="10"/>
      <c r="D592" s="10"/>
    </row>
    <row r="593" spans="1:4" ht="15.75" customHeight="1">
      <c r="A593" s="10"/>
      <c r="B593" s="10"/>
      <c r="C593" s="10"/>
      <c r="D593" s="10"/>
    </row>
    <row r="594" spans="1:4" ht="15.75" customHeight="1">
      <c r="A594" s="10"/>
      <c r="B594" s="10"/>
      <c r="C594" s="10"/>
      <c r="D594" s="10"/>
    </row>
    <row r="595" spans="1:4" ht="15.75" customHeight="1">
      <c r="A595" s="10"/>
      <c r="B595" s="10"/>
      <c r="C595" s="10"/>
      <c r="D595" s="10"/>
    </row>
    <row r="596" spans="1:4" ht="15.75" customHeight="1">
      <c r="A596" s="10"/>
      <c r="B596" s="10"/>
      <c r="C596" s="10"/>
      <c r="D596" s="10"/>
    </row>
    <row r="597" spans="1:4" ht="15.75" customHeight="1">
      <c r="A597" s="10"/>
      <c r="B597" s="10"/>
      <c r="C597" s="10"/>
      <c r="D597" s="10"/>
    </row>
    <row r="598" spans="1:4" ht="15.75" customHeight="1">
      <c r="A598" s="10"/>
      <c r="B598" s="10"/>
      <c r="C598" s="10"/>
      <c r="D598" s="10"/>
    </row>
    <row r="599" spans="1:4" ht="15.75" customHeight="1">
      <c r="A599" s="10"/>
      <c r="B599" s="10"/>
      <c r="C599" s="10"/>
      <c r="D599" s="10"/>
    </row>
    <row r="600" spans="1:4" ht="15.75" customHeight="1">
      <c r="A600" s="10"/>
      <c r="B600" s="10"/>
      <c r="C600" s="10"/>
      <c r="D600" s="10"/>
    </row>
    <row r="601" spans="1:4" ht="15.75" customHeight="1">
      <c r="A601" s="10"/>
      <c r="B601" s="10"/>
      <c r="C601" s="10"/>
      <c r="D601" s="10"/>
    </row>
    <row r="602" spans="1:4" ht="15.75" customHeight="1">
      <c r="A602" s="10"/>
      <c r="B602" s="10"/>
      <c r="C602" s="10"/>
      <c r="D602" s="10"/>
    </row>
    <row r="603" spans="1:4" ht="15.75" customHeight="1">
      <c r="A603" s="10"/>
      <c r="B603" s="10"/>
      <c r="C603" s="10"/>
      <c r="D603" s="10"/>
    </row>
    <row r="604" spans="1:4" ht="15.75" customHeight="1">
      <c r="A604" s="10"/>
      <c r="B604" s="10"/>
      <c r="C604" s="10"/>
      <c r="D604" s="10"/>
    </row>
    <row r="605" spans="1:4" ht="15.75" customHeight="1">
      <c r="A605" s="10"/>
      <c r="B605" s="10"/>
      <c r="C605" s="10"/>
      <c r="D605" s="10"/>
    </row>
    <row r="606" spans="1:4" ht="15.75" customHeight="1">
      <c r="A606" s="10"/>
      <c r="B606" s="10"/>
      <c r="C606" s="10"/>
      <c r="D606" s="10"/>
    </row>
    <row r="607" spans="1:4" ht="15.75" customHeight="1">
      <c r="A607" s="10"/>
      <c r="B607" s="10"/>
      <c r="C607" s="10"/>
      <c r="D607" s="10"/>
    </row>
    <row r="608" spans="1:4" ht="15.75" customHeight="1">
      <c r="A608" s="10"/>
      <c r="B608" s="10"/>
      <c r="C608" s="10"/>
      <c r="D608" s="10"/>
    </row>
    <row r="609" spans="1:4" ht="15.75" customHeight="1">
      <c r="A609" s="10"/>
      <c r="B609" s="10"/>
      <c r="C609" s="10"/>
      <c r="D609" s="10"/>
    </row>
    <row r="610" spans="1:4" ht="15.75" customHeight="1">
      <c r="A610" s="10"/>
      <c r="B610" s="10"/>
      <c r="C610" s="10"/>
      <c r="D610" s="10"/>
    </row>
    <row r="611" spans="1:4" ht="15.75" customHeight="1">
      <c r="A611" s="10"/>
      <c r="B611" s="10"/>
      <c r="C611" s="10"/>
      <c r="D611" s="10"/>
    </row>
    <row r="612" spans="1:4" ht="15.75" customHeight="1">
      <c r="A612" s="10"/>
      <c r="B612" s="10"/>
      <c r="C612" s="10"/>
      <c r="D612" s="10"/>
    </row>
    <row r="613" spans="1:4" ht="15.75" customHeight="1">
      <c r="A613" s="10"/>
      <c r="B613" s="10"/>
      <c r="C613" s="10"/>
      <c r="D613" s="10"/>
    </row>
    <row r="614" spans="1:4" ht="15.75" customHeight="1">
      <c r="A614" s="10"/>
      <c r="B614" s="10"/>
      <c r="C614" s="10"/>
      <c r="D614" s="10"/>
    </row>
    <row r="615" spans="1:4" ht="15.75" customHeight="1">
      <c r="A615" s="10"/>
      <c r="B615" s="10"/>
      <c r="C615" s="10"/>
      <c r="D615" s="10"/>
    </row>
    <row r="616" spans="1:4" ht="15.75" customHeight="1">
      <c r="A616" s="10"/>
      <c r="B616" s="10"/>
      <c r="C616" s="10"/>
      <c r="D616" s="10"/>
    </row>
    <row r="617" spans="1:4" ht="15.75" customHeight="1">
      <c r="A617" s="10"/>
      <c r="B617" s="10"/>
      <c r="C617" s="10"/>
      <c r="D617" s="10"/>
    </row>
    <row r="618" spans="1:4" ht="15.75" customHeight="1">
      <c r="A618" s="10"/>
      <c r="B618" s="10"/>
      <c r="C618" s="10"/>
      <c r="D618" s="10"/>
    </row>
    <row r="619" spans="1:4" ht="15.75" customHeight="1">
      <c r="A619" s="10"/>
      <c r="B619" s="10"/>
      <c r="C619" s="10"/>
      <c r="D619" s="10"/>
    </row>
    <row r="620" spans="1:4" ht="15.75" customHeight="1">
      <c r="A620" s="10"/>
      <c r="B620" s="10"/>
      <c r="C620" s="10"/>
      <c r="D620" s="10"/>
    </row>
    <row r="621" spans="1:4" ht="15.75" customHeight="1">
      <c r="A621" s="10"/>
      <c r="B621" s="10"/>
      <c r="C621" s="10"/>
      <c r="D621" s="10"/>
    </row>
    <row r="622" spans="1:4" ht="15.75" customHeight="1">
      <c r="A622" s="10"/>
      <c r="B622" s="10"/>
      <c r="C622" s="10"/>
      <c r="D622" s="10"/>
    </row>
    <row r="623" spans="1:4" ht="15.75" customHeight="1">
      <c r="A623" s="10"/>
      <c r="B623" s="10"/>
      <c r="C623" s="10"/>
      <c r="D623" s="10"/>
    </row>
    <row r="624" spans="1:4" ht="15.75" customHeight="1">
      <c r="A624" s="10"/>
      <c r="B624" s="10"/>
      <c r="C624" s="10"/>
      <c r="D624" s="10"/>
    </row>
    <row r="625" spans="1:4" ht="15.75" customHeight="1">
      <c r="A625" s="10"/>
      <c r="B625" s="10"/>
      <c r="C625" s="10"/>
      <c r="D625" s="10"/>
    </row>
    <row r="626" spans="1:4" ht="15.75" customHeight="1">
      <c r="A626" s="10"/>
      <c r="B626" s="10"/>
      <c r="C626" s="10"/>
      <c r="D626" s="10"/>
    </row>
    <row r="627" spans="1:4" ht="15.75" customHeight="1">
      <c r="A627" s="10"/>
      <c r="B627" s="10"/>
      <c r="C627" s="10"/>
      <c r="D627" s="10"/>
    </row>
    <row r="628" spans="1:4" ht="15.75" customHeight="1">
      <c r="A628" s="10"/>
      <c r="B628" s="10"/>
      <c r="C628" s="10"/>
      <c r="D628" s="10"/>
    </row>
    <row r="629" spans="1:4" ht="15.75" customHeight="1">
      <c r="A629" s="10"/>
      <c r="B629" s="10"/>
      <c r="C629" s="10"/>
      <c r="D629" s="10"/>
    </row>
    <row r="630" spans="1:4" ht="15.75" customHeight="1">
      <c r="A630" s="10"/>
      <c r="B630" s="10"/>
      <c r="C630" s="10"/>
      <c r="D630" s="10"/>
    </row>
    <row r="631" spans="1:4" ht="15.75" customHeight="1">
      <c r="A631" s="10"/>
      <c r="B631" s="10"/>
      <c r="C631" s="10"/>
      <c r="D631" s="10"/>
    </row>
    <row r="632" spans="1:4" ht="15.75" customHeight="1">
      <c r="A632" s="10"/>
      <c r="B632" s="10"/>
      <c r="C632" s="10"/>
      <c r="D632" s="10"/>
    </row>
    <row r="633" spans="1:4" ht="15.75" customHeight="1">
      <c r="A633" s="10"/>
      <c r="B633" s="10"/>
      <c r="C633" s="10"/>
      <c r="D633" s="10"/>
    </row>
    <row r="634" spans="1:4" ht="15.75" customHeight="1">
      <c r="A634" s="10"/>
      <c r="B634" s="10"/>
      <c r="C634" s="10"/>
      <c r="D634" s="10"/>
    </row>
    <row r="635" spans="1:4" ht="15.75" customHeight="1">
      <c r="A635" s="10"/>
      <c r="B635" s="10"/>
      <c r="C635" s="10"/>
      <c r="D635" s="10"/>
    </row>
    <row r="636" spans="1:4" ht="15.75" customHeight="1">
      <c r="A636" s="10"/>
      <c r="B636" s="10"/>
      <c r="C636" s="10"/>
      <c r="D636" s="10"/>
    </row>
    <row r="637" spans="1:4" ht="15.75" customHeight="1">
      <c r="A637" s="10"/>
      <c r="B637" s="10"/>
      <c r="C637" s="10"/>
      <c r="D637" s="10"/>
    </row>
    <row r="638" spans="1:4" ht="15.75" customHeight="1">
      <c r="A638" s="10"/>
      <c r="B638" s="10"/>
      <c r="C638" s="10"/>
      <c r="D638" s="10"/>
    </row>
    <row r="639" spans="1:4" ht="15.75" customHeight="1">
      <c r="A639" s="10"/>
      <c r="B639" s="10"/>
      <c r="C639" s="10"/>
      <c r="D639" s="10"/>
    </row>
    <row r="640" spans="1:4" ht="15.75" customHeight="1">
      <c r="A640" s="10"/>
      <c r="B640" s="10"/>
      <c r="C640" s="10"/>
      <c r="D640" s="10"/>
    </row>
    <row r="641" spans="1:4" ht="15.75" customHeight="1">
      <c r="A641" s="10"/>
      <c r="B641" s="10"/>
      <c r="C641" s="10"/>
      <c r="D641" s="10"/>
    </row>
    <row r="642" spans="1:4" ht="15.75" customHeight="1">
      <c r="A642" s="10"/>
      <c r="B642" s="10"/>
      <c r="C642" s="10"/>
      <c r="D642" s="10"/>
    </row>
    <row r="643" spans="1:4" ht="15.75" customHeight="1">
      <c r="A643" s="10"/>
      <c r="B643" s="10"/>
      <c r="C643" s="10"/>
      <c r="D643" s="10"/>
    </row>
    <row r="644" spans="1:4" ht="15.75" customHeight="1">
      <c r="A644" s="10"/>
      <c r="B644" s="10"/>
      <c r="C644" s="10"/>
      <c r="D644" s="10"/>
    </row>
    <row r="645" spans="1:4" ht="15.75" customHeight="1">
      <c r="A645" s="10"/>
      <c r="B645" s="10"/>
      <c r="C645" s="10"/>
      <c r="D645" s="10"/>
    </row>
    <row r="646" spans="1:4" ht="15.75" customHeight="1">
      <c r="A646" s="10"/>
      <c r="B646" s="10"/>
      <c r="C646" s="10"/>
      <c r="D646" s="10"/>
    </row>
    <row r="647" spans="1:4" ht="15.75" customHeight="1">
      <c r="A647" s="10"/>
      <c r="B647" s="10"/>
      <c r="C647" s="10"/>
      <c r="D647" s="10"/>
    </row>
    <row r="648" spans="1:4" ht="15.75" customHeight="1">
      <c r="A648" s="10"/>
      <c r="B648" s="10"/>
      <c r="C648" s="10"/>
      <c r="D648" s="10"/>
    </row>
    <row r="649" spans="1:4" ht="15.75" customHeight="1">
      <c r="A649" s="10"/>
      <c r="B649" s="10"/>
      <c r="C649" s="10"/>
      <c r="D649" s="10"/>
    </row>
    <row r="650" spans="1:4" ht="15.75" customHeight="1">
      <c r="A650" s="10"/>
      <c r="B650" s="10"/>
      <c r="C650" s="10"/>
      <c r="D650" s="10"/>
    </row>
    <row r="651" spans="1:4" ht="15.75" customHeight="1">
      <c r="A651" s="10"/>
      <c r="B651" s="10"/>
      <c r="C651" s="10"/>
      <c r="D651" s="10"/>
    </row>
    <row r="652" spans="1:4" ht="15.75" customHeight="1">
      <c r="A652" s="10"/>
      <c r="B652" s="10"/>
      <c r="C652" s="10"/>
      <c r="D652" s="10"/>
    </row>
    <row r="653" spans="1:4" ht="15.75" customHeight="1">
      <c r="A653" s="10"/>
      <c r="B653" s="10"/>
      <c r="C653" s="10"/>
      <c r="D653" s="10"/>
    </row>
    <row r="654" spans="1:4" ht="15.75" customHeight="1">
      <c r="A654" s="10"/>
      <c r="B654" s="10"/>
      <c r="C654" s="10"/>
      <c r="D654" s="10"/>
    </row>
    <row r="655" spans="1:4" ht="15.75" customHeight="1">
      <c r="A655" s="10"/>
      <c r="B655" s="10"/>
      <c r="C655" s="10"/>
      <c r="D655" s="10"/>
    </row>
    <row r="656" spans="1:4" ht="15.75" customHeight="1">
      <c r="A656" s="10"/>
      <c r="B656" s="10"/>
      <c r="C656" s="10"/>
      <c r="D656" s="10"/>
    </row>
    <row r="657" spans="1:4" ht="15.75" customHeight="1">
      <c r="A657" s="10"/>
      <c r="B657" s="10"/>
      <c r="C657" s="10"/>
      <c r="D657" s="10"/>
    </row>
    <row r="658" spans="1:4" ht="15.75" customHeight="1">
      <c r="A658" s="10"/>
      <c r="B658" s="10"/>
      <c r="C658" s="10"/>
      <c r="D658" s="10"/>
    </row>
    <row r="659" spans="1:4" ht="15.75" customHeight="1">
      <c r="A659" s="10"/>
      <c r="B659" s="10"/>
      <c r="C659" s="10"/>
      <c r="D659" s="10"/>
    </row>
    <row r="660" spans="1:4" ht="15.75" customHeight="1">
      <c r="A660" s="10"/>
      <c r="B660" s="10"/>
      <c r="C660" s="10"/>
      <c r="D660" s="10"/>
    </row>
    <row r="661" spans="1:4" ht="15.75" customHeight="1">
      <c r="A661" s="10"/>
      <c r="B661" s="10"/>
      <c r="C661" s="10"/>
      <c r="D661" s="10"/>
    </row>
    <row r="662" spans="1:4" ht="15.75" customHeight="1">
      <c r="A662" s="10"/>
      <c r="B662" s="10"/>
      <c r="C662" s="10"/>
      <c r="D662" s="10"/>
    </row>
    <row r="663" spans="1:4" ht="15.75" customHeight="1">
      <c r="A663" s="10"/>
      <c r="B663" s="10"/>
      <c r="C663" s="10"/>
      <c r="D663" s="10"/>
    </row>
    <row r="664" spans="1:4" ht="15.75" customHeight="1">
      <c r="A664" s="10"/>
      <c r="B664" s="10"/>
      <c r="C664" s="10"/>
      <c r="D664" s="10"/>
    </row>
    <row r="665" spans="1:4" ht="15.75" customHeight="1">
      <c r="A665" s="10"/>
      <c r="B665" s="10"/>
      <c r="C665" s="10"/>
      <c r="D665" s="10"/>
    </row>
    <row r="666" spans="1:4" ht="15.75" customHeight="1">
      <c r="A666" s="10"/>
      <c r="B666" s="10"/>
      <c r="C666" s="10"/>
      <c r="D666" s="10"/>
    </row>
    <row r="667" spans="1:4" ht="15.75" customHeight="1">
      <c r="A667" s="10"/>
      <c r="B667" s="10"/>
      <c r="C667" s="10"/>
      <c r="D667" s="10"/>
    </row>
    <row r="668" spans="1:4" ht="15.75" customHeight="1">
      <c r="A668" s="10"/>
      <c r="B668" s="10"/>
      <c r="C668" s="10"/>
      <c r="D668" s="10"/>
    </row>
    <row r="669" spans="1:4" ht="15.75" customHeight="1">
      <c r="A669" s="10"/>
      <c r="B669" s="10"/>
      <c r="C669" s="10"/>
      <c r="D669" s="10"/>
    </row>
    <row r="670" spans="1:4" ht="15.75" customHeight="1">
      <c r="A670" s="10"/>
      <c r="B670" s="10"/>
      <c r="C670" s="10"/>
      <c r="D670" s="10"/>
    </row>
    <row r="671" spans="1:4" ht="15.75" customHeight="1">
      <c r="A671" s="10"/>
      <c r="B671" s="10"/>
      <c r="C671" s="10"/>
      <c r="D671" s="10"/>
    </row>
    <row r="672" spans="1:4" ht="15.75" customHeight="1">
      <c r="A672" s="10"/>
      <c r="B672" s="10"/>
      <c r="C672" s="10"/>
      <c r="D672" s="10"/>
    </row>
    <row r="673" spans="1:4" ht="15.75" customHeight="1">
      <c r="A673" s="10"/>
      <c r="B673" s="10"/>
      <c r="C673" s="10"/>
      <c r="D673" s="10"/>
    </row>
    <row r="674" spans="1:4" ht="15.75" customHeight="1">
      <c r="A674" s="10"/>
      <c r="B674" s="10"/>
      <c r="C674" s="10"/>
      <c r="D674" s="10"/>
    </row>
    <row r="675" spans="1:4" ht="15.75" customHeight="1">
      <c r="A675" s="10"/>
      <c r="B675" s="10"/>
      <c r="C675" s="10"/>
      <c r="D675" s="10"/>
    </row>
    <row r="676" spans="1:4" ht="15.75" customHeight="1">
      <c r="A676" s="10"/>
      <c r="B676" s="10"/>
      <c r="C676" s="10"/>
      <c r="D676" s="10"/>
    </row>
    <row r="677" spans="1:4" ht="15.75" customHeight="1">
      <c r="A677" s="10"/>
      <c r="B677" s="10"/>
      <c r="C677" s="10"/>
      <c r="D677" s="10"/>
    </row>
    <row r="678" spans="1:4" ht="15.75" customHeight="1">
      <c r="A678" s="10"/>
      <c r="B678" s="10"/>
      <c r="C678" s="10"/>
      <c r="D678" s="10"/>
    </row>
    <row r="679" spans="1:4" ht="15.75" customHeight="1">
      <c r="A679" s="10"/>
      <c r="B679" s="10"/>
      <c r="C679" s="10"/>
      <c r="D679" s="10"/>
    </row>
    <row r="680" spans="1:4" ht="15.75" customHeight="1">
      <c r="A680" s="10"/>
      <c r="B680" s="10"/>
      <c r="C680" s="10"/>
      <c r="D680" s="10"/>
    </row>
    <row r="681" spans="1:4" ht="15.75" customHeight="1">
      <c r="A681" s="10"/>
      <c r="B681" s="10"/>
      <c r="C681" s="10"/>
      <c r="D681" s="10"/>
    </row>
    <row r="682" spans="1:4" ht="15.75" customHeight="1">
      <c r="A682" s="10"/>
      <c r="B682" s="10"/>
      <c r="C682" s="10"/>
      <c r="D682" s="10"/>
    </row>
    <row r="683" spans="1:4" ht="15.75" customHeight="1">
      <c r="A683" s="10"/>
      <c r="B683" s="10"/>
      <c r="C683" s="10"/>
      <c r="D683" s="10"/>
    </row>
    <row r="684" spans="1:4" ht="15.75" customHeight="1">
      <c r="A684" s="10"/>
      <c r="B684" s="10"/>
      <c r="C684" s="10"/>
      <c r="D684" s="10"/>
    </row>
    <row r="685" spans="1:4" ht="15.75" customHeight="1">
      <c r="A685" s="10"/>
      <c r="B685" s="10"/>
      <c r="C685" s="10"/>
      <c r="D685" s="10"/>
    </row>
    <row r="686" spans="1:4" ht="15.75" customHeight="1">
      <c r="A686" s="10"/>
      <c r="B686" s="10"/>
      <c r="C686" s="10"/>
      <c r="D686" s="10"/>
    </row>
    <row r="687" spans="1:4" ht="15.75" customHeight="1">
      <c r="A687" s="10"/>
      <c r="B687" s="10"/>
      <c r="C687" s="10"/>
      <c r="D687" s="10"/>
    </row>
    <row r="688" spans="1:4" ht="15.75" customHeight="1">
      <c r="A688" s="10"/>
      <c r="B688" s="10"/>
      <c r="C688" s="10"/>
      <c r="D688" s="10"/>
    </row>
    <row r="689" spans="1:4" ht="15.75" customHeight="1">
      <c r="A689" s="10"/>
      <c r="B689" s="10"/>
      <c r="C689" s="10"/>
      <c r="D689" s="10"/>
    </row>
    <row r="690" spans="1:4" ht="15.75" customHeight="1">
      <c r="A690" s="10"/>
      <c r="B690" s="10"/>
      <c r="C690" s="10"/>
      <c r="D690" s="10"/>
    </row>
    <row r="691" spans="1:4" ht="15.75" customHeight="1">
      <c r="A691" s="10"/>
      <c r="B691" s="10"/>
      <c r="C691" s="10"/>
      <c r="D691" s="10"/>
    </row>
    <row r="692" spans="1:4" ht="15.75" customHeight="1">
      <c r="A692" s="10"/>
      <c r="B692" s="10"/>
      <c r="C692" s="10"/>
      <c r="D692" s="10"/>
    </row>
    <row r="693" spans="1:4" ht="15.75" customHeight="1">
      <c r="A693" s="10"/>
      <c r="B693" s="10"/>
      <c r="C693" s="10"/>
      <c r="D693" s="10"/>
    </row>
    <row r="694" spans="1:4" ht="15.75" customHeight="1">
      <c r="A694" s="10"/>
      <c r="B694" s="10"/>
      <c r="C694" s="10"/>
      <c r="D694" s="10"/>
    </row>
    <row r="695" spans="1:4" ht="15.75" customHeight="1">
      <c r="A695" s="10"/>
      <c r="B695" s="10"/>
      <c r="C695" s="10"/>
      <c r="D695" s="10"/>
    </row>
    <row r="696" spans="1:4" ht="15.75" customHeight="1">
      <c r="A696" s="10"/>
      <c r="B696" s="10"/>
      <c r="C696" s="10"/>
      <c r="D696" s="10"/>
    </row>
    <row r="697" spans="1:4" ht="15.75" customHeight="1">
      <c r="A697" s="10"/>
      <c r="B697" s="10"/>
      <c r="C697" s="10"/>
      <c r="D697" s="10"/>
    </row>
    <row r="698" spans="1:4" ht="15.75" customHeight="1">
      <c r="A698" s="10"/>
      <c r="B698" s="10"/>
      <c r="C698" s="10"/>
      <c r="D698" s="10"/>
    </row>
    <row r="699" spans="1:4" ht="15.75" customHeight="1">
      <c r="A699" s="10"/>
      <c r="B699" s="10"/>
      <c r="C699" s="10"/>
      <c r="D699" s="10"/>
    </row>
    <row r="700" spans="1:4" ht="15.75" customHeight="1">
      <c r="A700" s="10"/>
      <c r="B700" s="10"/>
      <c r="C700" s="10"/>
      <c r="D700" s="10"/>
    </row>
    <row r="701" spans="1:4" ht="15.75" customHeight="1">
      <c r="A701" s="10"/>
      <c r="B701" s="10"/>
      <c r="C701" s="10"/>
      <c r="D701" s="10"/>
    </row>
    <row r="702" spans="1:4" ht="15.75" customHeight="1">
      <c r="A702" s="10"/>
      <c r="B702" s="10"/>
      <c r="C702" s="10"/>
      <c r="D702" s="10"/>
    </row>
    <row r="703" spans="1:4" ht="15.75" customHeight="1">
      <c r="A703" s="10"/>
      <c r="B703" s="10"/>
      <c r="C703" s="10"/>
      <c r="D703" s="10"/>
    </row>
    <row r="704" spans="1:4" ht="15.75" customHeight="1">
      <c r="A704" s="10"/>
      <c r="B704" s="10"/>
      <c r="C704" s="10"/>
      <c r="D704" s="10"/>
    </row>
    <row r="705" spans="1:4" ht="15.75" customHeight="1">
      <c r="A705" s="10"/>
      <c r="B705" s="10"/>
      <c r="C705" s="10"/>
      <c r="D705" s="10"/>
    </row>
    <row r="706" spans="1:4" ht="15.75" customHeight="1">
      <c r="A706" s="10"/>
      <c r="B706" s="10"/>
      <c r="C706" s="10"/>
      <c r="D706" s="10"/>
    </row>
    <row r="707" spans="1:4" ht="15.75" customHeight="1">
      <c r="A707" s="10"/>
      <c r="B707" s="10"/>
      <c r="C707" s="10"/>
      <c r="D707" s="10"/>
    </row>
    <row r="708" spans="1:4" ht="15.75" customHeight="1">
      <c r="A708" s="10"/>
      <c r="B708" s="10"/>
      <c r="C708" s="10"/>
      <c r="D708" s="10"/>
    </row>
    <row r="709" spans="1:4" ht="15.75" customHeight="1">
      <c r="A709" s="10"/>
      <c r="B709" s="10"/>
      <c r="C709" s="10"/>
      <c r="D709" s="10"/>
    </row>
    <row r="710" spans="1:4" ht="15.75" customHeight="1">
      <c r="A710" s="10"/>
      <c r="B710" s="10"/>
      <c r="C710" s="10"/>
      <c r="D710" s="10"/>
    </row>
    <row r="711" spans="1:4" ht="15.75" customHeight="1">
      <c r="A711" s="10"/>
      <c r="B711" s="10"/>
      <c r="C711" s="10"/>
      <c r="D711" s="10"/>
    </row>
    <row r="712" spans="1:4" ht="15.75" customHeight="1">
      <c r="A712" s="10"/>
      <c r="B712" s="10"/>
      <c r="C712" s="10"/>
      <c r="D712" s="10"/>
    </row>
    <row r="713" spans="1:4" ht="15.75" customHeight="1">
      <c r="A713" s="10"/>
      <c r="B713" s="10"/>
      <c r="C713" s="10"/>
      <c r="D713" s="10"/>
    </row>
    <row r="714" spans="1:4" ht="15.75" customHeight="1">
      <c r="A714" s="10"/>
      <c r="B714" s="10"/>
      <c r="C714" s="10"/>
      <c r="D714" s="10"/>
    </row>
    <row r="715" spans="1:4" ht="15.75" customHeight="1">
      <c r="A715" s="10"/>
      <c r="B715" s="10"/>
      <c r="C715" s="10"/>
      <c r="D715" s="10"/>
    </row>
    <row r="716" spans="1:4" ht="15.75" customHeight="1">
      <c r="A716" s="10"/>
      <c r="B716" s="10"/>
      <c r="C716" s="10"/>
      <c r="D716" s="10"/>
    </row>
    <row r="717" spans="1:4" ht="15.75" customHeight="1">
      <c r="A717" s="10"/>
      <c r="B717" s="10"/>
      <c r="C717" s="10"/>
      <c r="D717" s="10"/>
    </row>
    <row r="718" spans="1:4" ht="15.75" customHeight="1">
      <c r="A718" s="10"/>
      <c r="B718" s="10"/>
      <c r="C718" s="10"/>
      <c r="D718" s="10"/>
    </row>
    <row r="719" spans="1:4" ht="15.75" customHeight="1">
      <c r="A719" s="10"/>
      <c r="B719" s="10"/>
      <c r="C719" s="10"/>
      <c r="D719" s="10"/>
    </row>
    <row r="720" spans="1:4" ht="15.75" customHeight="1">
      <c r="A720" s="10"/>
      <c r="B720" s="10"/>
      <c r="C720" s="10"/>
      <c r="D720" s="10"/>
    </row>
    <row r="721" spans="1:4" ht="15.75" customHeight="1">
      <c r="A721" s="10"/>
      <c r="B721" s="10"/>
      <c r="C721" s="10"/>
      <c r="D721" s="10"/>
    </row>
    <row r="722" spans="1:4" ht="15.75" customHeight="1">
      <c r="A722" s="10"/>
      <c r="B722" s="10"/>
      <c r="C722" s="10"/>
      <c r="D722" s="10"/>
    </row>
    <row r="723" spans="1:4" ht="15.75" customHeight="1">
      <c r="A723" s="10"/>
      <c r="B723" s="10"/>
      <c r="C723" s="10"/>
      <c r="D723" s="10"/>
    </row>
    <row r="724" spans="1:4" ht="15.75" customHeight="1">
      <c r="A724" s="10"/>
      <c r="B724" s="10"/>
      <c r="C724" s="10"/>
      <c r="D724" s="10"/>
    </row>
    <row r="725" spans="1:4" ht="15.75" customHeight="1">
      <c r="A725" s="10"/>
      <c r="B725" s="10"/>
      <c r="C725" s="10"/>
      <c r="D725" s="10"/>
    </row>
    <row r="726" spans="1:4" ht="15.75" customHeight="1">
      <c r="A726" s="10"/>
      <c r="B726" s="10"/>
      <c r="C726" s="10"/>
      <c r="D726" s="10"/>
    </row>
    <row r="727" spans="1:4" ht="15.75" customHeight="1">
      <c r="A727" s="10"/>
      <c r="B727" s="10"/>
      <c r="C727" s="10"/>
      <c r="D727" s="10"/>
    </row>
    <row r="728" spans="1:4" ht="15.75" customHeight="1">
      <c r="A728" s="10"/>
      <c r="B728" s="10"/>
      <c r="C728" s="10"/>
      <c r="D728" s="10"/>
    </row>
    <row r="729" spans="1:4" ht="15.75" customHeight="1">
      <c r="A729" s="10"/>
      <c r="B729" s="10"/>
      <c r="C729" s="10"/>
      <c r="D729" s="10"/>
    </row>
    <row r="730" spans="1:4" ht="15.75" customHeight="1">
      <c r="A730" s="10"/>
      <c r="B730" s="10"/>
      <c r="C730" s="10"/>
      <c r="D730" s="10"/>
    </row>
    <row r="731" spans="1:4" ht="15.75" customHeight="1">
      <c r="A731" s="10"/>
      <c r="B731" s="10"/>
      <c r="C731" s="10"/>
      <c r="D731" s="10"/>
    </row>
    <row r="732" spans="1:4" ht="15.75" customHeight="1">
      <c r="A732" s="10"/>
      <c r="B732" s="10"/>
      <c r="C732" s="10"/>
      <c r="D732" s="10"/>
    </row>
    <row r="733" spans="1:4" ht="15.75" customHeight="1">
      <c r="A733" s="10"/>
      <c r="B733" s="10"/>
      <c r="C733" s="10"/>
      <c r="D733" s="10"/>
    </row>
    <row r="734" spans="1:4" ht="15.75" customHeight="1">
      <c r="A734" s="10"/>
      <c r="B734" s="10"/>
      <c r="C734" s="10"/>
      <c r="D734" s="10"/>
    </row>
    <row r="735" spans="1:4" ht="15.75" customHeight="1">
      <c r="A735" s="10"/>
      <c r="B735" s="10"/>
      <c r="C735" s="10"/>
      <c r="D735" s="10"/>
    </row>
    <row r="736" spans="1:4" ht="15.75" customHeight="1">
      <c r="A736" s="10"/>
      <c r="B736" s="10"/>
      <c r="C736" s="10"/>
      <c r="D736" s="10"/>
    </row>
    <row r="737" spans="1:4" ht="15.75" customHeight="1">
      <c r="A737" s="10"/>
      <c r="B737" s="10"/>
      <c r="C737" s="10"/>
      <c r="D737" s="10"/>
    </row>
    <row r="738" spans="1:4" ht="15.75" customHeight="1">
      <c r="A738" s="10"/>
      <c r="B738" s="10"/>
      <c r="C738" s="10"/>
      <c r="D738" s="10"/>
    </row>
    <row r="739" spans="1:4" ht="15.75" customHeight="1">
      <c r="A739" s="10"/>
      <c r="B739" s="10"/>
      <c r="C739" s="10"/>
      <c r="D739" s="10"/>
    </row>
    <row r="740" spans="1:4" ht="15.75" customHeight="1">
      <c r="A740" s="10"/>
      <c r="B740" s="10"/>
      <c r="C740" s="10"/>
      <c r="D740" s="10"/>
    </row>
    <row r="741" spans="1:4" ht="15.75" customHeight="1">
      <c r="A741" s="10"/>
      <c r="B741" s="10"/>
      <c r="C741" s="10"/>
      <c r="D741" s="10"/>
    </row>
    <row r="742" spans="1:4" ht="15.75" customHeight="1">
      <c r="A742" s="10"/>
      <c r="B742" s="10"/>
      <c r="C742" s="10"/>
      <c r="D742" s="10"/>
    </row>
    <row r="743" spans="1:4" ht="15.75" customHeight="1">
      <c r="A743" s="10"/>
      <c r="B743" s="10"/>
      <c r="C743" s="10"/>
      <c r="D743" s="10"/>
    </row>
    <row r="744" spans="1:4" ht="15.75" customHeight="1">
      <c r="A744" s="10"/>
      <c r="B744" s="10"/>
      <c r="C744" s="10"/>
      <c r="D744" s="10"/>
    </row>
    <row r="745" spans="1:4" ht="15.75" customHeight="1">
      <c r="A745" s="10"/>
      <c r="B745" s="10"/>
      <c r="C745" s="10"/>
      <c r="D745" s="10"/>
    </row>
    <row r="746" spans="1:4" ht="15.75" customHeight="1">
      <c r="A746" s="10"/>
      <c r="B746" s="10"/>
      <c r="C746" s="10"/>
      <c r="D746" s="10"/>
    </row>
    <row r="747" spans="1:4" ht="15.75" customHeight="1">
      <c r="A747" s="10"/>
      <c r="B747" s="10"/>
      <c r="C747" s="10"/>
      <c r="D747" s="10"/>
    </row>
    <row r="748" spans="1:4" ht="15.75" customHeight="1">
      <c r="A748" s="10"/>
      <c r="B748" s="10"/>
      <c r="C748" s="10"/>
      <c r="D748" s="10"/>
    </row>
    <row r="749" spans="1:4" ht="15.75" customHeight="1">
      <c r="A749" s="10"/>
      <c r="B749" s="10"/>
      <c r="C749" s="10"/>
      <c r="D749" s="10"/>
    </row>
    <row r="750" spans="1:4" ht="15.75" customHeight="1">
      <c r="A750" s="10"/>
      <c r="B750" s="10"/>
      <c r="C750" s="10"/>
      <c r="D750" s="10"/>
    </row>
    <row r="751" spans="1:4" ht="15.75" customHeight="1">
      <c r="A751" s="10"/>
      <c r="B751" s="10"/>
      <c r="C751" s="10"/>
      <c r="D751" s="10"/>
    </row>
    <row r="752" spans="1:4" ht="15.75" customHeight="1">
      <c r="A752" s="10"/>
      <c r="B752" s="10"/>
      <c r="C752" s="10"/>
      <c r="D752" s="10"/>
    </row>
    <row r="753" spans="1:4" ht="15.75" customHeight="1">
      <c r="A753" s="10"/>
      <c r="B753" s="10"/>
      <c r="C753" s="10"/>
      <c r="D753" s="10"/>
    </row>
    <row r="754" spans="1:4" ht="15.75" customHeight="1">
      <c r="A754" s="10"/>
      <c r="B754" s="10"/>
      <c r="C754" s="10"/>
      <c r="D754" s="10"/>
    </row>
    <row r="755" spans="1:4" ht="15.75" customHeight="1">
      <c r="A755" s="10"/>
      <c r="B755" s="10"/>
      <c r="C755" s="10"/>
      <c r="D755" s="10"/>
    </row>
    <row r="756" spans="1:4" ht="15.75" customHeight="1">
      <c r="A756" s="10"/>
      <c r="B756" s="10"/>
      <c r="C756" s="10"/>
      <c r="D756" s="10"/>
    </row>
    <row r="757" spans="1:4" ht="15.75" customHeight="1">
      <c r="A757" s="10"/>
      <c r="B757" s="10"/>
      <c r="C757" s="10"/>
      <c r="D757" s="10"/>
    </row>
    <row r="758" spans="1:4" ht="15.75" customHeight="1">
      <c r="A758" s="10"/>
      <c r="B758" s="10"/>
      <c r="C758" s="10"/>
      <c r="D758" s="10"/>
    </row>
    <row r="759" spans="1:4" ht="15.75" customHeight="1">
      <c r="A759" s="10"/>
      <c r="B759" s="10"/>
      <c r="C759" s="10"/>
      <c r="D759" s="10"/>
    </row>
    <row r="760" spans="1:4" ht="15.75" customHeight="1">
      <c r="A760" s="10"/>
      <c r="B760" s="10"/>
      <c r="C760" s="10"/>
      <c r="D760" s="10"/>
    </row>
    <row r="761" spans="1:4" ht="15.75" customHeight="1">
      <c r="A761" s="10"/>
      <c r="B761" s="10"/>
      <c r="C761" s="10"/>
      <c r="D761" s="10"/>
    </row>
    <row r="762" spans="1:4" ht="15.75" customHeight="1">
      <c r="A762" s="10"/>
      <c r="B762" s="10"/>
      <c r="C762" s="10"/>
      <c r="D762" s="10"/>
    </row>
    <row r="763" spans="1:4" ht="15.75" customHeight="1">
      <c r="A763" s="10"/>
      <c r="B763" s="10"/>
      <c r="C763" s="10"/>
      <c r="D763" s="10"/>
    </row>
    <row r="764" spans="1:4" ht="15.75" customHeight="1">
      <c r="A764" s="10"/>
      <c r="B764" s="10"/>
      <c r="C764" s="10"/>
      <c r="D764" s="10"/>
    </row>
    <row r="765" spans="1:4" ht="15.75" customHeight="1">
      <c r="A765" s="10"/>
      <c r="B765" s="10"/>
      <c r="C765" s="10"/>
      <c r="D765" s="10"/>
    </row>
    <row r="766" spans="1:4" ht="15.75" customHeight="1">
      <c r="A766" s="10"/>
      <c r="B766" s="10"/>
      <c r="C766" s="10"/>
      <c r="D766" s="10"/>
    </row>
    <row r="767" spans="1:4" ht="15.75" customHeight="1">
      <c r="A767" s="10"/>
      <c r="B767" s="10"/>
      <c r="C767" s="10"/>
      <c r="D767" s="10"/>
    </row>
    <row r="768" spans="1:4" ht="15.75" customHeight="1">
      <c r="A768" s="10"/>
      <c r="B768" s="10"/>
      <c r="C768" s="10"/>
      <c r="D768" s="10"/>
    </row>
    <row r="769" spans="1:4" ht="15.75" customHeight="1">
      <c r="A769" s="10"/>
      <c r="B769" s="10"/>
      <c r="C769" s="10"/>
      <c r="D769" s="10"/>
    </row>
    <row r="770" spans="1:4" ht="15.75" customHeight="1">
      <c r="A770" s="10"/>
      <c r="B770" s="10"/>
      <c r="C770" s="10"/>
      <c r="D770" s="10"/>
    </row>
    <row r="771" spans="1:4" ht="15.75" customHeight="1">
      <c r="A771" s="10"/>
      <c r="B771" s="10"/>
      <c r="C771" s="10"/>
      <c r="D771" s="10"/>
    </row>
    <row r="772" spans="1:4" ht="15.75" customHeight="1">
      <c r="A772" s="10"/>
      <c r="B772" s="10"/>
      <c r="C772" s="10"/>
      <c r="D772" s="10"/>
    </row>
    <row r="773" spans="1:4" ht="15.75" customHeight="1">
      <c r="A773" s="10"/>
      <c r="B773" s="10"/>
      <c r="C773" s="10"/>
      <c r="D773" s="10"/>
    </row>
    <row r="774" spans="1:4" ht="15.75" customHeight="1">
      <c r="A774" s="10"/>
      <c r="B774" s="10"/>
      <c r="C774" s="10"/>
      <c r="D774" s="10"/>
    </row>
    <row r="775" spans="1:4" ht="15.75" customHeight="1">
      <c r="A775" s="10"/>
      <c r="B775" s="10"/>
      <c r="C775" s="10"/>
      <c r="D775" s="10"/>
    </row>
    <row r="776" spans="1:4" ht="15.75" customHeight="1">
      <c r="A776" s="10"/>
      <c r="B776" s="10"/>
      <c r="C776" s="10"/>
      <c r="D776" s="10"/>
    </row>
    <row r="777" spans="1:4" ht="15.75" customHeight="1">
      <c r="A777" s="10"/>
      <c r="B777" s="10"/>
      <c r="C777" s="10"/>
      <c r="D777" s="10"/>
    </row>
    <row r="778" spans="1:4" ht="15.75" customHeight="1">
      <c r="A778" s="10"/>
      <c r="B778" s="10"/>
      <c r="C778" s="10"/>
      <c r="D778" s="10"/>
    </row>
    <row r="779" spans="1:4" ht="15.75" customHeight="1">
      <c r="A779" s="10"/>
      <c r="B779" s="10"/>
      <c r="C779" s="10"/>
      <c r="D779" s="10"/>
    </row>
    <row r="780" spans="1:4" ht="15.75" customHeight="1">
      <c r="A780" s="10"/>
      <c r="B780" s="10"/>
      <c r="C780" s="10"/>
      <c r="D780" s="10"/>
    </row>
    <row r="781" spans="1:4" ht="15.75" customHeight="1">
      <c r="A781" s="10"/>
      <c r="B781" s="10"/>
      <c r="C781" s="10"/>
      <c r="D781" s="10"/>
    </row>
    <row r="782" spans="1:4" ht="15.75" customHeight="1">
      <c r="A782" s="10"/>
      <c r="B782" s="10"/>
      <c r="C782" s="10"/>
      <c r="D782" s="10"/>
    </row>
    <row r="783" spans="1:4" ht="15.75" customHeight="1">
      <c r="A783" s="10"/>
      <c r="B783" s="10"/>
      <c r="C783" s="10"/>
      <c r="D783" s="10"/>
    </row>
    <row r="784" spans="1:4" ht="15.75" customHeight="1">
      <c r="A784" s="10"/>
      <c r="B784" s="10"/>
      <c r="C784" s="10"/>
      <c r="D784" s="10"/>
    </row>
    <row r="785" spans="1:4" ht="15.75" customHeight="1">
      <c r="A785" s="10"/>
      <c r="B785" s="10"/>
      <c r="C785" s="10"/>
      <c r="D785" s="10"/>
    </row>
    <row r="786" spans="1:4" ht="15.75" customHeight="1">
      <c r="A786" s="10"/>
      <c r="B786" s="10"/>
      <c r="C786" s="10"/>
      <c r="D786" s="10"/>
    </row>
    <row r="787" spans="1:4" ht="15.75" customHeight="1">
      <c r="A787" s="10"/>
      <c r="B787" s="10"/>
      <c r="C787" s="10"/>
      <c r="D787" s="10"/>
    </row>
    <row r="788" spans="1:4" ht="15.75" customHeight="1">
      <c r="A788" s="10"/>
      <c r="B788" s="10"/>
      <c r="C788" s="10"/>
      <c r="D788" s="10"/>
    </row>
    <row r="789" spans="1:4" ht="15.75" customHeight="1">
      <c r="A789" s="10"/>
      <c r="B789" s="10"/>
      <c r="C789" s="10"/>
      <c r="D789" s="10"/>
    </row>
    <row r="790" spans="1:4" ht="15.75" customHeight="1">
      <c r="A790" s="10"/>
      <c r="B790" s="10"/>
      <c r="C790" s="10"/>
      <c r="D790" s="10"/>
    </row>
    <row r="791" spans="1:4" ht="15.75" customHeight="1">
      <c r="A791" s="10"/>
      <c r="B791" s="10"/>
      <c r="C791" s="10"/>
      <c r="D791" s="10"/>
    </row>
    <row r="792" spans="1:4" ht="15.75" customHeight="1">
      <c r="A792" s="10"/>
      <c r="B792" s="10"/>
      <c r="C792" s="10"/>
      <c r="D792" s="10"/>
    </row>
    <row r="793" spans="1:4" ht="15.75" customHeight="1">
      <c r="A793" s="10"/>
      <c r="B793" s="10"/>
      <c r="C793" s="10"/>
      <c r="D793" s="10"/>
    </row>
    <row r="794" spans="1:4" ht="15.75" customHeight="1">
      <c r="A794" s="10"/>
      <c r="B794" s="10"/>
      <c r="C794" s="10"/>
      <c r="D794" s="10"/>
    </row>
    <row r="795" spans="1:4" ht="15.75" customHeight="1">
      <c r="A795" s="10"/>
      <c r="B795" s="10"/>
      <c r="C795" s="10"/>
      <c r="D795" s="10"/>
    </row>
    <row r="796" spans="1:4" ht="15.75" customHeight="1">
      <c r="A796" s="10"/>
      <c r="B796" s="10"/>
      <c r="C796" s="10"/>
      <c r="D796" s="10"/>
    </row>
    <row r="797" spans="1:4" ht="15.75" customHeight="1">
      <c r="A797" s="10"/>
      <c r="B797" s="10"/>
      <c r="C797" s="10"/>
      <c r="D797" s="10"/>
    </row>
    <row r="798" spans="1:4" ht="15.75" customHeight="1">
      <c r="A798" s="10"/>
      <c r="B798" s="10"/>
      <c r="C798" s="10"/>
      <c r="D798" s="10"/>
    </row>
    <row r="799" spans="1:4" ht="15.75" customHeight="1">
      <c r="A799" s="10"/>
      <c r="B799" s="10"/>
      <c r="C799" s="10"/>
      <c r="D799" s="10"/>
    </row>
    <row r="800" spans="1:4" ht="15.75" customHeight="1">
      <c r="A800" s="10"/>
      <c r="B800" s="10"/>
      <c r="C800" s="10"/>
      <c r="D800" s="10"/>
    </row>
    <row r="801" spans="1:4" ht="15.75" customHeight="1">
      <c r="A801" s="10"/>
      <c r="B801" s="10"/>
      <c r="C801" s="10"/>
      <c r="D801" s="10"/>
    </row>
    <row r="802" spans="1:4" ht="15.75" customHeight="1">
      <c r="A802" s="10"/>
      <c r="B802" s="10"/>
      <c r="C802" s="10"/>
      <c r="D802" s="10"/>
    </row>
    <row r="803" spans="1:4" ht="15.75" customHeight="1">
      <c r="A803" s="10"/>
      <c r="B803" s="10"/>
      <c r="C803" s="10"/>
      <c r="D803" s="10"/>
    </row>
    <row r="804" spans="1:4" ht="15.75" customHeight="1">
      <c r="A804" s="10"/>
      <c r="B804" s="10"/>
      <c r="C804" s="10"/>
      <c r="D804" s="10"/>
    </row>
    <row r="805" spans="1:4" ht="15.75" customHeight="1">
      <c r="A805" s="10"/>
      <c r="B805" s="10"/>
      <c r="C805" s="10"/>
      <c r="D805" s="10"/>
    </row>
    <row r="806" spans="1:4" ht="15.75" customHeight="1">
      <c r="A806" s="10"/>
      <c r="B806" s="10"/>
      <c r="C806" s="10"/>
      <c r="D806" s="10"/>
    </row>
    <row r="807" spans="1:4" ht="15.75" customHeight="1">
      <c r="A807" s="10"/>
      <c r="B807" s="10"/>
      <c r="C807" s="10"/>
      <c r="D807" s="10"/>
    </row>
    <row r="808" spans="1:4" ht="15.75" customHeight="1">
      <c r="A808" s="10"/>
      <c r="B808" s="10"/>
      <c r="C808" s="10"/>
      <c r="D808" s="10"/>
    </row>
    <row r="809" spans="1:4" ht="15.75" customHeight="1">
      <c r="A809" s="10"/>
      <c r="B809" s="10"/>
      <c r="C809" s="10"/>
      <c r="D809" s="10"/>
    </row>
    <row r="810" spans="1:4" ht="15.75" customHeight="1">
      <c r="A810" s="10"/>
      <c r="B810" s="10"/>
      <c r="C810" s="10"/>
      <c r="D810" s="10"/>
    </row>
    <row r="811" spans="1:4" ht="15.75" customHeight="1">
      <c r="A811" s="10"/>
      <c r="B811" s="10"/>
      <c r="C811" s="10"/>
      <c r="D811" s="10"/>
    </row>
    <row r="812" spans="1:4" ht="15.75" customHeight="1">
      <c r="A812" s="10"/>
      <c r="B812" s="10"/>
      <c r="C812" s="10"/>
      <c r="D812" s="10"/>
    </row>
    <row r="813" spans="1:4" ht="15.75" customHeight="1">
      <c r="A813" s="10"/>
      <c r="B813" s="10"/>
      <c r="C813" s="10"/>
      <c r="D813" s="10"/>
    </row>
    <row r="814" spans="1:4" ht="15.75" customHeight="1">
      <c r="A814" s="10"/>
      <c r="B814" s="10"/>
      <c r="C814" s="10"/>
      <c r="D814" s="10"/>
    </row>
    <row r="815" spans="1:4" ht="15.75" customHeight="1">
      <c r="A815" s="10"/>
      <c r="B815" s="10"/>
      <c r="C815" s="10"/>
      <c r="D815" s="10"/>
    </row>
    <row r="816" spans="1:4" ht="15.75" customHeight="1">
      <c r="A816" s="10"/>
      <c r="B816" s="10"/>
      <c r="C816" s="10"/>
      <c r="D816" s="10"/>
    </row>
    <row r="817" spans="1:4" ht="15.75" customHeight="1">
      <c r="A817" s="10"/>
      <c r="B817" s="10"/>
      <c r="C817" s="10"/>
      <c r="D817" s="10"/>
    </row>
    <row r="818" spans="1:4" ht="15.75" customHeight="1">
      <c r="A818" s="10"/>
      <c r="B818" s="10"/>
      <c r="C818" s="10"/>
      <c r="D818" s="10"/>
    </row>
    <row r="819" spans="1:4" ht="15.75" customHeight="1">
      <c r="A819" s="10"/>
      <c r="B819" s="10"/>
      <c r="C819" s="10"/>
      <c r="D819" s="10"/>
    </row>
    <row r="820" spans="1:4" ht="15.75" customHeight="1">
      <c r="A820" s="10"/>
      <c r="B820" s="10"/>
      <c r="C820" s="10"/>
      <c r="D820" s="10"/>
    </row>
    <row r="821" spans="1:4" ht="15.75" customHeight="1">
      <c r="A821" s="10"/>
      <c r="B821" s="10"/>
      <c r="C821" s="10"/>
      <c r="D821" s="10"/>
    </row>
    <row r="822" spans="1:4" ht="15.75" customHeight="1">
      <c r="A822" s="10"/>
      <c r="B822" s="10"/>
      <c r="C822" s="10"/>
      <c r="D822" s="10"/>
    </row>
    <row r="823" spans="1:4" ht="15.75" customHeight="1">
      <c r="A823" s="10"/>
      <c r="B823" s="10"/>
      <c r="C823" s="10"/>
      <c r="D823" s="10"/>
    </row>
    <row r="824" spans="1:4" ht="15.75" customHeight="1">
      <c r="A824" s="10"/>
      <c r="B824" s="10"/>
      <c r="C824" s="10"/>
      <c r="D824" s="10"/>
    </row>
    <row r="825" spans="1:4" ht="15.75" customHeight="1">
      <c r="A825" s="10"/>
      <c r="B825" s="10"/>
      <c r="C825" s="10"/>
      <c r="D825" s="10"/>
    </row>
    <row r="826" spans="1:4" ht="15.75" customHeight="1">
      <c r="A826" s="10"/>
      <c r="B826" s="10"/>
      <c r="C826" s="10"/>
      <c r="D826" s="10"/>
    </row>
    <row r="827" spans="1:4" ht="15.75" customHeight="1">
      <c r="A827" s="10"/>
      <c r="B827" s="10"/>
      <c r="C827" s="10"/>
      <c r="D827" s="10"/>
    </row>
    <row r="828" spans="1:4" ht="15.75" customHeight="1">
      <c r="A828" s="10"/>
      <c r="B828" s="10"/>
      <c r="C828" s="10"/>
      <c r="D828" s="10"/>
    </row>
    <row r="829" spans="1:4" ht="15.75" customHeight="1">
      <c r="A829" s="10"/>
      <c r="B829" s="10"/>
      <c r="C829" s="10"/>
      <c r="D829" s="10"/>
    </row>
    <row r="830" spans="1:4" ht="15.75" customHeight="1">
      <c r="A830" s="10"/>
      <c r="B830" s="10"/>
      <c r="C830" s="10"/>
      <c r="D830" s="10"/>
    </row>
    <row r="831" spans="1:4" ht="15.75" customHeight="1">
      <c r="A831" s="10"/>
      <c r="B831" s="10"/>
      <c r="C831" s="10"/>
      <c r="D831" s="10"/>
    </row>
    <row r="832" spans="1:4" ht="15.75" customHeight="1">
      <c r="A832" s="10"/>
      <c r="B832" s="10"/>
      <c r="C832" s="10"/>
      <c r="D832" s="10"/>
    </row>
    <row r="833" spans="1:4" ht="15.75" customHeight="1">
      <c r="A833" s="10"/>
      <c r="B833" s="10"/>
      <c r="C833" s="10"/>
      <c r="D833" s="10"/>
    </row>
    <row r="834" spans="1:4" ht="15.75" customHeight="1">
      <c r="A834" s="10"/>
      <c r="B834" s="10"/>
      <c r="C834" s="10"/>
      <c r="D834" s="10"/>
    </row>
    <row r="835" spans="1:4" ht="15.75" customHeight="1">
      <c r="A835" s="10"/>
      <c r="B835" s="10"/>
      <c r="C835" s="10"/>
      <c r="D835" s="10"/>
    </row>
    <row r="836" spans="1:4" ht="15.75" customHeight="1">
      <c r="A836" s="10"/>
      <c r="B836" s="10"/>
      <c r="C836" s="10"/>
      <c r="D836" s="10"/>
    </row>
    <row r="837" spans="1:4" ht="15.75" customHeight="1">
      <c r="A837" s="10"/>
      <c r="B837" s="10"/>
      <c r="C837" s="10"/>
      <c r="D837" s="10"/>
    </row>
    <row r="838" spans="1:4" ht="15.75" customHeight="1">
      <c r="A838" s="10"/>
      <c r="B838" s="10"/>
      <c r="C838" s="10"/>
      <c r="D838" s="10"/>
    </row>
    <row r="839" spans="1:4" ht="15.75" customHeight="1">
      <c r="A839" s="10"/>
      <c r="B839" s="10"/>
      <c r="C839" s="10"/>
      <c r="D839" s="10"/>
    </row>
    <row r="840" spans="1:4" ht="15.75" customHeight="1">
      <c r="A840" s="10"/>
      <c r="B840" s="10"/>
      <c r="C840" s="10"/>
      <c r="D840" s="10"/>
    </row>
    <row r="841" spans="1:4" ht="15.75" customHeight="1">
      <c r="A841" s="10"/>
      <c r="B841" s="10"/>
      <c r="C841" s="10"/>
      <c r="D841" s="10"/>
    </row>
    <row r="842" spans="1:4" ht="15.75" customHeight="1">
      <c r="A842" s="10"/>
      <c r="B842" s="10"/>
      <c r="C842" s="10"/>
      <c r="D842" s="10"/>
    </row>
    <row r="843" spans="1:4" ht="15.75" customHeight="1">
      <c r="A843" s="10"/>
      <c r="B843" s="10"/>
      <c r="C843" s="10"/>
      <c r="D843" s="10"/>
    </row>
    <row r="844" spans="1:4" ht="15.75" customHeight="1">
      <c r="A844" s="10"/>
      <c r="B844" s="10"/>
      <c r="C844" s="10"/>
      <c r="D844" s="10"/>
    </row>
    <row r="845" spans="1:4" ht="15.75" customHeight="1">
      <c r="A845" s="10"/>
      <c r="B845" s="10"/>
      <c r="C845" s="10"/>
      <c r="D845" s="10"/>
    </row>
    <row r="846" spans="1:4" ht="15.75" customHeight="1">
      <c r="A846" s="10"/>
      <c r="B846" s="10"/>
      <c r="C846" s="10"/>
      <c r="D846" s="10"/>
    </row>
    <row r="847" spans="1:4" ht="15.75" customHeight="1">
      <c r="A847" s="10"/>
      <c r="B847" s="10"/>
      <c r="C847" s="10"/>
      <c r="D847" s="10"/>
    </row>
    <row r="848" spans="1:4" ht="15.75" customHeight="1">
      <c r="A848" s="10"/>
      <c r="B848" s="10"/>
      <c r="C848" s="10"/>
      <c r="D848" s="10"/>
    </row>
    <row r="849" spans="1:4" ht="15.75" customHeight="1">
      <c r="A849" s="10"/>
      <c r="B849" s="10"/>
      <c r="C849" s="10"/>
      <c r="D849" s="10"/>
    </row>
    <row r="850" spans="1:4" ht="15.75" customHeight="1">
      <c r="A850" s="10"/>
      <c r="B850" s="10"/>
      <c r="C850" s="10"/>
      <c r="D850" s="10"/>
    </row>
    <row r="851" spans="1:4" ht="15.75" customHeight="1">
      <c r="A851" s="10"/>
      <c r="B851" s="10"/>
      <c r="C851" s="10"/>
      <c r="D851" s="10"/>
    </row>
    <row r="852" spans="1:4" ht="15.75" customHeight="1">
      <c r="A852" s="10"/>
      <c r="B852" s="10"/>
      <c r="C852" s="10"/>
      <c r="D852" s="10"/>
    </row>
    <row r="853" spans="1:4" ht="15.75" customHeight="1">
      <c r="A853" s="10"/>
      <c r="B853" s="10"/>
      <c r="C853" s="10"/>
      <c r="D853" s="10"/>
    </row>
    <row r="854" spans="1:4" ht="15.75" customHeight="1">
      <c r="A854" s="10"/>
      <c r="B854" s="10"/>
      <c r="C854" s="10"/>
      <c r="D854" s="10"/>
    </row>
    <row r="855" spans="1:4" ht="15.75" customHeight="1">
      <c r="A855" s="10"/>
      <c r="B855" s="10"/>
      <c r="C855" s="10"/>
      <c r="D855" s="10"/>
    </row>
    <row r="856" spans="1:4" ht="15.75" customHeight="1">
      <c r="A856" s="10"/>
      <c r="B856" s="10"/>
      <c r="C856" s="10"/>
      <c r="D856" s="10"/>
    </row>
    <row r="857" spans="1:4" ht="15.75" customHeight="1">
      <c r="A857" s="10"/>
      <c r="B857" s="10"/>
      <c r="C857" s="10"/>
      <c r="D857" s="10"/>
    </row>
    <row r="858" spans="1:4" ht="15.75" customHeight="1">
      <c r="A858" s="10"/>
      <c r="B858" s="10"/>
      <c r="C858" s="10"/>
      <c r="D858" s="10"/>
    </row>
    <row r="859" spans="1:4" ht="15.75" customHeight="1">
      <c r="A859" s="10"/>
      <c r="B859" s="10"/>
      <c r="C859" s="10"/>
      <c r="D859" s="10"/>
    </row>
    <row r="860" spans="1:4" ht="15.75" customHeight="1">
      <c r="A860" s="10"/>
      <c r="B860" s="10"/>
      <c r="C860" s="10"/>
      <c r="D860" s="10"/>
    </row>
    <row r="861" spans="1:4" ht="15.75" customHeight="1">
      <c r="A861" s="10"/>
      <c r="B861" s="10"/>
      <c r="C861" s="10"/>
      <c r="D861" s="10"/>
    </row>
    <row r="862" spans="1:4" ht="15.75" customHeight="1">
      <c r="A862" s="10"/>
      <c r="B862" s="10"/>
      <c r="C862" s="10"/>
      <c r="D862" s="10"/>
    </row>
    <row r="863" spans="1:4" ht="15.75" customHeight="1">
      <c r="A863" s="10"/>
      <c r="B863" s="10"/>
      <c r="C863" s="10"/>
      <c r="D863" s="10"/>
    </row>
    <row r="864" spans="1:4" ht="15.75" customHeight="1">
      <c r="A864" s="10"/>
      <c r="B864" s="10"/>
      <c r="C864" s="10"/>
      <c r="D864" s="10"/>
    </row>
    <row r="865" spans="1:4" ht="15.75" customHeight="1">
      <c r="A865" s="10"/>
      <c r="B865" s="10"/>
      <c r="C865" s="10"/>
      <c r="D865" s="10"/>
    </row>
    <row r="866" spans="1:4" ht="15.75" customHeight="1">
      <c r="A866" s="10"/>
      <c r="B866" s="10"/>
      <c r="C866" s="10"/>
      <c r="D866" s="10"/>
    </row>
    <row r="867" spans="1:4" ht="15.75" customHeight="1">
      <c r="A867" s="10"/>
      <c r="B867" s="10"/>
      <c r="C867" s="10"/>
      <c r="D867" s="10"/>
    </row>
    <row r="868" spans="1:4" ht="15.75" customHeight="1">
      <c r="A868" s="10"/>
      <c r="B868" s="10"/>
      <c r="C868" s="10"/>
      <c r="D868" s="10"/>
    </row>
    <row r="869" spans="1:4" ht="15.75" customHeight="1">
      <c r="A869" s="10"/>
      <c r="B869" s="10"/>
      <c r="C869" s="10"/>
      <c r="D869" s="10"/>
    </row>
    <row r="870" spans="1:4" ht="15.75" customHeight="1">
      <c r="A870" s="10"/>
      <c r="B870" s="10"/>
      <c r="C870" s="10"/>
      <c r="D870" s="10"/>
    </row>
    <row r="871" spans="1:4" ht="15.75" customHeight="1">
      <c r="A871" s="10"/>
      <c r="B871" s="10"/>
      <c r="C871" s="10"/>
      <c r="D871" s="10"/>
    </row>
    <row r="872" spans="1:4" ht="15.75" customHeight="1">
      <c r="A872" s="10"/>
      <c r="B872" s="10"/>
      <c r="C872" s="10"/>
      <c r="D872" s="10"/>
    </row>
    <row r="873" spans="1:4" ht="15.75" customHeight="1">
      <c r="A873" s="10"/>
      <c r="B873" s="10"/>
      <c r="C873" s="10"/>
      <c r="D873" s="10"/>
    </row>
    <row r="874" spans="1:4" ht="15.75" customHeight="1">
      <c r="A874" s="10"/>
      <c r="B874" s="10"/>
      <c r="C874" s="10"/>
      <c r="D874" s="10"/>
    </row>
    <row r="875" spans="1:4" ht="15.75" customHeight="1">
      <c r="A875" s="10"/>
      <c r="B875" s="10"/>
      <c r="C875" s="10"/>
      <c r="D875" s="10"/>
    </row>
    <row r="876" spans="1:4" ht="15.75" customHeight="1">
      <c r="A876" s="10"/>
      <c r="B876" s="10"/>
      <c r="C876" s="10"/>
      <c r="D876" s="10"/>
    </row>
    <row r="877" spans="1:4" ht="15.75" customHeight="1">
      <c r="A877" s="10"/>
      <c r="B877" s="10"/>
      <c r="C877" s="10"/>
      <c r="D877" s="10"/>
    </row>
    <row r="878" spans="1:4" ht="15.75" customHeight="1">
      <c r="A878" s="10"/>
      <c r="B878" s="10"/>
      <c r="C878" s="10"/>
      <c r="D878" s="10"/>
    </row>
    <row r="879" spans="1:4" ht="15.75" customHeight="1">
      <c r="A879" s="10"/>
      <c r="B879" s="10"/>
      <c r="C879" s="10"/>
      <c r="D879" s="10"/>
    </row>
    <row r="880" spans="1:4" ht="15.75" customHeight="1">
      <c r="A880" s="10"/>
      <c r="B880" s="10"/>
      <c r="C880" s="10"/>
      <c r="D880" s="10"/>
    </row>
    <row r="881" spans="1:4" ht="15.75" customHeight="1">
      <c r="A881" s="10"/>
      <c r="B881" s="10"/>
      <c r="C881" s="10"/>
      <c r="D881" s="10"/>
    </row>
    <row r="882" spans="1:4" ht="15.75" customHeight="1">
      <c r="A882" s="10"/>
      <c r="B882" s="10"/>
      <c r="C882" s="10"/>
      <c r="D882" s="10"/>
    </row>
    <row r="883" spans="1:4" ht="15.75" customHeight="1">
      <c r="A883" s="10"/>
      <c r="B883" s="10"/>
      <c r="C883" s="10"/>
      <c r="D883" s="10"/>
    </row>
    <row r="884" spans="1:4" ht="15.75" customHeight="1">
      <c r="A884" s="10"/>
      <c r="B884" s="10"/>
      <c r="C884" s="10"/>
      <c r="D884" s="10"/>
    </row>
    <row r="885" spans="1:4" ht="15.75" customHeight="1">
      <c r="A885" s="10"/>
      <c r="B885" s="10"/>
      <c r="C885" s="10"/>
      <c r="D885" s="10"/>
    </row>
    <row r="886" spans="1:4" ht="15.75" customHeight="1">
      <c r="A886" s="10"/>
      <c r="B886" s="10"/>
      <c r="C886" s="10"/>
      <c r="D886" s="10"/>
    </row>
    <row r="887" spans="1:4" ht="15.75" customHeight="1">
      <c r="A887" s="10"/>
      <c r="B887" s="10"/>
      <c r="C887" s="10"/>
      <c r="D887" s="10"/>
    </row>
    <row r="888" spans="1:4" ht="15.75" customHeight="1">
      <c r="A888" s="10"/>
      <c r="B888" s="10"/>
      <c r="C888" s="10"/>
      <c r="D888" s="10"/>
    </row>
    <row r="889" spans="1:4" ht="15.75" customHeight="1">
      <c r="A889" s="10"/>
      <c r="B889" s="10"/>
      <c r="C889" s="10"/>
      <c r="D889" s="10"/>
    </row>
    <row r="890" spans="1:4" ht="15.75" customHeight="1">
      <c r="A890" s="10"/>
      <c r="B890" s="10"/>
      <c r="C890" s="10"/>
      <c r="D890" s="10"/>
    </row>
    <row r="891" spans="1:4" ht="15.75" customHeight="1">
      <c r="A891" s="10"/>
      <c r="B891" s="10"/>
      <c r="C891" s="10"/>
      <c r="D891" s="10"/>
    </row>
    <row r="892" spans="1:4" ht="15.75" customHeight="1">
      <c r="A892" s="10"/>
      <c r="B892" s="10"/>
      <c r="C892" s="10"/>
      <c r="D892" s="10"/>
    </row>
    <row r="893" spans="1:4" ht="15.75" customHeight="1">
      <c r="A893" s="10"/>
      <c r="B893" s="10"/>
      <c r="C893" s="10"/>
      <c r="D893" s="10"/>
    </row>
    <row r="894" spans="1:4" ht="15.75" customHeight="1">
      <c r="A894" s="10"/>
      <c r="B894" s="10"/>
      <c r="C894" s="10"/>
      <c r="D894" s="10"/>
    </row>
    <row r="895" spans="1:4" ht="15.75" customHeight="1">
      <c r="A895" s="10"/>
      <c r="B895" s="10"/>
      <c r="C895" s="10"/>
      <c r="D895" s="10"/>
    </row>
    <row r="896" spans="1:4" ht="15.75" customHeight="1">
      <c r="A896" s="10"/>
      <c r="B896" s="10"/>
      <c r="C896" s="10"/>
      <c r="D896" s="10"/>
    </row>
    <row r="897" spans="1:4" ht="15.75" customHeight="1">
      <c r="A897" s="10"/>
      <c r="B897" s="10"/>
      <c r="C897" s="10"/>
      <c r="D897" s="10"/>
    </row>
    <row r="898" spans="1:4" ht="15.75" customHeight="1">
      <c r="A898" s="10"/>
      <c r="B898" s="10"/>
      <c r="C898" s="10"/>
      <c r="D898" s="10"/>
    </row>
    <row r="899" spans="1:4" ht="15.75" customHeight="1">
      <c r="A899" s="10"/>
      <c r="B899" s="10"/>
      <c r="C899" s="10"/>
      <c r="D899" s="10"/>
    </row>
    <row r="900" spans="1:4" ht="15.75" customHeight="1">
      <c r="A900" s="10"/>
      <c r="B900" s="10"/>
      <c r="C900" s="10"/>
      <c r="D900" s="10"/>
    </row>
    <row r="901" spans="1:4" ht="15.75" customHeight="1">
      <c r="A901" s="10"/>
      <c r="B901" s="10"/>
      <c r="C901" s="10"/>
      <c r="D901" s="10"/>
    </row>
    <row r="902" spans="1:4" ht="15.75" customHeight="1">
      <c r="A902" s="10"/>
      <c r="B902" s="10"/>
      <c r="C902" s="10"/>
      <c r="D902" s="10"/>
    </row>
    <row r="903" spans="1:4" ht="15.75" customHeight="1">
      <c r="A903" s="10"/>
      <c r="B903" s="10"/>
      <c r="C903" s="10"/>
      <c r="D903" s="10"/>
    </row>
    <row r="904" spans="1:4" ht="15.75" customHeight="1">
      <c r="A904" s="10"/>
      <c r="B904" s="10"/>
      <c r="C904" s="10"/>
      <c r="D904" s="10"/>
    </row>
    <row r="905" spans="1:4" ht="15.75" customHeight="1">
      <c r="A905" s="10"/>
      <c r="B905" s="10"/>
      <c r="C905" s="10"/>
      <c r="D905" s="10"/>
    </row>
    <row r="906" spans="1:4" ht="15.75" customHeight="1">
      <c r="A906" s="10"/>
      <c r="B906" s="10"/>
      <c r="C906" s="10"/>
      <c r="D906" s="10"/>
    </row>
    <row r="907" spans="1:4" ht="15.75" customHeight="1">
      <c r="A907" s="10"/>
      <c r="B907" s="10"/>
      <c r="C907" s="10"/>
      <c r="D907" s="10"/>
    </row>
    <row r="908" spans="1:4" ht="15.75" customHeight="1">
      <c r="A908" s="10"/>
      <c r="B908" s="10"/>
      <c r="C908" s="10"/>
      <c r="D908" s="10"/>
    </row>
    <row r="909" spans="1:4" ht="15.75" customHeight="1">
      <c r="A909" s="10"/>
      <c r="B909" s="10"/>
      <c r="C909" s="10"/>
      <c r="D909" s="10"/>
    </row>
    <row r="910" spans="1:4" ht="15.75" customHeight="1">
      <c r="A910" s="10"/>
      <c r="B910" s="10"/>
      <c r="C910" s="10"/>
      <c r="D910" s="10"/>
    </row>
    <row r="911" spans="1:4" ht="15.75" customHeight="1">
      <c r="A911" s="10"/>
      <c r="B911" s="10"/>
      <c r="C911" s="10"/>
      <c r="D911" s="10"/>
    </row>
    <row r="912" spans="1:4" ht="15.75" customHeight="1">
      <c r="A912" s="10"/>
      <c r="B912" s="10"/>
      <c r="C912" s="10"/>
      <c r="D912" s="10"/>
    </row>
    <row r="913" spans="1:4" ht="15.75" customHeight="1">
      <c r="A913" s="10"/>
      <c r="B913" s="10"/>
      <c r="C913" s="10"/>
      <c r="D913" s="10"/>
    </row>
    <row r="914" spans="1:4" ht="15.75" customHeight="1">
      <c r="A914" s="10"/>
      <c r="B914" s="10"/>
      <c r="C914" s="10"/>
      <c r="D914" s="10"/>
    </row>
    <row r="915" spans="1:4" ht="15.75" customHeight="1">
      <c r="A915" s="10"/>
      <c r="B915" s="10"/>
      <c r="C915" s="10"/>
      <c r="D915" s="10"/>
    </row>
    <row r="916" spans="1:4" ht="15.75" customHeight="1">
      <c r="A916" s="10"/>
      <c r="B916" s="10"/>
      <c r="C916" s="10"/>
      <c r="D916" s="10"/>
    </row>
    <row r="917" spans="1:4" ht="15.75" customHeight="1">
      <c r="A917" s="10"/>
      <c r="B917" s="10"/>
      <c r="C917" s="10"/>
      <c r="D917" s="10"/>
    </row>
    <row r="918" spans="1:4" ht="15.75" customHeight="1">
      <c r="A918" s="10"/>
      <c r="B918" s="10"/>
      <c r="C918" s="10"/>
      <c r="D918" s="10"/>
    </row>
    <row r="919" spans="1:4" ht="15.75" customHeight="1">
      <c r="A919" s="10"/>
      <c r="B919" s="10"/>
      <c r="C919" s="10"/>
      <c r="D919" s="10"/>
    </row>
    <row r="920" spans="1:4" ht="15.75" customHeight="1">
      <c r="A920" s="10"/>
      <c r="B920" s="10"/>
      <c r="C920" s="10"/>
      <c r="D920" s="10"/>
    </row>
    <row r="921" spans="1:4" ht="15.75" customHeight="1">
      <c r="A921" s="10"/>
      <c r="B921" s="10"/>
      <c r="C921" s="10"/>
      <c r="D921" s="10"/>
    </row>
    <row r="922" spans="1:4" ht="15.75" customHeight="1">
      <c r="A922" s="10"/>
      <c r="B922" s="10"/>
      <c r="C922" s="10"/>
      <c r="D922" s="10"/>
    </row>
    <row r="923" spans="1:4" ht="15.75" customHeight="1">
      <c r="A923" s="10"/>
      <c r="B923" s="10"/>
      <c r="C923" s="10"/>
      <c r="D923" s="10"/>
    </row>
    <row r="924" spans="1:4" ht="15.75" customHeight="1">
      <c r="A924" s="10"/>
      <c r="B924" s="10"/>
      <c r="C924" s="10"/>
      <c r="D924" s="10"/>
    </row>
    <row r="925" spans="1:4" ht="15.75" customHeight="1">
      <c r="A925" s="10"/>
      <c r="B925" s="10"/>
      <c r="C925" s="10"/>
      <c r="D925" s="10"/>
    </row>
    <row r="926" spans="1:4" ht="15.75" customHeight="1">
      <c r="A926" s="10"/>
      <c r="B926" s="10"/>
      <c r="C926" s="10"/>
      <c r="D926" s="10"/>
    </row>
    <row r="927" spans="1:4" ht="15.75" customHeight="1">
      <c r="A927" s="10"/>
      <c r="B927" s="10"/>
      <c r="C927" s="10"/>
      <c r="D927" s="10"/>
    </row>
    <row r="928" spans="1:4" ht="15.75" customHeight="1">
      <c r="A928" s="10"/>
      <c r="B928" s="10"/>
      <c r="C928" s="10"/>
      <c r="D928" s="10"/>
    </row>
    <row r="929" spans="1:4" ht="15.75" customHeight="1">
      <c r="A929" s="10"/>
      <c r="B929" s="10"/>
      <c r="C929" s="10"/>
      <c r="D929" s="10"/>
    </row>
    <row r="930" spans="1:4" ht="15.75" customHeight="1">
      <c r="A930" s="10"/>
      <c r="B930" s="10"/>
      <c r="C930" s="10"/>
      <c r="D930" s="10"/>
    </row>
    <row r="931" spans="1:4" ht="15.75" customHeight="1">
      <c r="A931" s="10"/>
      <c r="B931" s="10"/>
      <c r="C931" s="10"/>
      <c r="D931" s="10"/>
    </row>
    <row r="932" spans="1:4" ht="15.75" customHeight="1">
      <c r="A932" s="10"/>
      <c r="B932" s="10"/>
      <c r="C932" s="10"/>
      <c r="D932" s="10"/>
    </row>
    <row r="933" spans="1:4" ht="15.75" customHeight="1">
      <c r="A933" s="10"/>
      <c r="B933" s="10"/>
      <c r="C933" s="10"/>
      <c r="D933" s="10"/>
    </row>
    <row r="934" spans="1:4" ht="15.75" customHeight="1">
      <c r="A934" s="10"/>
      <c r="B934" s="10"/>
      <c r="C934" s="10"/>
      <c r="D934" s="10"/>
    </row>
    <row r="935" spans="1:4" ht="15.75" customHeight="1">
      <c r="A935" s="10"/>
      <c r="B935" s="10"/>
      <c r="C935" s="10"/>
      <c r="D935" s="10"/>
    </row>
    <row r="936" spans="1:4" ht="15.75" customHeight="1">
      <c r="A936" s="10"/>
      <c r="B936" s="10"/>
      <c r="C936" s="10"/>
      <c r="D936" s="10"/>
    </row>
    <row r="937" spans="1:4" ht="15.75" customHeight="1">
      <c r="A937" s="10"/>
      <c r="B937" s="10"/>
      <c r="C937" s="10"/>
      <c r="D937" s="10"/>
    </row>
    <row r="938" spans="1:4" ht="15.75" customHeight="1">
      <c r="A938" s="10"/>
      <c r="B938" s="10"/>
      <c r="C938" s="10"/>
      <c r="D938" s="10"/>
    </row>
    <row r="939" spans="1:4" ht="15.75" customHeight="1">
      <c r="A939" s="10"/>
      <c r="B939" s="10"/>
      <c r="C939" s="10"/>
      <c r="D939" s="10"/>
    </row>
    <row r="940" spans="1:4" ht="15.75" customHeight="1">
      <c r="A940" s="10"/>
      <c r="B940" s="10"/>
      <c r="C940" s="10"/>
      <c r="D940" s="10"/>
    </row>
    <row r="941" spans="1:4" ht="15.75" customHeight="1">
      <c r="A941" s="10"/>
      <c r="B941" s="10"/>
      <c r="C941" s="10"/>
      <c r="D941" s="10"/>
    </row>
    <row r="942" spans="1:4" ht="15.75" customHeight="1">
      <c r="A942" s="10"/>
      <c r="B942" s="10"/>
      <c r="C942" s="10"/>
      <c r="D942" s="10"/>
    </row>
    <row r="943" spans="1:4" ht="15.75" customHeight="1">
      <c r="A943" s="10"/>
      <c r="B943" s="10"/>
      <c r="C943" s="10"/>
      <c r="D943" s="10"/>
    </row>
    <row r="944" spans="1:4" ht="15.75" customHeight="1">
      <c r="A944" s="10"/>
      <c r="B944" s="10"/>
      <c r="C944" s="10"/>
      <c r="D944" s="10"/>
    </row>
    <row r="945" spans="1:4" ht="15.75" customHeight="1">
      <c r="A945" s="10"/>
      <c r="B945" s="10"/>
      <c r="C945" s="10"/>
      <c r="D945" s="10"/>
    </row>
    <row r="946" spans="1:4" ht="15.75" customHeight="1">
      <c r="A946" s="10"/>
      <c r="B946" s="10"/>
      <c r="C946" s="10"/>
      <c r="D946" s="10"/>
    </row>
    <row r="947" spans="1:4" ht="15.75" customHeight="1">
      <c r="A947" s="10"/>
      <c r="B947" s="10"/>
      <c r="C947" s="10"/>
      <c r="D947" s="10"/>
    </row>
    <row r="948" spans="1:4" ht="15.75" customHeight="1">
      <c r="A948" s="10"/>
      <c r="B948" s="10"/>
      <c r="C948" s="10"/>
      <c r="D948" s="10"/>
    </row>
    <row r="949" spans="1:4" ht="15.75" customHeight="1">
      <c r="A949" s="10"/>
      <c r="B949" s="10"/>
      <c r="C949" s="10"/>
      <c r="D949" s="10"/>
    </row>
    <row r="950" spans="1:4" ht="15.75" customHeight="1">
      <c r="A950" s="10"/>
      <c r="B950" s="10"/>
      <c r="C950" s="10"/>
      <c r="D950" s="10"/>
    </row>
    <row r="951" spans="1:4" ht="15.75" customHeight="1">
      <c r="A951" s="10"/>
      <c r="B951" s="10"/>
      <c r="C951" s="10"/>
      <c r="D951" s="10"/>
    </row>
    <row r="952" spans="1:4" ht="15.75" customHeight="1">
      <c r="A952" s="10"/>
      <c r="B952" s="10"/>
      <c r="C952" s="10"/>
      <c r="D952" s="10"/>
    </row>
    <row r="953" spans="1:4" ht="15.75" customHeight="1">
      <c r="A953" s="10"/>
      <c r="B953" s="10"/>
      <c r="C953" s="10"/>
      <c r="D953" s="10"/>
    </row>
    <row r="954" spans="1:4" ht="15.75" customHeight="1">
      <c r="A954" s="10"/>
      <c r="B954" s="10"/>
      <c r="C954" s="10"/>
      <c r="D954" s="10"/>
    </row>
    <row r="955" spans="1:4" ht="15.75" customHeight="1">
      <c r="A955" s="10"/>
      <c r="B955" s="10"/>
      <c r="C955" s="10"/>
      <c r="D955" s="10"/>
    </row>
    <row r="956" spans="1:4" ht="15.75" customHeight="1">
      <c r="A956" s="10"/>
      <c r="B956" s="10"/>
      <c r="C956" s="10"/>
      <c r="D956" s="10"/>
    </row>
    <row r="957" spans="1:4" ht="15.75" customHeight="1">
      <c r="A957" s="10"/>
      <c r="B957" s="10"/>
      <c r="C957" s="10"/>
      <c r="D957" s="10"/>
    </row>
    <row r="958" spans="1:4" ht="15.75" customHeight="1">
      <c r="A958" s="10"/>
      <c r="B958" s="10"/>
      <c r="C958" s="10"/>
      <c r="D958" s="10"/>
    </row>
    <row r="959" spans="1:4" ht="15.75" customHeight="1">
      <c r="A959" s="10"/>
      <c r="B959" s="10"/>
      <c r="C959" s="10"/>
      <c r="D959" s="10"/>
    </row>
    <row r="960" spans="1:4" ht="15.75" customHeight="1">
      <c r="A960" s="10"/>
      <c r="B960" s="10"/>
      <c r="C960" s="10"/>
      <c r="D960" s="10"/>
    </row>
    <row r="961" spans="1:4" ht="15.75" customHeight="1">
      <c r="A961" s="10"/>
      <c r="B961" s="10"/>
      <c r="C961" s="10"/>
      <c r="D961" s="10"/>
    </row>
    <row r="962" spans="1:4" ht="15.75" customHeight="1">
      <c r="A962" s="10"/>
      <c r="B962" s="10"/>
      <c r="C962" s="10"/>
      <c r="D962" s="10"/>
    </row>
    <row r="963" spans="1:4" ht="15.75" customHeight="1">
      <c r="A963" s="10"/>
      <c r="B963" s="10"/>
      <c r="C963" s="10"/>
      <c r="D963" s="10"/>
    </row>
    <row r="964" spans="1:4" ht="15.75" customHeight="1">
      <c r="A964" s="10"/>
      <c r="B964" s="10"/>
      <c r="C964" s="10"/>
      <c r="D964" s="10"/>
    </row>
    <row r="965" spans="1:4" ht="15.75" customHeight="1">
      <c r="A965" s="10"/>
      <c r="B965" s="10"/>
      <c r="C965" s="10"/>
      <c r="D965" s="10"/>
    </row>
    <row r="966" spans="1:4" ht="15.75" customHeight="1">
      <c r="A966" s="10"/>
      <c r="B966" s="10"/>
      <c r="C966" s="10"/>
      <c r="D966" s="10"/>
    </row>
    <row r="967" spans="1:4" ht="15.75" customHeight="1">
      <c r="A967" s="10"/>
      <c r="B967" s="10"/>
      <c r="C967" s="10"/>
      <c r="D967" s="10"/>
    </row>
    <row r="968" spans="1:4" ht="15.75" customHeight="1">
      <c r="A968" s="10"/>
      <c r="B968" s="10"/>
      <c r="C968" s="10"/>
      <c r="D968" s="10"/>
    </row>
    <row r="969" spans="1:4" ht="15.75" customHeight="1">
      <c r="A969" s="10"/>
      <c r="B969" s="10"/>
      <c r="C969" s="10"/>
      <c r="D969" s="10"/>
    </row>
    <row r="970" spans="1:4" ht="15.75" customHeight="1">
      <c r="A970" s="10"/>
      <c r="B970" s="10"/>
      <c r="C970" s="10"/>
      <c r="D970" s="10"/>
    </row>
    <row r="971" spans="1:4" ht="15.75" customHeight="1">
      <c r="A971" s="10"/>
      <c r="B971" s="10"/>
      <c r="C971" s="10"/>
      <c r="D971" s="10"/>
    </row>
    <row r="972" spans="1:4" ht="15.75" customHeight="1">
      <c r="A972" s="10"/>
      <c r="B972" s="10"/>
      <c r="C972" s="10"/>
      <c r="D972" s="10"/>
    </row>
    <row r="973" spans="1:4" ht="15.75" customHeight="1">
      <c r="A973" s="10"/>
      <c r="B973" s="10"/>
      <c r="C973" s="10"/>
      <c r="D973" s="10"/>
    </row>
    <row r="974" spans="1:4" ht="15.75" customHeight="1">
      <c r="A974" s="10"/>
      <c r="B974" s="10"/>
      <c r="C974" s="10"/>
      <c r="D974" s="10"/>
    </row>
    <row r="975" spans="1:4" ht="15.75" customHeight="1">
      <c r="A975" s="10"/>
      <c r="B975" s="10"/>
      <c r="C975" s="10"/>
      <c r="D975" s="10"/>
    </row>
    <row r="976" spans="1:4" ht="15.75" customHeight="1">
      <c r="A976" s="10"/>
      <c r="B976" s="10"/>
      <c r="C976" s="10"/>
      <c r="D976" s="10"/>
    </row>
    <row r="977" spans="1:4" ht="15.75" customHeight="1">
      <c r="A977" s="10"/>
      <c r="B977" s="10"/>
      <c r="C977" s="10"/>
      <c r="D977" s="10"/>
    </row>
    <row r="978" spans="1:4" ht="15.75" customHeight="1">
      <c r="A978" s="10"/>
      <c r="B978" s="10"/>
      <c r="C978" s="10"/>
      <c r="D978" s="10"/>
    </row>
    <row r="979" spans="1:4" ht="15.75" customHeight="1">
      <c r="A979" s="10"/>
      <c r="B979" s="10"/>
      <c r="C979" s="10"/>
      <c r="D979" s="10"/>
    </row>
    <row r="980" spans="1:4" ht="15.75" customHeight="1">
      <c r="A980" s="10"/>
      <c r="B980" s="10"/>
      <c r="C980" s="10"/>
      <c r="D980" s="10"/>
    </row>
    <row r="981" spans="1:4" ht="15.75" customHeight="1">
      <c r="A981" s="10"/>
      <c r="B981" s="10"/>
      <c r="C981" s="10"/>
      <c r="D981" s="10"/>
    </row>
    <row r="982" spans="1:4" ht="15.75" customHeight="1">
      <c r="A982" s="10"/>
      <c r="B982" s="10"/>
      <c r="C982" s="10"/>
      <c r="D982" s="10"/>
    </row>
    <row r="983" spans="1:4" ht="15.75" customHeight="1">
      <c r="A983" s="10"/>
      <c r="B983" s="10"/>
      <c r="C983" s="10"/>
      <c r="D983" s="10"/>
    </row>
    <row r="984" spans="1:4" ht="15.75" customHeight="1">
      <c r="A984" s="10"/>
      <c r="B984" s="10"/>
      <c r="C984" s="10"/>
      <c r="D984" s="10"/>
    </row>
    <row r="985" spans="1:4" ht="15.75" customHeight="1">
      <c r="A985" s="10"/>
      <c r="B985" s="10"/>
      <c r="C985" s="10"/>
      <c r="D985" s="10"/>
    </row>
    <row r="986" spans="1:4" ht="15.75" customHeight="1">
      <c r="A986" s="10"/>
      <c r="B986" s="10"/>
      <c r="C986" s="10"/>
      <c r="D986" s="10"/>
    </row>
    <row r="987" spans="1:4" ht="15.75" customHeight="1">
      <c r="A987" s="10"/>
      <c r="B987" s="10"/>
      <c r="C987" s="10"/>
      <c r="D987" s="10"/>
    </row>
    <row r="988" spans="1:4" ht="15.75" customHeight="1">
      <c r="A988" s="10"/>
      <c r="B988" s="10"/>
      <c r="C988" s="10"/>
      <c r="D988" s="10"/>
    </row>
    <row r="989" spans="1:4" ht="15.75" customHeight="1">
      <c r="A989" s="10"/>
      <c r="B989" s="10"/>
      <c r="C989" s="10"/>
      <c r="D989" s="10"/>
    </row>
    <row r="990" spans="1:4" ht="15.75" customHeight="1">
      <c r="A990" s="10"/>
      <c r="B990" s="10"/>
      <c r="C990" s="10"/>
      <c r="D990" s="10"/>
    </row>
    <row r="991" spans="1:4" ht="15.75" customHeight="1">
      <c r="A991" s="10"/>
      <c r="B991" s="10"/>
      <c r="C991" s="10"/>
      <c r="D991" s="10"/>
    </row>
    <row r="992" spans="1:4" ht="15.75" customHeight="1">
      <c r="A992" s="10"/>
      <c r="B992" s="10"/>
      <c r="C992" s="10"/>
      <c r="D992" s="10"/>
    </row>
    <row r="993" spans="1:4" ht="15.75" customHeight="1">
      <c r="A993" s="10"/>
      <c r="B993" s="10"/>
      <c r="C993" s="10"/>
      <c r="D993" s="10"/>
    </row>
    <row r="994" spans="1:4" ht="15.75" customHeight="1">
      <c r="A994" s="10"/>
      <c r="B994" s="10"/>
      <c r="C994" s="10"/>
      <c r="D994" s="10"/>
    </row>
    <row r="995" spans="1:4" ht="15.75" customHeight="1">
      <c r="A995" s="10"/>
      <c r="B995" s="10"/>
      <c r="C995" s="10"/>
      <c r="D995" s="10"/>
    </row>
    <row r="996" spans="1:4" ht="15.75" customHeight="1">
      <c r="A996" s="10"/>
      <c r="B996" s="10"/>
      <c r="C996" s="10"/>
      <c r="D996" s="10"/>
    </row>
    <row r="997" spans="1:4" ht="15.75" customHeight="1">
      <c r="A997" s="10"/>
      <c r="B997" s="10"/>
      <c r="C997" s="10"/>
      <c r="D997" s="10"/>
    </row>
    <row r="998" spans="1:4" ht="15.75" customHeight="1">
      <c r="A998" s="10"/>
      <c r="B998" s="10"/>
      <c r="C998" s="10"/>
      <c r="D998" s="10"/>
    </row>
    <row r="999" spans="1:4" ht="15.75" customHeight="1">
      <c r="A999" s="10"/>
      <c r="B999" s="10"/>
      <c r="C999" s="10"/>
      <c r="D999" s="10"/>
    </row>
    <row r="1000" spans="1:4" ht="15.75" customHeight="1">
      <c r="A1000" s="10"/>
      <c r="B1000" s="10"/>
      <c r="C1000" s="10"/>
      <c r="D1000" s="10"/>
    </row>
  </sheetData>
  <conditionalFormatting sqref="B2:B46">
    <cfRule type="cellIs" dxfId="1303" priority="1" operator="equal">
      <formula>"Ja"</formula>
    </cfRule>
    <cfRule type="cellIs" dxfId="1302" priority="2" operator="equal">
      <formula>"Nein"</formula>
    </cfRule>
    <cfRule type="cellIs" dxfId="1301" priority="9" operator="equal">
      <formula>"Ja"</formula>
    </cfRule>
  </conditionalFormatting>
  <conditionalFormatting sqref="C2:C46">
    <cfRule type="cellIs" dxfId="1300" priority="10" operator="equal">
      <formula>"Ja"</formula>
    </cfRule>
    <cfRule type="cellIs" dxfId="1299" priority="11" operator="equal">
      <formula>"Nein"</formula>
    </cfRule>
    <cfRule type="cellIs" dxfId="1298" priority="12" operator="equal">
      <formula>"Ja"</formula>
    </cfRule>
  </conditionalFormatting>
  <conditionalFormatting sqref="D2">
    <cfRule type="cellIs" dxfId="1297" priority="3" operator="equal">
      <formula>1</formula>
    </cfRule>
    <cfRule type="cellIs" dxfId="1296" priority="4" operator="equal">
      <formula>0.8</formula>
    </cfRule>
    <cfRule type="cellIs" dxfId="1295" priority="5" operator="equal">
      <formula>0.6</formula>
    </cfRule>
    <cfRule type="cellIs" dxfId="1294" priority="6" operator="equal">
      <formula>0.4</formula>
    </cfRule>
    <cfRule type="cellIs" dxfId="1293" priority="7" operator="equal">
      <formula>0.2</formula>
    </cfRule>
    <cfRule type="cellIs" dxfId="1292" priority="8" operator="equal">
      <formula>0</formula>
    </cfRule>
  </conditionalFormatting>
  <dataValidations count="2">
    <dataValidation type="list" allowBlank="1" showErrorMessage="1" sqref="B2:C46" xr:uid="{00000000-0002-0000-0300-000000000000}">
      <formula1>"Ja,Nein"</formula1>
    </dataValidation>
    <dataValidation type="list" allowBlank="1" showErrorMessage="1" sqref="D2" xr:uid="{00000000-0002-0000-0300-000001000000}">
      <formula1>"100%,80%,60%,40%,20%,0%"</formula1>
    </dataValidation>
  </dataValidations>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topLeftCell="A6" workbookViewId="0">
      <selection activeCell="H42" sqref="H42"/>
    </sheetView>
  </sheetViews>
  <sheetFormatPr baseColWidth="10" defaultColWidth="11.1640625" defaultRowHeight="15" customHeight="1"/>
  <cols>
    <col min="1" max="1" width="10.6640625" customWidth="1"/>
    <col min="2" max="2" width="22.33203125" bestFit="1" customWidth="1"/>
    <col min="3" max="6" width="23.5" bestFit="1" customWidth="1"/>
    <col min="7" max="7" width="21.33203125" bestFit="1" customWidth="1"/>
    <col min="8" max="8" width="40.83203125" bestFit="1" customWidth="1"/>
    <col min="9" max="26" width="10.6640625" customWidth="1"/>
  </cols>
  <sheetData>
    <row r="1" spans="1:8" ht="15.75" customHeight="1">
      <c r="B1" s="16" t="s">
        <v>42</v>
      </c>
    </row>
    <row r="2" spans="1:8" ht="15.75" customHeight="1"/>
    <row r="3" spans="1:8" ht="15.75" customHeight="1"/>
    <row r="4" spans="1:8" ht="15.75" customHeight="1">
      <c r="B4" s="2" t="s">
        <v>43</v>
      </c>
      <c r="C4" s="2" t="s">
        <v>44</v>
      </c>
      <c r="D4" s="2" t="s">
        <v>45</v>
      </c>
      <c r="E4" s="2" t="s">
        <v>46</v>
      </c>
      <c r="F4" s="2" t="s">
        <v>47</v>
      </c>
      <c r="G4" s="2" t="s">
        <v>48</v>
      </c>
      <c r="H4" s="2" t="s">
        <v>109</v>
      </c>
    </row>
    <row r="5" spans="1:8" ht="15.75" customHeight="1">
      <c r="A5" s="17">
        <v>0.16666666666666666</v>
      </c>
      <c r="B5" s="31" t="s">
        <v>99</v>
      </c>
      <c r="C5" s="31" t="s">
        <v>99</v>
      </c>
      <c r="D5" s="31" t="s">
        <v>99</v>
      </c>
      <c r="E5" s="31" t="s">
        <v>99</v>
      </c>
      <c r="F5" s="31" t="s">
        <v>99</v>
      </c>
      <c r="G5" s="31" t="s">
        <v>99</v>
      </c>
      <c r="H5" s="31" t="s">
        <v>99</v>
      </c>
    </row>
    <row r="6" spans="1:8" ht="15.75" customHeight="1">
      <c r="A6" s="17">
        <v>0.1875</v>
      </c>
      <c r="B6" s="31" t="s">
        <v>99</v>
      </c>
      <c r="C6" s="31" t="s">
        <v>99</v>
      </c>
      <c r="D6" s="31" t="s">
        <v>99</v>
      </c>
      <c r="E6" s="31" t="s">
        <v>99</v>
      </c>
      <c r="F6" s="31" t="s">
        <v>99</v>
      </c>
      <c r="G6" s="31" t="s">
        <v>99</v>
      </c>
      <c r="H6" s="31" t="s">
        <v>99</v>
      </c>
    </row>
    <row r="7" spans="1:8" ht="15.75" customHeight="1">
      <c r="A7" s="17">
        <v>0.20833333333333301</v>
      </c>
      <c r="B7" s="31" t="s">
        <v>99</v>
      </c>
      <c r="C7" s="31" t="s">
        <v>99</v>
      </c>
      <c r="D7" s="31" t="s">
        <v>99</v>
      </c>
      <c r="E7" s="31" t="s">
        <v>99</v>
      </c>
      <c r="F7" s="31" t="s">
        <v>99</v>
      </c>
      <c r="G7" s="31" t="s">
        <v>99</v>
      </c>
      <c r="H7" s="31" t="s">
        <v>99</v>
      </c>
    </row>
    <row r="8" spans="1:8" ht="15.75" customHeight="1">
      <c r="A8" s="17">
        <v>0.22916666666666699</v>
      </c>
      <c r="B8" s="31" t="s">
        <v>100</v>
      </c>
      <c r="C8" s="31" t="s">
        <v>100</v>
      </c>
      <c r="D8" s="31" t="s">
        <v>100</v>
      </c>
      <c r="E8" s="31" t="s">
        <v>100</v>
      </c>
      <c r="F8" s="31" t="s">
        <v>100</v>
      </c>
      <c r="G8" s="31" t="s">
        <v>99</v>
      </c>
      <c r="H8" s="31" t="s">
        <v>99</v>
      </c>
    </row>
    <row r="9" spans="1:8" ht="15.75" customHeight="1">
      <c r="A9" s="17">
        <v>0.25</v>
      </c>
      <c r="B9" s="38" t="s">
        <v>101</v>
      </c>
      <c r="C9" s="38" t="s">
        <v>101</v>
      </c>
      <c r="D9" s="38" t="s">
        <v>101</v>
      </c>
      <c r="E9" s="38" t="s">
        <v>101</v>
      </c>
      <c r="F9" s="38" t="s">
        <v>101</v>
      </c>
      <c r="G9" s="31" t="s">
        <v>99</v>
      </c>
      <c r="H9" s="31" t="s">
        <v>99</v>
      </c>
    </row>
    <row r="10" spans="1:8" ht="15.75" customHeight="1">
      <c r="A10" s="17">
        <v>0.27083333333333398</v>
      </c>
      <c r="B10" s="36" t="s">
        <v>102</v>
      </c>
      <c r="C10" s="36" t="s">
        <v>102</v>
      </c>
      <c r="D10" s="36" t="s">
        <v>102</v>
      </c>
      <c r="E10" s="36" t="s">
        <v>102</v>
      </c>
      <c r="F10" s="36" t="s">
        <v>102</v>
      </c>
      <c r="G10" s="32" t="s">
        <v>99</v>
      </c>
      <c r="H10" s="32" t="s">
        <v>99</v>
      </c>
    </row>
    <row r="11" spans="1:8" ht="15.75" customHeight="1">
      <c r="A11" s="17">
        <v>0.29166666666666702</v>
      </c>
      <c r="B11" s="36" t="s">
        <v>102</v>
      </c>
      <c r="C11" s="36" t="s">
        <v>102</v>
      </c>
      <c r="D11" s="36" t="s">
        <v>102</v>
      </c>
      <c r="E11" s="36" t="s">
        <v>102</v>
      </c>
      <c r="F11" s="36" t="s">
        <v>102</v>
      </c>
      <c r="G11" s="32" t="s">
        <v>99</v>
      </c>
      <c r="H11" s="32" t="s">
        <v>99</v>
      </c>
    </row>
    <row r="12" spans="1:8" ht="15.75" customHeight="1">
      <c r="A12" s="17">
        <v>0.3125</v>
      </c>
      <c r="B12" s="36" t="s">
        <v>102</v>
      </c>
      <c r="C12" s="36" t="s">
        <v>102</v>
      </c>
      <c r="D12" s="36" t="s">
        <v>102</v>
      </c>
      <c r="E12" s="36" t="s">
        <v>102</v>
      </c>
      <c r="F12" s="36" t="s">
        <v>102</v>
      </c>
      <c r="G12" s="38" t="s">
        <v>101</v>
      </c>
      <c r="H12" s="38" t="s">
        <v>101</v>
      </c>
    </row>
    <row r="13" spans="1:8" ht="15.75" customHeight="1">
      <c r="A13" s="17">
        <v>0.33333333333333398</v>
      </c>
      <c r="B13" s="36" t="s">
        <v>102</v>
      </c>
      <c r="C13" s="36" t="s">
        <v>102</v>
      </c>
      <c r="D13" s="36" t="s">
        <v>102</v>
      </c>
      <c r="E13" s="36" t="s">
        <v>102</v>
      </c>
      <c r="F13" s="36" t="s">
        <v>102</v>
      </c>
      <c r="G13" s="36" t="s">
        <v>102</v>
      </c>
      <c r="H13" s="36" t="s">
        <v>102</v>
      </c>
    </row>
    <row r="14" spans="1:8" ht="15.75" customHeight="1">
      <c r="A14" s="17">
        <v>0.35416666666666702</v>
      </c>
      <c r="B14" s="33" t="s">
        <v>103</v>
      </c>
      <c r="C14" s="33" t="s">
        <v>103</v>
      </c>
      <c r="D14" s="33" t="s">
        <v>103</v>
      </c>
      <c r="E14" s="33" t="s">
        <v>103</v>
      </c>
      <c r="F14" s="33" t="s">
        <v>103</v>
      </c>
      <c r="G14" s="36" t="s">
        <v>102</v>
      </c>
      <c r="H14" s="36" t="s">
        <v>102</v>
      </c>
    </row>
    <row r="15" spans="1:8" ht="15.75" customHeight="1">
      <c r="A15" s="17">
        <v>0.375</v>
      </c>
      <c r="B15" s="33" t="s">
        <v>103</v>
      </c>
      <c r="C15" s="33" t="s">
        <v>103</v>
      </c>
      <c r="D15" s="33" t="s">
        <v>103</v>
      </c>
      <c r="E15" s="33" t="s">
        <v>103</v>
      </c>
      <c r="F15" s="33" t="s">
        <v>103</v>
      </c>
      <c r="G15" s="36" t="s">
        <v>102</v>
      </c>
      <c r="H15" s="36" t="s">
        <v>102</v>
      </c>
    </row>
    <row r="16" spans="1:8" ht="15.75" customHeight="1">
      <c r="A16" s="17">
        <v>0.39583333333333398</v>
      </c>
      <c r="B16" s="33" t="s">
        <v>103</v>
      </c>
      <c r="C16" s="33" t="s">
        <v>103</v>
      </c>
      <c r="D16" s="33" t="s">
        <v>103</v>
      </c>
      <c r="E16" s="33" t="s">
        <v>103</v>
      </c>
      <c r="F16" s="33" t="s">
        <v>103</v>
      </c>
      <c r="G16" s="36" t="s">
        <v>102</v>
      </c>
      <c r="H16" s="36" t="s">
        <v>102</v>
      </c>
    </row>
    <row r="17" spans="1:8" ht="15.75" customHeight="1">
      <c r="A17" s="17">
        <v>0.41666666666666702</v>
      </c>
      <c r="B17" s="33" t="s">
        <v>103</v>
      </c>
      <c r="C17" s="33" t="s">
        <v>103</v>
      </c>
      <c r="D17" s="33" t="s">
        <v>103</v>
      </c>
      <c r="E17" s="33" t="s">
        <v>103</v>
      </c>
      <c r="F17" s="33" t="s">
        <v>103</v>
      </c>
      <c r="G17" s="33" t="s">
        <v>103</v>
      </c>
      <c r="H17" s="33" t="s">
        <v>103</v>
      </c>
    </row>
    <row r="18" spans="1:8" ht="15.75" customHeight="1">
      <c r="A18" s="17">
        <v>0.4375</v>
      </c>
      <c r="B18" s="33" t="s">
        <v>103</v>
      </c>
      <c r="C18" s="33" t="s">
        <v>103</v>
      </c>
      <c r="D18" s="33" t="s">
        <v>103</v>
      </c>
      <c r="E18" s="33" t="s">
        <v>103</v>
      </c>
      <c r="F18" s="33" t="s">
        <v>103</v>
      </c>
      <c r="G18" s="33" t="s">
        <v>103</v>
      </c>
      <c r="H18" s="33" t="s">
        <v>103</v>
      </c>
    </row>
    <row r="19" spans="1:8" ht="15.75" customHeight="1">
      <c r="A19" s="17">
        <v>0.45833333333333398</v>
      </c>
      <c r="B19" s="33" t="s">
        <v>103</v>
      </c>
      <c r="C19" s="33" t="s">
        <v>103</v>
      </c>
      <c r="D19" s="33" t="s">
        <v>103</v>
      </c>
      <c r="E19" s="33" t="s">
        <v>103</v>
      </c>
      <c r="F19" s="33" t="s">
        <v>103</v>
      </c>
      <c r="G19" s="33" t="s">
        <v>103</v>
      </c>
      <c r="H19" s="33" t="s">
        <v>103</v>
      </c>
    </row>
    <row r="20" spans="1:8" ht="15.75" customHeight="1">
      <c r="A20" s="17">
        <v>0.47916666666666702</v>
      </c>
      <c r="B20" s="33" t="s">
        <v>103</v>
      </c>
      <c r="C20" s="33" t="s">
        <v>103</v>
      </c>
      <c r="D20" s="33" t="s">
        <v>103</v>
      </c>
      <c r="E20" s="33" t="s">
        <v>103</v>
      </c>
      <c r="F20" s="33" t="s">
        <v>103</v>
      </c>
      <c r="G20" s="33" t="s">
        <v>103</v>
      </c>
      <c r="H20" s="33" t="s">
        <v>103</v>
      </c>
    </row>
    <row r="21" spans="1:8" ht="15.75" customHeight="1">
      <c r="A21" s="17">
        <v>0.5</v>
      </c>
      <c r="B21" s="35" t="s">
        <v>105</v>
      </c>
      <c r="C21" s="35" t="s">
        <v>105</v>
      </c>
      <c r="D21" s="35" t="s">
        <v>105</v>
      </c>
      <c r="E21" s="35" t="s">
        <v>105</v>
      </c>
      <c r="F21" s="35" t="s">
        <v>105</v>
      </c>
      <c r="G21" s="35" t="s">
        <v>105</v>
      </c>
      <c r="H21" s="35" t="s">
        <v>105</v>
      </c>
    </row>
    <row r="22" spans="1:8" ht="15.75" customHeight="1">
      <c r="A22" s="17">
        <v>0.52083333333333404</v>
      </c>
      <c r="B22" s="33" t="s">
        <v>103</v>
      </c>
      <c r="C22" s="33" t="s">
        <v>103</v>
      </c>
      <c r="D22" s="33" t="s">
        <v>103</v>
      </c>
      <c r="E22" s="33" t="s">
        <v>103</v>
      </c>
      <c r="F22" s="33" t="s">
        <v>103</v>
      </c>
      <c r="G22" s="33" t="s">
        <v>103</v>
      </c>
      <c r="H22" s="33" t="s">
        <v>103</v>
      </c>
    </row>
    <row r="23" spans="1:8" ht="15.75" customHeight="1">
      <c r="A23" s="17">
        <v>0.54166666666666696</v>
      </c>
      <c r="B23" s="33" t="s">
        <v>103</v>
      </c>
      <c r="C23" s="33" t="s">
        <v>103</v>
      </c>
      <c r="D23" s="33" t="s">
        <v>103</v>
      </c>
      <c r="E23" s="33" t="s">
        <v>103</v>
      </c>
      <c r="F23" s="33" t="s">
        <v>103</v>
      </c>
      <c r="G23" s="33" t="s">
        <v>103</v>
      </c>
      <c r="H23" s="33" t="s">
        <v>103</v>
      </c>
    </row>
    <row r="24" spans="1:8" ht="15.75" customHeight="1">
      <c r="A24" s="17">
        <v>0.5625</v>
      </c>
      <c r="B24" s="33" t="s">
        <v>103</v>
      </c>
      <c r="C24" s="33" t="s">
        <v>103</v>
      </c>
      <c r="D24" s="33" t="s">
        <v>103</v>
      </c>
      <c r="E24" s="33" t="s">
        <v>103</v>
      </c>
      <c r="F24" s="33" t="s">
        <v>103</v>
      </c>
      <c r="G24" s="33" t="s">
        <v>103</v>
      </c>
      <c r="H24" s="33" t="s">
        <v>103</v>
      </c>
    </row>
    <row r="25" spans="1:8" ht="15.75" customHeight="1">
      <c r="A25" s="17">
        <v>0.58333333333333404</v>
      </c>
      <c r="B25" s="33" t="s">
        <v>103</v>
      </c>
      <c r="C25" s="33" t="s">
        <v>103</v>
      </c>
      <c r="D25" s="33" t="s">
        <v>103</v>
      </c>
      <c r="E25" s="33" t="s">
        <v>103</v>
      </c>
      <c r="F25" s="33" t="s">
        <v>103</v>
      </c>
      <c r="G25" s="33" t="s">
        <v>103</v>
      </c>
      <c r="H25" s="33" t="s">
        <v>103</v>
      </c>
    </row>
    <row r="26" spans="1:8" ht="15.75" customHeight="1">
      <c r="A26" s="17">
        <v>0.60416666666666696</v>
      </c>
      <c r="B26" s="33" t="s">
        <v>103</v>
      </c>
      <c r="C26" s="33" t="s">
        <v>103</v>
      </c>
      <c r="D26" s="33" t="s">
        <v>103</v>
      </c>
      <c r="E26" s="33" t="s">
        <v>103</v>
      </c>
      <c r="F26" s="33" t="s">
        <v>103</v>
      </c>
      <c r="G26" s="33" t="s">
        <v>103</v>
      </c>
      <c r="H26" s="33" t="s">
        <v>103</v>
      </c>
    </row>
    <row r="27" spans="1:8" ht="15.75" customHeight="1">
      <c r="A27" s="17">
        <v>0.625000000000001</v>
      </c>
      <c r="B27" s="33" t="s">
        <v>103</v>
      </c>
      <c r="C27" s="33" t="s">
        <v>103</v>
      </c>
      <c r="D27" s="33" t="s">
        <v>103</v>
      </c>
      <c r="E27" s="33" t="s">
        <v>103</v>
      </c>
      <c r="F27" s="33" t="s">
        <v>103</v>
      </c>
      <c r="G27" s="33" t="s">
        <v>103</v>
      </c>
      <c r="H27" s="33" t="s">
        <v>103</v>
      </c>
    </row>
    <row r="28" spans="1:8" ht="15.75" customHeight="1">
      <c r="A28" s="17">
        <v>0.64583333333333404</v>
      </c>
      <c r="B28" s="35" t="s">
        <v>104</v>
      </c>
      <c r="C28" s="35" t="s">
        <v>104</v>
      </c>
      <c r="D28" s="35" t="s">
        <v>104</v>
      </c>
      <c r="E28" s="35" t="s">
        <v>104</v>
      </c>
      <c r="F28" s="35" t="s">
        <v>104</v>
      </c>
      <c r="G28" s="35" t="s">
        <v>104</v>
      </c>
      <c r="H28" s="35" t="s">
        <v>104</v>
      </c>
    </row>
    <row r="29" spans="1:8" ht="15.75" customHeight="1">
      <c r="A29" s="17">
        <v>0.66666666666666696</v>
      </c>
      <c r="B29" s="34" t="s">
        <v>103</v>
      </c>
      <c r="C29" s="34" t="s">
        <v>103</v>
      </c>
      <c r="D29" s="34" t="s">
        <v>103</v>
      </c>
      <c r="E29" s="34" t="s">
        <v>103</v>
      </c>
      <c r="F29" s="34" t="s">
        <v>103</v>
      </c>
      <c r="G29" s="34" t="s">
        <v>103</v>
      </c>
      <c r="H29" s="34" t="s">
        <v>103</v>
      </c>
    </row>
    <row r="30" spans="1:8" ht="15.75" customHeight="1">
      <c r="A30" s="17">
        <v>0.687500000000001</v>
      </c>
      <c r="B30" s="34" t="s">
        <v>103</v>
      </c>
      <c r="C30" s="34" t="s">
        <v>103</v>
      </c>
      <c r="D30" s="34" t="s">
        <v>103</v>
      </c>
      <c r="E30" s="34" t="s">
        <v>103</v>
      </c>
      <c r="F30" s="34" t="s">
        <v>103</v>
      </c>
      <c r="G30" s="34" t="s">
        <v>103</v>
      </c>
      <c r="H30" s="34" t="s">
        <v>103</v>
      </c>
    </row>
    <row r="31" spans="1:8" ht="15.75" customHeight="1">
      <c r="A31" s="17">
        <v>0.70833333333333404</v>
      </c>
      <c r="B31" s="34" t="s">
        <v>103</v>
      </c>
      <c r="C31" s="34" t="s">
        <v>103</v>
      </c>
      <c r="D31" s="34" t="s">
        <v>103</v>
      </c>
      <c r="E31" s="34" t="s">
        <v>103</v>
      </c>
      <c r="F31" s="34" t="s">
        <v>103</v>
      </c>
      <c r="G31" s="34" t="s">
        <v>103</v>
      </c>
      <c r="H31" s="34" t="s">
        <v>103</v>
      </c>
    </row>
    <row r="32" spans="1:8" ht="15.75" customHeight="1">
      <c r="A32" s="17">
        <v>0.72916666666666696</v>
      </c>
      <c r="B32" s="34" t="s">
        <v>103</v>
      </c>
      <c r="C32" s="34" t="s">
        <v>103</v>
      </c>
      <c r="D32" s="34" t="s">
        <v>103</v>
      </c>
      <c r="E32" s="34" t="s">
        <v>103</v>
      </c>
      <c r="F32" s="34" t="s">
        <v>103</v>
      </c>
      <c r="G32" s="34" t="s">
        <v>103</v>
      </c>
      <c r="H32" s="34" t="s">
        <v>103</v>
      </c>
    </row>
    <row r="33" spans="1:8" ht="15.75" customHeight="1">
      <c r="A33" s="17">
        <v>0.750000000000001</v>
      </c>
      <c r="B33" s="34" t="s">
        <v>103</v>
      </c>
      <c r="C33" s="34" t="s">
        <v>103</v>
      </c>
      <c r="D33" s="34" t="s">
        <v>103</v>
      </c>
      <c r="E33" s="34" t="s">
        <v>103</v>
      </c>
      <c r="F33" s="34" t="s">
        <v>103</v>
      </c>
      <c r="G33" s="34" t="s">
        <v>103</v>
      </c>
      <c r="H33" s="34" t="s">
        <v>103</v>
      </c>
    </row>
    <row r="34" spans="1:8" ht="15.75" customHeight="1">
      <c r="A34" s="17">
        <v>0.77083333333333404</v>
      </c>
      <c r="B34" s="34" t="s">
        <v>103</v>
      </c>
      <c r="C34" s="34" t="s">
        <v>103</v>
      </c>
      <c r="D34" s="34" t="s">
        <v>103</v>
      </c>
      <c r="E34" s="34" t="s">
        <v>103</v>
      </c>
      <c r="F34" s="34" t="s">
        <v>103</v>
      </c>
      <c r="G34" s="34" t="s">
        <v>103</v>
      </c>
      <c r="H34" s="34" t="s">
        <v>103</v>
      </c>
    </row>
    <row r="35" spans="1:8" ht="15.75" customHeight="1">
      <c r="A35" s="17">
        <v>0.79166666666666696</v>
      </c>
      <c r="B35" s="34" t="s">
        <v>103</v>
      </c>
      <c r="C35" s="34" t="s">
        <v>103</v>
      </c>
      <c r="D35" s="34" t="s">
        <v>103</v>
      </c>
      <c r="E35" s="34" t="s">
        <v>103</v>
      </c>
      <c r="F35" s="34" t="s">
        <v>103</v>
      </c>
      <c r="G35" s="34" t="s">
        <v>103</v>
      </c>
      <c r="H35" s="37" t="s">
        <v>106</v>
      </c>
    </row>
    <row r="36" spans="1:8" ht="15.75" customHeight="1">
      <c r="A36" s="17">
        <v>0.812500000000001</v>
      </c>
      <c r="B36" s="34" t="s">
        <v>103</v>
      </c>
      <c r="C36" s="34" t="s">
        <v>103</v>
      </c>
      <c r="D36" s="34" t="s">
        <v>103</v>
      </c>
      <c r="E36" s="34" t="s">
        <v>103</v>
      </c>
      <c r="F36" s="34" t="s">
        <v>103</v>
      </c>
      <c r="G36" s="34" t="s">
        <v>103</v>
      </c>
      <c r="H36" s="40" t="s">
        <v>110</v>
      </c>
    </row>
    <row r="37" spans="1:8" ht="15.75" customHeight="1">
      <c r="A37" s="17">
        <v>0.83333333333333404</v>
      </c>
      <c r="B37" s="37" t="s">
        <v>106</v>
      </c>
      <c r="C37" s="37" t="s">
        <v>106</v>
      </c>
      <c r="D37" s="37" t="s">
        <v>106</v>
      </c>
      <c r="E37" s="37" t="s">
        <v>106</v>
      </c>
      <c r="F37" s="37" t="s">
        <v>106</v>
      </c>
      <c r="G37" s="34" t="s">
        <v>103</v>
      </c>
      <c r="H37" s="40" t="s">
        <v>110</v>
      </c>
    </row>
    <row r="38" spans="1:8" ht="15.75" customHeight="1">
      <c r="A38" s="17">
        <v>0.85416666666666696</v>
      </c>
      <c r="B38" s="39" t="s">
        <v>107</v>
      </c>
      <c r="C38" s="39" t="s">
        <v>107</v>
      </c>
      <c r="D38" s="39" t="s">
        <v>107</v>
      </c>
      <c r="E38" s="39" t="s">
        <v>107</v>
      </c>
      <c r="F38" s="39" t="s">
        <v>107</v>
      </c>
      <c r="G38" s="34" t="s">
        <v>103</v>
      </c>
      <c r="H38" s="40" t="s">
        <v>110</v>
      </c>
    </row>
    <row r="39" spans="1:8" ht="15.75" customHeight="1">
      <c r="A39" s="17">
        <v>0.875000000000001</v>
      </c>
      <c r="B39" s="39" t="s">
        <v>108</v>
      </c>
      <c r="C39" s="39" t="s">
        <v>108</v>
      </c>
      <c r="D39" s="39" t="s">
        <v>108</v>
      </c>
      <c r="E39" s="39" t="s">
        <v>108</v>
      </c>
      <c r="F39" s="39" t="s">
        <v>108</v>
      </c>
      <c r="G39" s="34" t="s">
        <v>103</v>
      </c>
      <c r="H39" s="40" t="s">
        <v>110</v>
      </c>
    </row>
    <row r="40" spans="1:8" ht="15.75" customHeight="1">
      <c r="A40" s="17">
        <v>0.89583333333333404</v>
      </c>
      <c r="B40" s="31" t="s">
        <v>99</v>
      </c>
      <c r="C40" s="31" t="s">
        <v>99</v>
      </c>
      <c r="D40" s="31" t="s">
        <v>99</v>
      </c>
      <c r="E40" s="31" t="s">
        <v>99</v>
      </c>
      <c r="F40" s="31" t="s">
        <v>99</v>
      </c>
      <c r="G40" s="37" t="s">
        <v>106</v>
      </c>
      <c r="H40" s="39" t="s">
        <v>107</v>
      </c>
    </row>
    <row r="41" spans="1:8" ht="15.75" customHeight="1">
      <c r="A41" s="17">
        <v>0.91666666666666696</v>
      </c>
      <c r="B41" s="31" t="s">
        <v>99</v>
      </c>
      <c r="C41" s="31" t="s">
        <v>99</v>
      </c>
      <c r="D41" s="31" t="s">
        <v>99</v>
      </c>
      <c r="E41" s="31" t="s">
        <v>99</v>
      </c>
      <c r="F41" s="31" t="s">
        <v>99</v>
      </c>
      <c r="G41" s="39" t="s">
        <v>107</v>
      </c>
      <c r="H41" s="39" t="s">
        <v>108</v>
      </c>
    </row>
    <row r="42" spans="1:8" ht="15.75" customHeight="1">
      <c r="A42" s="17">
        <v>0.937500000000001</v>
      </c>
      <c r="B42" s="31" t="s">
        <v>99</v>
      </c>
      <c r="C42" s="31" t="s">
        <v>99</v>
      </c>
      <c r="D42" s="31" t="s">
        <v>99</v>
      </c>
      <c r="E42" s="31" t="s">
        <v>99</v>
      </c>
      <c r="F42" s="31" t="s">
        <v>99</v>
      </c>
      <c r="G42" s="39" t="s">
        <v>108</v>
      </c>
      <c r="H42" s="31" t="s">
        <v>99</v>
      </c>
    </row>
    <row r="43" spans="1:8" ht="15.75" customHeight="1">
      <c r="A43" s="17">
        <v>0.95833333333333404</v>
      </c>
      <c r="B43" s="31" t="s">
        <v>99</v>
      </c>
      <c r="C43" s="31" t="s">
        <v>99</v>
      </c>
      <c r="D43" s="31" t="s">
        <v>99</v>
      </c>
      <c r="E43" s="31" t="s">
        <v>99</v>
      </c>
      <c r="F43" s="31" t="s">
        <v>99</v>
      </c>
      <c r="G43" s="31" t="s">
        <v>99</v>
      </c>
      <c r="H43" s="31" t="s">
        <v>99</v>
      </c>
    </row>
    <row r="44" spans="1:8" ht="15.75" customHeight="1">
      <c r="A44" s="17">
        <v>0.97916666666666696</v>
      </c>
      <c r="B44" s="31" t="s">
        <v>99</v>
      </c>
      <c r="C44" s="31" t="s">
        <v>99</v>
      </c>
      <c r="D44" s="31" t="s">
        <v>99</v>
      </c>
      <c r="E44" s="31" t="s">
        <v>99</v>
      </c>
      <c r="F44" s="31" t="s">
        <v>99</v>
      </c>
      <c r="G44" s="31" t="s">
        <v>99</v>
      </c>
      <c r="H44" s="31" t="s">
        <v>99</v>
      </c>
    </row>
    <row r="45" spans="1:8" ht="15.75" customHeight="1">
      <c r="A45" s="17">
        <v>1</v>
      </c>
      <c r="B45" s="31" t="s">
        <v>99</v>
      </c>
      <c r="C45" s="31" t="s">
        <v>99</v>
      </c>
      <c r="D45" s="31" t="s">
        <v>99</v>
      </c>
      <c r="E45" s="31" t="s">
        <v>99</v>
      </c>
      <c r="F45" s="31" t="s">
        <v>99</v>
      </c>
      <c r="G45" s="31" t="s">
        <v>99</v>
      </c>
      <c r="H45" s="31" t="s">
        <v>99</v>
      </c>
    </row>
    <row r="46" spans="1:8" ht="15.75" customHeight="1">
      <c r="A46" s="17">
        <v>1.0208333333333299</v>
      </c>
      <c r="B46" s="31" t="s">
        <v>99</v>
      </c>
      <c r="C46" s="31" t="s">
        <v>99</v>
      </c>
      <c r="D46" s="31" t="s">
        <v>99</v>
      </c>
      <c r="E46" s="31" t="s">
        <v>99</v>
      </c>
      <c r="F46" s="31" t="s">
        <v>99</v>
      </c>
      <c r="G46" s="31" t="s">
        <v>99</v>
      </c>
      <c r="H46" s="31" t="s">
        <v>99</v>
      </c>
    </row>
    <row r="47" spans="1:8" ht="15.75" customHeight="1">
      <c r="A47" s="17">
        <v>1.0416666666666701</v>
      </c>
      <c r="B47" s="31" t="s">
        <v>99</v>
      </c>
      <c r="C47" s="31" t="s">
        <v>99</v>
      </c>
      <c r="D47" s="31" t="s">
        <v>99</v>
      </c>
      <c r="E47" s="31" t="s">
        <v>99</v>
      </c>
      <c r="F47" s="31" t="s">
        <v>99</v>
      </c>
      <c r="G47" s="31" t="s">
        <v>99</v>
      </c>
      <c r="H47" s="31" t="s">
        <v>99</v>
      </c>
    </row>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heetViews>
  <sheetFormatPr baseColWidth="10" defaultColWidth="11.1640625" defaultRowHeight="15" customHeight="1"/>
  <cols>
    <col min="1" max="26" width="10.6640625" customWidth="1"/>
  </cols>
  <sheetData>
    <row r="1" spans="1:8" ht="15.75" customHeight="1">
      <c r="B1" s="16" t="s">
        <v>42</v>
      </c>
    </row>
    <row r="2" spans="1:8" ht="15.75" customHeight="1"/>
    <row r="3" spans="1:8" ht="15.75" customHeight="1"/>
    <row r="4" spans="1:8" ht="15.75" customHeight="1">
      <c r="B4" s="2" t="s">
        <v>43</v>
      </c>
      <c r="C4" s="2" t="s">
        <v>44</v>
      </c>
      <c r="D4" s="2" t="s">
        <v>45</v>
      </c>
      <c r="E4" s="2" t="s">
        <v>46</v>
      </c>
      <c r="F4" s="2" t="s">
        <v>47</v>
      </c>
      <c r="G4" s="2" t="s">
        <v>48</v>
      </c>
      <c r="H4" s="2" t="s">
        <v>49</v>
      </c>
    </row>
    <row r="5" spans="1:8" ht="15.75" customHeight="1">
      <c r="A5" s="17">
        <v>0.16666666666666666</v>
      </c>
    </row>
    <row r="6" spans="1:8" ht="15.75" customHeight="1">
      <c r="A6" s="17">
        <v>0.1875</v>
      </c>
    </row>
    <row r="7" spans="1:8" ht="15.75" customHeight="1">
      <c r="A7" s="17">
        <v>0.20833333333333301</v>
      </c>
    </row>
    <row r="8" spans="1:8" ht="15.75" customHeight="1">
      <c r="A8" s="17">
        <v>0.22916666666666699</v>
      </c>
    </row>
    <row r="9" spans="1:8" ht="15.75" customHeight="1">
      <c r="A9" s="17">
        <v>0.25</v>
      </c>
    </row>
    <row r="10" spans="1:8" ht="15.75" customHeight="1">
      <c r="A10" s="17">
        <v>0.27083333333333398</v>
      </c>
    </row>
    <row r="11" spans="1:8" ht="15.75" customHeight="1">
      <c r="A11" s="17">
        <v>0.29166666666666702</v>
      </c>
    </row>
    <row r="12" spans="1:8" ht="15.75" customHeight="1">
      <c r="A12" s="17">
        <v>0.3125</v>
      </c>
    </row>
    <row r="13" spans="1:8" ht="15.75" customHeight="1">
      <c r="A13" s="17">
        <v>0.33333333333333398</v>
      </c>
    </row>
    <row r="14" spans="1:8" ht="15.75" customHeight="1">
      <c r="A14" s="17">
        <v>0.35416666666666702</v>
      </c>
    </row>
    <row r="15" spans="1:8" ht="15.75" customHeight="1">
      <c r="A15" s="17">
        <v>0.375</v>
      </c>
    </row>
    <row r="16" spans="1:8" ht="15.75" customHeight="1">
      <c r="A16" s="17">
        <v>0.39583333333333398</v>
      </c>
    </row>
    <row r="17" spans="1:1" ht="15.75" customHeight="1">
      <c r="A17" s="17">
        <v>0.41666666666666702</v>
      </c>
    </row>
    <row r="18" spans="1:1" ht="15.75" customHeight="1">
      <c r="A18" s="17">
        <v>0.4375</v>
      </c>
    </row>
    <row r="19" spans="1:1" ht="15.75" customHeight="1">
      <c r="A19" s="17">
        <v>0.45833333333333398</v>
      </c>
    </row>
    <row r="20" spans="1:1" ht="15.75" customHeight="1">
      <c r="A20" s="17">
        <v>0.47916666666666702</v>
      </c>
    </row>
    <row r="21" spans="1:1" ht="15.75" customHeight="1">
      <c r="A21" s="17">
        <v>0.5</v>
      </c>
    </row>
    <row r="22" spans="1:1" ht="15.75" customHeight="1">
      <c r="A22" s="17">
        <v>0.52083333333333404</v>
      </c>
    </row>
    <row r="23" spans="1:1" ht="15.75" customHeight="1">
      <c r="A23" s="17">
        <v>0.54166666666666696</v>
      </c>
    </row>
    <row r="24" spans="1:1" ht="15.75" customHeight="1">
      <c r="A24" s="17">
        <v>0.5625</v>
      </c>
    </row>
    <row r="25" spans="1:1" ht="15.75" customHeight="1">
      <c r="A25" s="17">
        <v>0.58333333333333404</v>
      </c>
    </row>
    <row r="26" spans="1:1" ht="15.75" customHeight="1">
      <c r="A26" s="17">
        <v>0.60416666666666696</v>
      </c>
    </row>
    <row r="27" spans="1:1" ht="15.75" customHeight="1">
      <c r="A27" s="17">
        <v>0.625000000000001</v>
      </c>
    </row>
    <row r="28" spans="1:1" ht="15.75" customHeight="1">
      <c r="A28" s="17">
        <v>0.64583333333333404</v>
      </c>
    </row>
    <row r="29" spans="1:1" ht="15.75" customHeight="1">
      <c r="A29" s="17">
        <v>0.66666666666666696</v>
      </c>
    </row>
    <row r="30" spans="1:1" ht="15.75" customHeight="1">
      <c r="A30" s="17">
        <v>0.687500000000001</v>
      </c>
    </row>
    <row r="31" spans="1:1" ht="15.75" customHeight="1">
      <c r="A31" s="17">
        <v>0.70833333333333404</v>
      </c>
    </row>
    <row r="32" spans="1:1" ht="15.75" customHeight="1">
      <c r="A32" s="17">
        <v>0.72916666666666696</v>
      </c>
    </row>
    <row r="33" spans="1:1" ht="15.75" customHeight="1">
      <c r="A33" s="17">
        <v>0.750000000000001</v>
      </c>
    </row>
    <row r="34" spans="1:1" ht="15.75" customHeight="1">
      <c r="A34" s="17">
        <v>0.77083333333333404</v>
      </c>
    </row>
    <row r="35" spans="1:1" ht="15.75" customHeight="1">
      <c r="A35" s="17">
        <v>0.79166666666666696</v>
      </c>
    </row>
    <row r="36" spans="1:1" ht="15.75" customHeight="1">
      <c r="A36" s="17">
        <v>0.812500000000001</v>
      </c>
    </row>
    <row r="37" spans="1:1" ht="15.75" customHeight="1">
      <c r="A37" s="17">
        <v>0.83333333333333404</v>
      </c>
    </row>
    <row r="38" spans="1:1" ht="15.75" customHeight="1">
      <c r="A38" s="17">
        <v>0.85416666666666696</v>
      </c>
    </row>
    <row r="39" spans="1:1" ht="15.75" customHeight="1">
      <c r="A39" s="17">
        <v>0.875000000000001</v>
      </c>
    </row>
    <row r="40" spans="1:1" ht="15.75" customHeight="1">
      <c r="A40" s="17">
        <v>0.89583333333333404</v>
      </c>
    </row>
    <row r="41" spans="1:1" ht="15.75" customHeight="1">
      <c r="A41" s="17">
        <v>0.91666666666666696</v>
      </c>
    </row>
    <row r="42" spans="1:1" ht="15.75" customHeight="1">
      <c r="A42" s="17">
        <v>0.937500000000001</v>
      </c>
    </row>
    <row r="43" spans="1:1" ht="15.75" customHeight="1">
      <c r="A43" s="17">
        <v>0.95833333333333404</v>
      </c>
    </row>
    <row r="44" spans="1:1" ht="15.75" customHeight="1">
      <c r="A44" s="17">
        <v>0.97916666666666696</v>
      </c>
    </row>
    <row r="45" spans="1:1" ht="15.75" customHeight="1">
      <c r="A45" s="17">
        <v>1</v>
      </c>
    </row>
    <row r="46" spans="1:1" ht="15.75" customHeight="1">
      <c r="A46" s="17">
        <v>1.0208333333333299</v>
      </c>
    </row>
    <row r="47" spans="1:1" ht="15.75" customHeight="1">
      <c r="A47" s="17">
        <v>1.0416666666666701</v>
      </c>
    </row>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12</vt:i4>
      </vt:variant>
    </vt:vector>
  </HeadingPairs>
  <TitlesOfParts>
    <vt:vector size="12" baseType="lpstr">
      <vt:lpstr>Anleitung</vt:lpstr>
      <vt:lpstr>Semesterplan</vt:lpstr>
      <vt:lpstr>Allgemein</vt:lpstr>
      <vt:lpstr>OSTA</vt:lpstr>
      <vt:lpstr>OMIK</vt:lpstr>
      <vt:lpstr>OFIN</vt:lpstr>
      <vt:lpstr>OREC</vt:lpstr>
      <vt:lpstr>OPPE</vt:lpstr>
      <vt:lpstr>Sheet1</vt:lpstr>
      <vt:lpstr>COMMITTMENT</vt:lpstr>
      <vt:lpstr>Wochenplan KW 19</vt:lpstr>
      <vt:lpstr>Wochenplan KW 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John Colquhoun</cp:lastModifiedBy>
  <dcterms:created xsi:type="dcterms:W3CDTF">2020-04-19T13:33:28Z</dcterms:created>
  <dcterms:modified xsi:type="dcterms:W3CDTF">2024-10-20T15:36:40Z</dcterms:modified>
</cp:coreProperties>
</file>