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800"/>
  </bookViews>
  <sheets>
    <sheet name="长线持仓" sheetId="1" r:id="rId1"/>
    <sheet name="对照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<sst xmlns="http://schemas.openxmlformats.org/spreadsheetml/2006/main" count="191" uniqueCount="176">
  <si>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</si>
  <si>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</si>
  <si>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</si>
  <si>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</si>
  <si>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</si>
  <si>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</si>
  <si>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</si>
  <si>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</si>
  <si>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</si>
  <si>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</si>
  <si>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</si>
  <si>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</si>
  <si>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</si>
  <si>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</si>
  <si>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</si>
  <si>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满仓差值</t>
  </si>
  <si>
    <t>持仓差值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</si>
  <si>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</si>
  <si>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</si>
  <si>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</si>
  <si>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</si>
  <si>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</si>
  <si>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</si>
  <si>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</si>
  <si>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</si>
  <si>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</si>
  <si>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</si>
  <si>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</si>
  <si>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</si>
  <si>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</si>
  <si>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</si>
  <si>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</si>
  <si>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</si>
  <si>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</si>
  <si>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</si>
  <si>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</si>
  <si>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</si>
  <si>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</si>
  <si>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</si>
  <si>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</si>
  <si>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</si>
  <si>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</si>
  <si>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</si>
  <si>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</si>
  <si>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</si>
  <si>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</si>
  <si>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</si>
  <si>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</si>
  <si>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</si>
  <si>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</si>
  <si>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</si>
  <si>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</si>
  <si>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</si>
  <si>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</si>
  <si>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</si>
  <si>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</si>
  <si>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智能座驾、自驾</t>
  </si>
  <si>
    <t>603501</t>
  </si>
  <si>
    <t>豪威集团</t>
  </si>
  <si>
    <t>半导体</t>
  </si>
  <si>
    <t>002594</t>
  </si>
  <si>
    <t>比亚迪</t>
  </si>
  <si>
    <t>汽车、电池</t>
  </si>
  <si>
    <t>002428</t>
  </si>
  <si>
    <t>云南锗业</t>
  </si>
  <si>
    <t>小金属</t>
  </si>
  <si>
    <t>601020</t>
  </si>
  <si>
    <t>华钰矿业</t>
  </si>
  <si>
    <t>688114</t>
  </si>
  <si>
    <t>华大智造</t>
  </si>
  <si>
    <t>AI、医疗</t>
  </si>
  <si>
    <t>002167</t>
  </si>
  <si>
    <t>东方锆业</t>
  </si>
  <si>
    <t>600343</t>
  </si>
  <si>
    <t>航天动力</t>
  </si>
  <si>
    <t>航天</t>
  </si>
  <si>
    <t>513180</t>
  </si>
  <si>
    <t>恒生科技</t>
  </si>
  <si>
    <t>AI、科技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</si>
  <si>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</si>
  <si>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</si>
  <si>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</si>
  <si>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</si>
  <si>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</si>
  <si>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</si>
  <si>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</si>
  <si>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</si>
  <si>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</si>
  <si>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</si>
  <si>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</si>
  <si>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</si>
  <si>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</si>
  <si>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002947</t>
  </si>
  <si>
    <t>恒铭达</t>
  </si>
  <si>
    <t>消费电子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</si>
  <si>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</si>
  <si>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</si>
  <si>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</si>
  <si>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</si>
  <si>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</si>
  <si>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</si>
  <si>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</si>
  <si>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</si>
  <si>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002558</t>
  </si>
  <si>
    <t>巨人网络</t>
  </si>
  <si>
    <t>游戏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</si>
  <si>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</si>
  <si>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</si>
  <si>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</si>
  <si>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</si>
  <si>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</si>
  <si>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</si>
  <si>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</si>
  <si>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</si>
  <si>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</si>
  <si>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</si>
  <si>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</si>
  <si>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</si>
  <si>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</si>
  <si>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</si>
  <si>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</si>
  <si>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</si>
  <si>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</si>
  <si>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</si>
  <si>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</si>
  <si>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</si>
  <si>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</si>
  <si>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</si>
  <si>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</si>
  <si>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中国平安</t>
  </si>
  <si>
    <t>创业板</t>
  </si>
  <si>
    <t>恒生医疗</t>
  </si>
  <si>
    <t>港股创新药</t>
  </si>
  <si>
    <t>证券</t>
  </si>
  <si>
    <t>603596</t>
  </si>
  <si>
    <t>伯特利</t>
  </si>
  <si>
    <t>汽车底盘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</si>
  <si>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</si>
  <si>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</si>
  <si>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</si>
  <si>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</si>
  <si>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</si>
  <si>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</si>
  <si>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</si>
  <si>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</si>
  <si>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</si>
  <si>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</si>
  <si>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</si>
  <si>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</si>
  <si>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</si>
  <si>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</si>
  <si>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</si>
  <si>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</si>
  <si>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</si>
  <si>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</si>
  <si>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</si>
  <si>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</si>
  <si>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</si>
  <si>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</si>
  <si>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</si>
  <si>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</si>
  <si>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</si>
  <si>
    <t>21-40</t>
  </si>
  <si>
    <t>41-50</t>
  </si>
  <si>
    <t>51-75</t>
  </si>
  <si>
    <t>76-100</t>
  </si>
  <si>
    <t>101-125</t>
  </si>
  <si>
    <t>126-150</t>
  </si>
  <si>
    <t>151-175</t>
  </si>
  <si>
    <t>176-200</t>
  </si>
  <si>
    <t>201-225</t>
  </si>
  <si>
    <t>226-250</t>
  </si>
  <si>
    <t>251-275</t>
  </si>
  <si>
    <t>276-300</t>
  </si>
  <si>
    <t>301-325</t>
  </si>
  <si>
    <t>326-350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</si>
</sst>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left" vertical="center"/>
    </xf>
    <xf numFmtId="179" fontId="0" fillId="4" borderId="0" xfId="0" applyNumberFormat="1" applyFill="1" applyAlignment="1">
      <alignment horizontal="left" vertical="center"/>
    </xf>
    <xf numFmtId="179" fontId="1" fillId="3" borderId="0" xfId="0" applyNumberFormat="1" applyFont="1" applyFill="1" applyAlignment="1">
      <alignment horizontal="left" vertical="center"/>
    </xf>
    <xf numFmtId="176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  <xf numFmtId="49" fontId="0" fillId="3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"/>
  <sheetViews>
    <sheetView tabSelected="1" zoomScale="115" zoomScaleNormal="115" workbookViewId="0">
      <selection activeCell="H4" sqref="H4"/>
    </sheetView>
  </sheetViews>
  <sheetFormatPr defaultColWidth="9" defaultRowHeight="14"/>
  <cols>
    <col min="1" max="1" width="10.8545454545455" style="3" customWidth="1"/>
    <col min="2" max="2" width="11.3454545454545" style="4" customWidth="1"/>
    <col min="3" max="3" width="17.0181818181818" style="5" customWidth="1"/>
    <col min="4" max="4" width="9.41818181818182" style="5" customWidth="1"/>
    <col min="5" max="5" width="7.79090909090909" style="6" customWidth="1"/>
    <col min="6" max="6" width="8.55454545454545" style="5" customWidth="1"/>
    <col min="7" max="7" width="8.16363636363636" style="6" customWidth="1"/>
    <col min="8" max="8" width="7.97272727272727" style="6" customWidth="1"/>
    <col min="9" max="9" width="4.04545454545455" style="6" customWidth="1"/>
    <col min="10" max="10" width="4.31818181818182" style="6" customWidth="1"/>
    <col min="11" max="11" width="7.69090909090909" style="6" customWidth="1"/>
    <col min="12" max="12" width="9.70909090909091" style="6" customWidth="1"/>
    <col min="13" max="13" width="17" style="7" customWidth="1"/>
    <col min="14" max="15" width="9.32727272727273" style="8" customWidth="1"/>
    <col min="16" max="16" width="9.12727272727273" style="8" customWidth="1"/>
    <col min="17" max="17" width="9" style="9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>
      <c r="A2" s="30" t="s">
        <v>17</v>
      </c>
      <c r="B2" s="4" t="s">
        <v>18</v>
      </c>
      <c r="C2" s="5" t="s">
        <v>19</v>
      </c>
      <c r="D2" s="5">
        <v>12.9</v>
      </c>
      <c r="E2" s="6">
        <v>2</v>
      </c>
      <c r="F2" s="5">
        <v>277</v>
      </c>
      <c r="G2" s="6">
        <v>12</v>
      </c>
      <c r="H2" s="6">
        <v>-1</v>
      </c>
      <c r="K2" s="6">
        <v>-1</v>
      </c>
      <c r="L2" s="6">
        <f t="shared" ref="L2:L19" si="0">E2+G2+J2+H2+I2+K2</f>
        <v>12</v>
      </c>
      <c r="M2" s="7">
        <v>45896</v>
      </c>
      <c r="N2" s="9">
        <v>22.42</v>
      </c>
      <c r="O2" s="9">
        <f>L2*2</f>
        <v>24</v>
      </c>
      <c r="P2" s="20">
        <f t="shared" ref="P2:P19" si="1">O2-N2</f>
        <v>1.58</v>
      </c>
      <c r="Q2" s="9">
        <f>O2*0.75-N2</f>
        <v>-4.42</v>
      </c>
    </row>
    <row r="3" spans="1:17">
      <c r="A3" s="3">
        <v>300896</v>
      </c>
      <c r="B3" s="4" t="s">
        <v>20</v>
      </c>
      <c r="C3" s="10" t="s">
        <v>21</v>
      </c>
      <c r="D3" s="5">
        <v>11.7</v>
      </c>
      <c r="E3" s="6">
        <v>2</v>
      </c>
      <c r="F3" s="5">
        <v>312</v>
      </c>
      <c r="G3" s="6">
        <v>13</v>
      </c>
      <c r="H3" s="6">
        <v>-1</v>
      </c>
      <c r="K3" s="6">
        <v>1</v>
      </c>
      <c r="L3" s="6">
        <f t="shared" si="0"/>
        <v>15</v>
      </c>
      <c r="M3" s="7">
        <v>45888</v>
      </c>
      <c r="N3" s="9">
        <v>21.65</v>
      </c>
      <c r="O3" s="8">
        <f t="shared" ref="O3:O19" si="2">L3*2</f>
        <v>30</v>
      </c>
      <c r="P3" s="9">
        <f t="shared" si="1"/>
        <v>8.35</v>
      </c>
      <c r="Q3" s="26">
        <f t="shared" ref="Q3:Q19" si="3">O3*0.75-N3</f>
        <v>0.850000000000001</v>
      </c>
    </row>
    <row r="4" spans="1:17">
      <c r="A4" s="3">
        <v>603195</v>
      </c>
      <c r="B4" s="4" t="s">
        <v>22</v>
      </c>
      <c r="C4" s="5" t="s">
        <v>23</v>
      </c>
      <c r="D4" s="5">
        <v>7.8</v>
      </c>
      <c r="E4" s="6">
        <v>1</v>
      </c>
      <c r="F4" s="5">
        <v>124</v>
      </c>
      <c r="G4" s="6">
        <v>5</v>
      </c>
      <c r="K4" s="6">
        <v>1</v>
      </c>
      <c r="L4" s="6">
        <f t="shared" si="0"/>
        <v>7</v>
      </c>
      <c r="M4" s="7">
        <v>45898</v>
      </c>
      <c r="N4" s="8">
        <v>16.08</v>
      </c>
      <c r="O4" s="8">
        <f t="shared" si="2"/>
        <v>14</v>
      </c>
      <c r="P4" s="9">
        <f t="shared" si="1"/>
        <v>-2.08</v>
      </c>
      <c r="Q4" s="26">
        <f t="shared" si="3"/>
        <v>-5.58</v>
      </c>
    </row>
    <row r="5" spans="1:17">
      <c r="A5" s="3">
        <v>300760</v>
      </c>
      <c r="B5" s="4" t="s">
        <v>24</v>
      </c>
      <c r="C5" s="10" t="s">
        <v>25</v>
      </c>
      <c r="D5" s="5">
        <v>6.3</v>
      </c>
      <c r="E5" s="6">
        <v>1</v>
      </c>
      <c r="F5" s="5">
        <v>79</v>
      </c>
      <c r="G5" s="6">
        <v>4</v>
      </c>
      <c r="H5" s="6">
        <v>-1</v>
      </c>
      <c r="K5" s="6">
        <v>1</v>
      </c>
      <c r="L5" s="6">
        <f t="shared" si="0"/>
        <v>5</v>
      </c>
      <c r="M5" s="7">
        <v>45904</v>
      </c>
      <c r="N5" s="9">
        <v>11.65</v>
      </c>
      <c r="O5" s="8">
        <f t="shared" si="2"/>
        <v>10</v>
      </c>
      <c r="P5" s="9">
        <f t="shared" si="1"/>
        <v>-1.65</v>
      </c>
      <c r="Q5" s="26">
        <f t="shared" si="3"/>
        <v>-4.15</v>
      </c>
    </row>
    <row r="6" spans="1:17">
      <c r="A6" s="3">
        <v>300529</v>
      </c>
      <c r="B6" s="4" t="s">
        <v>26</v>
      </c>
      <c r="C6" s="10" t="s">
        <v>25</v>
      </c>
      <c r="D6" s="5">
        <v>10.8</v>
      </c>
      <c r="E6" s="6">
        <v>2</v>
      </c>
      <c r="F6" s="5">
        <v>119</v>
      </c>
      <c r="G6" s="6">
        <v>5</v>
      </c>
      <c r="H6" s="6">
        <v>-1</v>
      </c>
      <c r="K6" s="6">
        <v>1</v>
      </c>
      <c r="L6" s="6">
        <f t="shared" si="0"/>
        <v>7</v>
      </c>
      <c r="M6" s="7">
        <v>45891</v>
      </c>
      <c r="N6" s="8">
        <v>16.36</v>
      </c>
      <c r="O6" s="8">
        <f t="shared" si="2"/>
        <v>14</v>
      </c>
      <c r="P6" s="9">
        <f t="shared" si="1"/>
        <v>-2.36</v>
      </c>
      <c r="Q6" s="26">
        <f t="shared" si="3"/>
        <v>-5.86</v>
      </c>
    </row>
    <row r="7" spans="1:17">
      <c r="A7" s="3">
        <v>603605</v>
      </c>
      <c r="B7" s="4" t="s">
        <v>27</v>
      </c>
      <c r="C7" s="5" t="s">
        <v>28</v>
      </c>
      <c r="D7" s="5">
        <v>9</v>
      </c>
      <c r="E7" s="6">
        <v>2</v>
      </c>
      <c r="F7" s="5">
        <v>80</v>
      </c>
      <c r="G7" s="6">
        <v>4</v>
      </c>
      <c r="K7" s="6">
        <v>1</v>
      </c>
      <c r="L7" s="6">
        <f t="shared" si="0"/>
        <v>7</v>
      </c>
      <c r="M7" s="7">
        <v>45838</v>
      </c>
      <c r="N7" s="8">
        <v>14.18</v>
      </c>
      <c r="O7" s="8">
        <f t="shared" si="2"/>
        <v>14</v>
      </c>
      <c r="P7" s="9">
        <f t="shared" si="1"/>
        <v>-0.18</v>
      </c>
      <c r="Q7" s="26">
        <f t="shared" si="3"/>
        <v>-3.68</v>
      </c>
    </row>
    <row r="8" spans="1:17">
      <c r="A8" s="3">
        <v>300573</v>
      </c>
      <c r="B8" s="4" t="s">
        <v>29</v>
      </c>
      <c r="C8" s="11" t="s">
        <v>30</v>
      </c>
      <c r="D8" s="5">
        <v>9.7</v>
      </c>
      <c r="E8" s="6">
        <v>2</v>
      </c>
      <c r="F8" s="5">
        <v>71</v>
      </c>
      <c r="G8" s="6">
        <v>3</v>
      </c>
      <c r="H8" s="6">
        <v>1</v>
      </c>
      <c r="K8" s="6">
        <v>1</v>
      </c>
      <c r="L8" s="6">
        <f t="shared" si="0"/>
        <v>7</v>
      </c>
      <c r="M8" s="7">
        <v>45838</v>
      </c>
      <c r="N8" s="8">
        <v>15.98</v>
      </c>
      <c r="O8" s="9">
        <f t="shared" si="2"/>
        <v>14</v>
      </c>
      <c r="P8" s="9">
        <f t="shared" si="1"/>
        <v>-1.98</v>
      </c>
      <c r="Q8" s="26">
        <f t="shared" si="3"/>
        <v>-5.48</v>
      </c>
    </row>
    <row r="9" spans="1:17">
      <c r="A9" s="3" t="s">
        <v>31</v>
      </c>
      <c r="B9" s="4" t="s">
        <v>32</v>
      </c>
      <c r="C9" s="11" t="s">
        <v>33</v>
      </c>
      <c r="D9" s="5">
        <v>11</v>
      </c>
      <c r="E9" s="6">
        <v>2</v>
      </c>
      <c r="F9" s="5">
        <v>25</v>
      </c>
      <c r="G9" s="6">
        <v>1</v>
      </c>
      <c r="H9" s="6">
        <v>1</v>
      </c>
      <c r="K9" s="6">
        <v>1</v>
      </c>
      <c r="L9" s="6">
        <f t="shared" si="0"/>
        <v>5</v>
      </c>
      <c r="M9" s="7">
        <v>45867</v>
      </c>
      <c r="N9" s="9">
        <v>9.67</v>
      </c>
      <c r="O9" s="9">
        <f t="shared" si="2"/>
        <v>10</v>
      </c>
      <c r="P9" s="9">
        <f t="shared" si="1"/>
        <v>0.33</v>
      </c>
      <c r="Q9" s="26">
        <f t="shared" si="3"/>
        <v>-2.17</v>
      </c>
    </row>
    <row r="10" spans="1:17">
      <c r="A10" s="3" t="s">
        <v>34</v>
      </c>
      <c r="B10" s="4" t="s">
        <v>35</v>
      </c>
      <c r="C10" s="11" t="s">
        <v>36</v>
      </c>
      <c r="D10" s="5">
        <v>9.4</v>
      </c>
      <c r="E10" s="6">
        <v>2</v>
      </c>
      <c r="F10" s="5">
        <v>104</v>
      </c>
      <c r="G10" s="6">
        <v>5</v>
      </c>
      <c r="H10" s="6">
        <v>1</v>
      </c>
      <c r="K10" s="6">
        <v>1</v>
      </c>
      <c r="L10" s="6">
        <f t="shared" si="0"/>
        <v>9</v>
      </c>
      <c r="M10" s="7">
        <v>45901</v>
      </c>
      <c r="N10" s="8">
        <v>20.52</v>
      </c>
      <c r="O10" s="9">
        <f t="shared" si="2"/>
        <v>18</v>
      </c>
      <c r="P10" s="9">
        <f t="shared" si="1"/>
        <v>-2.52</v>
      </c>
      <c r="Q10" s="26">
        <f t="shared" si="3"/>
        <v>-7.02</v>
      </c>
    </row>
    <row r="11" customHeight="1" spans="1:17">
      <c r="A11" s="3" t="s">
        <v>37</v>
      </c>
      <c r="B11" s="4" t="s">
        <v>38</v>
      </c>
      <c r="C11" s="5" t="s">
        <v>39</v>
      </c>
      <c r="D11" s="5">
        <v>12.9</v>
      </c>
      <c r="E11" s="6">
        <v>2</v>
      </c>
      <c r="F11" s="5">
        <v>9</v>
      </c>
      <c r="G11" s="6">
        <v>0</v>
      </c>
      <c r="H11" s="6">
        <v>1</v>
      </c>
      <c r="K11" s="6">
        <v>1</v>
      </c>
      <c r="L11" s="6">
        <f t="shared" si="0"/>
        <v>4</v>
      </c>
      <c r="M11" s="7">
        <v>45899</v>
      </c>
      <c r="N11" s="8">
        <v>7.29</v>
      </c>
      <c r="O11" s="9">
        <f t="shared" si="2"/>
        <v>8</v>
      </c>
      <c r="P11" s="9">
        <f t="shared" si="1"/>
        <v>0.71</v>
      </c>
      <c r="Q11" s="9">
        <f t="shared" si="3"/>
        <v>-1.29</v>
      </c>
    </row>
    <row r="12" spans="1:17">
      <c r="A12" s="3">
        <v>300628</v>
      </c>
      <c r="B12" s="4" t="s">
        <v>40</v>
      </c>
      <c r="C12" s="5" t="s">
        <v>41</v>
      </c>
      <c r="D12" s="5">
        <v>12.1</v>
      </c>
      <c r="E12" s="6">
        <v>2</v>
      </c>
      <c r="F12" s="5">
        <v>87</v>
      </c>
      <c r="G12" s="6">
        <v>4</v>
      </c>
      <c r="H12" s="6">
        <v>-1</v>
      </c>
      <c r="L12" s="6">
        <f t="shared" si="0"/>
        <v>5</v>
      </c>
      <c r="M12" s="7">
        <v>45868</v>
      </c>
      <c r="N12" s="8">
        <v>10.03</v>
      </c>
      <c r="O12" s="9">
        <f t="shared" si="2"/>
        <v>10</v>
      </c>
      <c r="P12" s="9">
        <f t="shared" si="1"/>
        <v>-0.0299999999999994</v>
      </c>
      <c r="Q12" s="26">
        <f t="shared" si="3"/>
        <v>-2.53</v>
      </c>
    </row>
    <row r="13" spans="1:17">
      <c r="A13" s="3" t="s">
        <v>42</v>
      </c>
      <c r="B13" s="4" t="s">
        <v>43</v>
      </c>
      <c r="C13" s="5" t="s">
        <v>44</v>
      </c>
      <c r="D13" s="5">
        <v>10.8</v>
      </c>
      <c r="E13" s="6">
        <v>2</v>
      </c>
      <c r="F13" s="5">
        <v>117</v>
      </c>
      <c r="G13" s="6">
        <v>5</v>
      </c>
      <c r="H13" s="6">
        <v>1</v>
      </c>
      <c r="K13" s="6">
        <v>1</v>
      </c>
      <c r="L13" s="6">
        <f t="shared" si="0"/>
        <v>9</v>
      </c>
      <c r="M13" s="7">
        <v>45883</v>
      </c>
      <c r="N13" s="8">
        <v>18.15</v>
      </c>
      <c r="O13" s="9">
        <f t="shared" si="2"/>
        <v>18</v>
      </c>
      <c r="P13" s="9">
        <f t="shared" si="1"/>
        <v>-0.149999999999999</v>
      </c>
      <c r="Q13" s="26">
        <f t="shared" si="3"/>
        <v>-4.65</v>
      </c>
    </row>
    <row r="14" customFormat="1" spans="1:17">
      <c r="A14" s="3" t="s">
        <v>45</v>
      </c>
      <c r="B14" s="4" t="s">
        <v>46</v>
      </c>
      <c r="C14" s="11" t="s">
        <v>47</v>
      </c>
      <c r="D14" s="5">
        <v>9.7</v>
      </c>
      <c r="E14" s="6">
        <v>2</v>
      </c>
      <c r="F14" s="5">
        <v>103</v>
      </c>
      <c r="G14" s="6">
        <v>5</v>
      </c>
      <c r="H14" s="6">
        <v>1</v>
      </c>
      <c r="I14" s="6"/>
      <c r="J14" s="6"/>
      <c r="K14" s="6">
        <v>1</v>
      </c>
      <c r="L14" s="6">
        <f t="shared" si="0"/>
        <v>9</v>
      </c>
      <c r="M14" s="7">
        <v>45886</v>
      </c>
      <c r="N14" s="8">
        <v>17.85</v>
      </c>
      <c r="O14" s="9">
        <f t="shared" si="2"/>
        <v>18</v>
      </c>
      <c r="P14" s="9">
        <f t="shared" si="1"/>
        <v>0.149999999999999</v>
      </c>
      <c r="Q14" s="26">
        <f t="shared" si="3"/>
        <v>-4.35</v>
      </c>
    </row>
    <row r="15" spans="1:17">
      <c r="A15" s="3" t="s">
        <v>48</v>
      </c>
      <c r="B15" s="4" t="s">
        <v>49</v>
      </c>
      <c r="C15" s="5" t="s">
        <v>50</v>
      </c>
      <c r="D15" s="5">
        <v>8</v>
      </c>
      <c r="E15" s="6">
        <v>1</v>
      </c>
      <c r="F15" s="5">
        <v>37</v>
      </c>
      <c r="G15" s="6">
        <v>1</v>
      </c>
      <c r="H15" s="6">
        <v>1</v>
      </c>
      <c r="K15" s="6">
        <v>1</v>
      </c>
      <c r="L15" s="6">
        <f t="shared" si="0"/>
        <v>4</v>
      </c>
      <c r="M15" s="7">
        <v>45873</v>
      </c>
      <c r="N15" s="8">
        <v>5.55</v>
      </c>
      <c r="O15" s="9">
        <f t="shared" si="2"/>
        <v>8</v>
      </c>
      <c r="P15" s="9">
        <f t="shared" si="1"/>
        <v>2.45</v>
      </c>
      <c r="Q15" s="9">
        <f t="shared" si="3"/>
        <v>0.45</v>
      </c>
    </row>
    <row r="16" spans="1:17">
      <c r="A16" s="3" t="s">
        <v>51</v>
      </c>
      <c r="B16" s="4" t="s">
        <v>52</v>
      </c>
      <c r="C16" s="5" t="s">
        <v>53</v>
      </c>
      <c r="D16" s="5">
        <v>8.8</v>
      </c>
      <c r="E16" s="6">
        <v>1</v>
      </c>
      <c r="F16" s="5">
        <v>191</v>
      </c>
      <c r="G16" s="6">
        <v>8</v>
      </c>
      <c r="L16" s="6">
        <f t="shared" si="0"/>
        <v>9</v>
      </c>
      <c r="M16" s="7">
        <v>45898</v>
      </c>
      <c r="N16" s="8">
        <v>17.96</v>
      </c>
      <c r="O16" s="9">
        <f t="shared" si="2"/>
        <v>18</v>
      </c>
      <c r="P16" s="9">
        <f t="shared" si="1"/>
        <v>0.0399999999999991</v>
      </c>
      <c r="Q16" s="26">
        <f t="shared" si="3"/>
        <v>-4.46</v>
      </c>
    </row>
    <row r="17" spans="1:17">
      <c r="A17" s="3" t="s">
        <v>54</v>
      </c>
      <c r="B17" s="4" t="s">
        <v>55</v>
      </c>
      <c r="C17" s="5" t="s">
        <v>56</v>
      </c>
      <c r="D17" s="5">
        <v>9.7</v>
      </c>
      <c r="E17" s="6">
        <v>2</v>
      </c>
      <c r="F17" s="5">
        <v>69</v>
      </c>
      <c r="G17" s="6">
        <v>3</v>
      </c>
      <c r="H17" s="6">
        <v>1</v>
      </c>
      <c r="K17" s="6">
        <v>1</v>
      </c>
      <c r="L17" s="6">
        <f t="shared" si="0"/>
        <v>7</v>
      </c>
      <c r="M17" s="7">
        <v>45917</v>
      </c>
      <c r="N17" s="8">
        <v>11.26</v>
      </c>
      <c r="O17" s="9">
        <f t="shared" si="2"/>
        <v>14</v>
      </c>
      <c r="P17" s="21">
        <f t="shared" si="1"/>
        <v>2.74</v>
      </c>
      <c r="Q17" s="9">
        <f t="shared" si="3"/>
        <v>-0.76</v>
      </c>
    </row>
    <row r="18" spans="1:17">
      <c r="A18" s="3" t="s">
        <v>57</v>
      </c>
      <c r="B18" s="4" t="s">
        <v>58</v>
      </c>
      <c r="C18" s="5" t="s">
        <v>59</v>
      </c>
      <c r="D18" s="5">
        <v>8</v>
      </c>
      <c r="E18" s="6">
        <v>1</v>
      </c>
      <c r="F18" s="5">
        <v>39</v>
      </c>
      <c r="G18" s="6">
        <v>1</v>
      </c>
      <c r="H18" s="6">
        <v>1</v>
      </c>
      <c r="K18" s="6">
        <v>1</v>
      </c>
      <c r="L18" s="6">
        <f t="shared" si="0"/>
        <v>4</v>
      </c>
      <c r="M18" s="7">
        <v>45888</v>
      </c>
      <c r="N18" s="8">
        <v>3.75</v>
      </c>
      <c r="O18" s="9">
        <f t="shared" si="2"/>
        <v>8</v>
      </c>
      <c r="P18" s="21">
        <f t="shared" si="1"/>
        <v>4.25</v>
      </c>
      <c r="Q18" s="9">
        <f t="shared" si="3"/>
        <v>2.25</v>
      </c>
    </row>
    <row r="19" spans="15:16">
      <c r="O19" s="9"/>
      <c r="P19" s="21"/>
    </row>
    <row r="20" spans="15:16">
      <c r="O20" s="9"/>
      <c r="P20" s="21"/>
    </row>
    <row r="21" spans="1:17">
      <c r="A21" s="3" t="s">
        <v>60</v>
      </c>
      <c r="B21" s="4" t="s">
        <v>61</v>
      </c>
      <c r="C21" s="5" t="s">
        <v>62</v>
      </c>
      <c r="N21" s="8">
        <v>4.29</v>
      </c>
      <c r="O21" s="8">
        <v>10</v>
      </c>
      <c r="P21" s="21">
        <f t="shared" ref="P19:P27" si="4">O21-N21</f>
        <v>5.71</v>
      </c>
      <c r="Q21" s="20">
        <f t="shared" ref="Q19:Q42" si="5">O21*0.75-N21</f>
        <v>3.21</v>
      </c>
    </row>
    <row r="22" spans="1:17">
      <c r="A22" s="3" t="s">
        <v>63</v>
      </c>
      <c r="B22" s="4" t="s">
        <v>64</v>
      </c>
      <c r="C22" s="5" t="s">
        <v>65</v>
      </c>
      <c r="N22" s="8">
        <v>4.86</v>
      </c>
      <c r="O22" s="8">
        <v>15</v>
      </c>
      <c r="P22" s="21">
        <f t="shared" si="4"/>
        <v>10.14</v>
      </c>
      <c r="Q22" s="20">
        <f t="shared" si="5"/>
        <v>6.39</v>
      </c>
    </row>
    <row r="23" spans="1:17">
      <c r="A23" s="3" t="s">
        <v>66</v>
      </c>
      <c r="B23" s="4" t="s">
        <v>67</v>
      </c>
      <c r="C23" s="5" t="s">
        <v>65</v>
      </c>
      <c r="N23" s="8">
        <v>6.84</v>
      </c>
      <c r="O23" s="8">
        <v>15</v>
      </c>
      <c r="P23" s="21">
        <f t="shared" si="4"/>
        <v>8.16</v>
      </c>
      <c r="Q23" s="20">
        <f t="shared" si="5"/>
        <v>4.41</v>
      </c>
    </row>
    <row r="24" spans="1:17">
      <c r="A24" s="3" t="s">
        <v>68</v>
      </c>
      <c r="B24" s="4" t="s">
        <v>69</v>
      </c>
      <c r="C24" s="5" t="s">
        <v>70</v>
      </c>
      <c r="N24" s="8">
        <v>44.74</v>
      </c>
      <c r="O24" s="8">
        <v>40</v>
      </c>
      <c r="P24" s="21">
        <f t="shared" si="4"/>
        <v>-4.74</v>
      </c>
      <c r="Q24" s="26">
        <f t="shared" si="5"/>
        <v>-14.74</v>
      </c>
    </row>
    <row r="25" spans="1:17">
      <c r="A25" s="3" t="s">
        <v>71</v>
      </c>
      <c r="B25" s="4" t="s">
        <v>72</v>
      </c>
      <c r="C25" s="5" t="s">
        <v>65</v>
      </c>
      <c r="N25" s="8">
        <v>15.93</v>
      </c>
      <c r="O25" s="8">
        <v>15</v>
      </c>
      <c r="P25" s="21">
        <f t="shared" si="4"/>
        <v>-0.93</v>
      </c>
      <c r="Q25" s="26">
        <f t="shared" si="5"/>
        <v>-4.68</v>
      </c>
    </row>
    <row r="26" spans="1:17">
      <c r="A26" s="3" t="s">
        <v>73</v>
      </c>
      <c r="B26" s="4" t="s">
        <v>74</v>
      </c>
      <c r="C26" s="5" t="s">
        <v>75</v>
      </c>
      <c r="N26" s="8">
        <v>7.05</v>
      </c>
      <c r="O26" s="8">
        <v>10</v>
      </c>
      <c r="P26" s="21">
        <f t="shared" si="4"/>
        <v>2.95</v>
      </c>
      <c r="Q26" s="9">
        <f t="shared" si="5"/>
        <v>0.45</v>
      </c>
    </row>
    <row r="27" spans="1:17">
      <c r="A27" s="3" t="s">
        <v>76</v>
      </c>
      <c r="B27" s="4" t="s">
        <v>77</v>
      </c>
      <c r="C27" s="5" t="s">
        <v>78</v>
      </c>
      <c r="N27" s="8">
        <v>36.36</v>
      </c>
      <c r="O27" s="9">
        <v>50</v>
      </c>
      <c r="P27" s="21">
        <f t="shared" si="4"/>
        <v>13.64</v>
      </c>
      <c r="Q27" s="9">
        <f t="shared" si="5"/>
        <v>1.14</v>
      </c>
    </row>
    <row r="28" spans="15:16">
      <c r="O28" s="9"/>
      <c r="P28" s="9"/>
    </row>
    <row r="29" spans="15:16">
      <c r="O29" s="9"/>
      <c r="P29" s="9"/>
    </row>
    <row r="30" spans="1:17">
      <c r="A30" s="3" t="s">
        <v>79</v>
      </c>
      <c r="B30" s="4" t="s">
        <v>80</v>
      </c>
      <c r="C30" s="5" t="s">
        <v>81</v>
      </c>
      <c r="D30" s="5">
        <v>6.2</v>
      </c>
      <c r="E30" s="6">
        <v>1</v>
      </c>
      <c r="F30" s="5">
        <v>140</v>
      </c>
      <c r="G30" s="6">
        <v>6</v>
      </c>
      <c r="L30" s="6">
        <f t="shared" ref="L30:L35" si="6">E30+G30+J30+H30+I30+K30</f>
        <v>7</v>
      </c>
      <c r="M30" s="7">
        <v>45889</v>
      </c>
      <c r="N30" s="8">
        <v>7.41</v>
      </c>
      <c r="O30" s="9">
        <f t="shared" ref="O30:O35" si="7">L30*1</f>
        <v>7</v>
      </c>
      <c r="P30" s="9">
        <f t="shared" ref="P30:P35" si="8">O30-N30</f>
        <v>-0.41</v>
      </c>
      <c r="Q30" s="26">
        <f t="shared" si="5"/>
        <v>-2.16</v>
      </c>
    </row>
    <row r="31" spans="1:17">
      <c r="A31" s="3" t="s">
        <v>82</v>
      </c>
      <c r="B31" s="4" t="s">
        <v>83</v>
      </c>
      <c r="C31" s="5" t="s">
        <v>84</v>
      </c>
      <c r="D31" s="5">
        <v>7</v>
      </c>
      <c r="E31" s="6">
        <v>1</v>
      </c>
      <c r="F31" s="5">
        <v>83</v>
      </c>
      <c r="G31" s="6">
        <v>4</v>
      </c>
      <c r="H31" s="6">
        <v>1</v>
      </c>
      <c r="L31" s="6">
        <f t="shared" si="6"/>
        <v>6</v>
      </c>
      <c r="M31" s="7">
        <v>45891</v>
      </c>
      <c r="N31" s="8">
        <v>10.81</v>
      </c>
      <c r="O31" s="9">
        <f t="shared" si="7"/>
        <v>6</v>
      </c>
      <c r="P31" s="9">
        <f t="shared" si="8"/>
        <v>-4.81</v>
      </c>
      <c r="Q31" s="26">
        <f t="shared" si="5"/>
        <v>-6.31</v>
      </c>
    </row>
    <row r="32" spans="1:17">
      <c r="A32" s="3">
        <v>603833</v>
      </c>
      <c r="B32" s="4" t="s">
        <v>85</v>
      </c>
      <c r="C32" s="5" t="s">
        <v>86</v>
      </c>
      <c r="D32" s="5">
        <v>8</v>
      </c>
      <c r="E32" s="6">
        <v>1</v>
      </c>
      <c r="F32" s="5">
        <v>122</v>
      </c>
      <c r="G32" s="6">
        <v>5</v>
      </c>
      <c r="H32" s="6">
        <v>-1</v>
      </c>
      <c r="L32" s="6">
        <f t="shared" si="6"/>
        <v>5</v>
      </c>
      <c r="M32" s="7">
        <v>45900</v>
      </c>
      <c r="N32" s="8">
        <v>6.64</v>
      </c>
      <c r="O32" s="9">
        <f t="shared" si="7"/>
        <v>5</v>
      </c>
      <c r="P32" s="9">
        <f t="shared" si="8"/>
        <v>-1.64</v>
      </c>
      <c r="Q32" s="26">
        <f t="shared" si="5"/>
        <v>-2.89</v>
      </c>
    </row>
    <row r="33" spans="1:17">
      <c r="A33" s="3" t="s">
        <v>87</v>
      </c>
      <c r="B33" s="4" t="s">
        <v>88</v>
      </c>
      <c r="C33" s="10" t="s">
        <v>89</v>
      </c>
      <c r="D33" s="5">
        <v>4.6</v>
      </c>
      <c r="E33" s="6">
        <v>0</v>
      </c>
      <c r="F33" s="5">
        <v>84</v>
      </c>
      <c r="G33" s="6">
        <v>4</v>
      </c>
      <c r="L33" s="6">
        <f t="shared" si="6"/>
        <v>4</v>
      </c>
      <c r="M33" s="7">
        <v>45848</v>
      </c>
      <c r="N33" s="8">
        <v>4.37</v>
      </c>
      <c r="O33" s="9">
        <f t="shared" si="7"/>
        <v>4</v>
      </c>
      <c r="P33" s="9">
        <f t="shared" si="8"/>
        <v>-0.37</v>
      </c>
      <c r="Q33" s="9">
        <f t="shared" si="5"/>
        <v>-1.37</v>
      </c>
    </row>
    <row r="34" spans="1:17">
      <c r="A34" s="3" t="s">
        <v>90</v>
      </c>
      <c r="B34" s="4" t="s">
        <v>91</v>
      </c>
      <c r="C34" s="10" t="s">
        <v>89</v>
      </c>
      <c r="D34" s="5">
        <v>3.5</v>
      </c>
      <c r="E34" s="6">
        <v>0</v>
      </c>
      <c r="F34" s="5">
        <v>81</v>
      </c>
      <c r="G34" s="6">
        <v>4</v>
      </c>
      <c r="L34" s="6">
        <f t="shared" si="6"/>
        <v>4</v>
      </c>
      <c r="M34" s="7">
        <v>45873</v>
      </c>
      <c r="N34" s="8">
        <v>6.24</v>
      </c>
      <c r="O34" s="9">
        <f t="shared" si="7"/>
        <v>4</v>
      </c>
      <c r="P34" s="9">
        <f t="shared" si="8"/>
        <v>-2.24</v>
      </c>
      <c r="Q34" s="26">
        <f t="shared" si="5"/>
        <v>-3.24</v>
      </c>
    </row>
    <row r="35" spans="1:17">
      <c r="A35" s="3" t="s">
        <v>92</v>
      </c>
      <c r="B35" s="4" t="s">
        <v>93</v>
      </c>
      <c r="C35" s="5" t="s">
        <v>94</v>
      </c>
      <c r="D35" s="5">
        <v>9</v>
      </c>
      <c r="E35" s="6">
        <v>2</v>
      </c>
      <c r="F35" s="5">
        <v>34</v>
      </c>
      <c r="G35" s="6">
        <v>1</v>
      </c>
      <c r="L35" s="6">
        <f t="shared" si="6"/>
        <v>3</v>
      </c>
      <c r="M35" s="7">
        <v>45891</v>
      </c>
      <c r="N35" s="8">
        <v>3.34</v>
      </c>
      <c r="O35" s="9">
        <f t="shared" si="7"/>
        <v>3</v>
      </c>
      <c r="P35" s="9">
        <f t="shared" si="8"/>
        <v>-0.34</v>
      </c>
      <c r="Q35" s="9">
        <f t="shared" si="5"/>
        <v>-1.09</v>
      </c>
    </row>
    <row r="37" spans="15:16">
      <c r="O37" s="9"/>
      <c r="P37" s="9"/>
    </row>
    <row r="38" spans="1:17">
      <c r="A38" s="3" t="s">
        <v>95</v>
      </c>
      <c r="B38" s="4" t="s">
        <v>96</v>
      </c>
      <c r="C38" s="11" t="s">
        <v>33</v>
      </c>
      <c r="D38" s="5">
        <v>4</v>
      </c>
      <c r="E38" s="6">
        <v>0</v>
      </c>
      <c r="F38" s="5">
        <v>92</v>
      </c>
      <c r="G38" s="6">
        <v>4</v>
      </c>
      <c r="L38" s="6">
        <f>E38+G38+J38+H38+I38+K38</f>
        <v>4</v>
      </c>
      <c r="M38" s="7">
        <v>45891</v>
      </c>
      <c r="N38" s="8">
        <v>4.65</v>
      </c>
      <c r="O38" s="9">
        <f>L38*1</f>
        <v>4</v>
      </c>
      <c r="P38" s="9">
        <f>O38-N38</f>
        <v>-0.65</v>
      </c>
      <c r="Q38" s="9">
        <f>O38*0.75-N38</f>
        <v>-1.65</v>
      </c>
    </row>
    <row r="39" spans="1:17">
      <c r="A39" s="3" t="s">
        <v>97</v>
      </c>
      <c r="B39" s="4" t="s">
        <v>98</v>
      </c>
      <c r="C39" s="10" t="s">
        <v>25</v>
      </c>
      <c r="D39" s="5">
        <v>7</v>
      </c>
      <c r="E39" s="6">
        <v>1</v>
      </c>
      <c r="F39" s="5">
        <v>150</v>
      </c>
      <c r="G39" s="6">
        <v>6</v>
      </c>
      <c r="H39" s="6">
        <v>-1</v>
      </c>
      <c r="L39" s="6">
        <f>E39+G39+J39+H39+I39+K39</f>
        <v>6</v>
      </c>
      <c r="M39" s="7">
        <v>45892</v>
      </c>
      <c r="N39" s="8">
        <v>14</v>
      </c>
      <c r="O39" s="9">
        <f>L39*1</f>
        <v>6</v>
      </c>
      <c r="P39" s="9">
        <f>O39-N39</f>
        <v>-8</v>
      </c>
      <c r="Q39" s="26">
        <f>O39*0.75-N39</f>
        <v>-9.5</v>
      </c>
    </row>
    <row r="40" spans="1:17">
      <c r="A40" s="3" t="s">
        <v>99</v>
      </c>
      <c r="B40" s="4" t="s">
        <v>100</v>
      </c>
      <c r="C40" s="11" t="s">
        <v>36</v>
      </c>
      <c r="D40" s="5">
        <v>5</v>
      </c>
      <c r="E40" s="6">
        <v>0</v>
      </c>
      <c r="F40" s="5">
        <v>114</v>
      </c>
      <c r="G40" s="6">
        <v>5</v>
      </c>
      <c r="H40" s="6">
        <v>1</v>
      </c>
      <c r="L40" s="6">
        <f>E40+G40+J40+H40+I40+K40</f>
        <v>6</v>
      </c>
      <c r="M40" s="7">
        <v>45895</v>
      </c>
      <c r="N40" s="8">
        <v>6.36</v>
      </c>
      <c r="O40" s="9">
        <f>L40*1</f>
        <v>6</v>
      </c>
      <c r="P40" s="9">
        <f>O40-N40</f>
        <v>-0.36</v>
      </c>
      <c r="Q40" s="9">
        <f>O40*0.75-N40</f>
        <v>-1.86</v>
      </c>
    </row>
    <row r="41" spans="1:17">
      <c r="A41" s="3" t="s">
        <v>101</v>
      </c>
      <c r="B41" s="4" t="s">
        <v>102</v>
      </c>
      <c r="C41" s="10" t="s">
        <v>25</v>
      </c>
      <c r="D41" s="5">
        <v>5</v>
      </c>
      <c r="E41" s="6">
        <v>0</v>
      </c>
      <c r="F41" s="5">
        <v>111</v>
      </c>
      <c r="G41" s="6">
        <v>5</v>
      </c>
      <c r="L41" s="6">
        <f>E41+G41+J41+H41+I41+K41</f>
        <v>5</v>
      </c>
      <c r="M41" s="7">
        <v>45897</v>
      </c>
      <c r="N41" s="8">
        <v>6.18</v>
      </c>
      <c r="O41" s="9">
        <f>L41*1</f>
        <v>5</v>
      </c>
      <c r="P41" s="9">
        <f>O41-N41</f>
        <v>-1.18</v>
      </c>
      <c r="Q41" s="9">
        <f>O41*0.75-N41</f>
        <v>-2.43</v>
      </c>
    </row>
    <row r="44" s="1" customFormat="1" spans="1:17">
      <c r="A44" s="12" t="s">
        <v>103</v>
      </c>
      <c r="B44" s="12" t="s">
        <v>104</v>
      </c>
      <c r="C44" s="13" t="s">
        <v>105</v>
      </c>
      <c r="D44" s="13">
        <v>10</v>
      </c>
      <c r="E44" s="14">
        <v>2</v>
      </c>
      <c r="F44" s="13">
        <v>33</v>
      </c>
      <c r="G44" s="14">
        <v>1</v>
      </c>
      <c r="H44" s="14"/>
      <c r="I44" s="14"/>
      <c r="J44" s="14"/>
      <c r="K44" s="14">
        <v>1</v>
      </c>
      <c r="L44" s="14">
        <f>E44+G44+J44+H44+I44+K44</f>
        <v>4</v>
      </c>
      <c r="M44" s="22">
        <v>45888</v>
      </c>
      <c r="N44" s="23">
        <v>3.1</v>
      </c>
      <c r="O44" s="23">
        <f>L44*1</f>
        <v>4</v>
      </c>
      <c r="P44" s="23">
        <f>O44-N44</f>
        <v>0.9</v>
      </c>
      <c r="Q44" s="23">
        <f>O44*0.75-N44</f>
        <v>-0.1</v>
      </c>
    </row>
    <row r="49" s="2" customFormat="1" spans="1:17">
      <c r="A49" s="15" t="s">
        <v>106</v>
      </c>
      <c r="B49" s="15" t="s">
        <v>107</v>
      </c>
      <c r="C49" s="16" t="s">
        <v>108</v>
      </c>
      <c r="D49" s="16">
        <v>3.5</v>
      </c>
      <c r="E49" s="17">
        <v>0</v>
      </c>
      <c r="F49" s="16">
        <v>40</v>
      </c>
      <c r="G49" s="17">
        <v>2</v>
      </c>
      <c r="H49" s="17">
        <v>-1</v>
      </c>
      <c r="I49" s="17"/>
      <c r="J49" s="17"/>
      <c r="K49" s="17"/>
      <c r="L49" s="17">
        <f t="shared" ref="L49:L61" si="9">E49+G49+J49+H49+I49+K49</f>
        <v>1</v>
      </c>
      <c r="M49" s="24">
        <v>45896</v>
      </c>
      <c r="N49" s="25">
        <v>2.46</v>
      </c>
      <c r="O49" s="25">
        <f t="shared" ref="O49:O60" si="10">L49*1</f>
        <v>1</v>
      </c>
      <c r="P49" s="25">
        <f t="shared" ref="P49:P61" si="11">O49-N49</f>
        <v>-1.46</v>
      </c>
      <c r="Q49" s="25"/>
    </row>
    <row r="50" s="2" customFormat="1" spans="1:17">
      <c r="A50" s="31" t="s">
        <v>109</v>
      </c>
      <c r="B50" s="15" t="s">
        <v>110</v>
      </c>
      <c r="C50" s="16" t="s">
        <v>111</v>
      </c>
      <c r="D50" s="16">
        <v>8.5</v>
      </c>
      <c r="E50" s="17">
        <v>1</v>
      </c>
      <c r="F50" s="16">
        <v>49</v>
      </c>
      <c r="G50" s="17">
        <v>2</v>
      </c>
      <c r="H50" s="17"/>
      <c r="I50" s="17"/>
      <c r="J50" s="17"/>
      <c r="K50" s="17"/>
      <c r="L50" s="17">
        <f t="shared" si="9"/>
        <v>3</v>
      </c>
      <c r="M50" s="24">
        <v>45890</v>
      </c>
      <c r="N50" s="25">
        <v>3.12</v>
      </c>
      <c r="O50" s="25">
        <f t="shared" si="10"/>
        <v>3</v>
      </c>
      <c r="P50" s="25">
        <f t="shared" si="11"/>
        <v>-0.12</v>
      </c>
      <c r="Q50" s="27"/>
    </row>
    <row r="51" spans="1:16">
      <c r="A51" s="3" t="s">
        <v>112</v>
      </c>
      <c r="B51" s="18" t="s">
        <v>113</v>
      </c>
      <c r="C51" s="5" t="s">
        <v>44</v>
      </c>
      <c r="D51" s="5">
        <v>1.2</v>
      </c>
      <c r="E51" s="6">
        <v>0</v>
      </c>
      <c r="F51" s="5">
        <v>37</v>
      </c>
      <c r="G51" s="6">
        <v>1</v>
      </c>
      <c r="K51" s="6">
        <v>1</v>
      </c>
      <c r="L51" s="6">
        <f t="shared" si="9"/>
        <v>2</v>
      </c>
      <c r="M51" s="7">
        <v>45897</v>
      </c>
      <c r="N51" s="8">
        <v>4.42</v>
      </c>
      <c r="O51" s="9">
        <f t="shared" si="10"/>
        <v>2</v>
      </c>
      <c r="P51" s="9">
        <f t="shared" si="11"/>
        <v>-2.42</v>
      </c>
    </row>
    <row r="52" s="2" customFormat="1" spans="1:17">
      <c r="A52" s="15" t="s">
        <v>114</v>
      </c>
      <c r="B52" s="15" t="s">
        <v>115</v>
      </c>
      <c r="C52" s="16" t="s">
        <v>116</v>
      </c>
      <c r="D52" s="16">
        <v>8</v>
      </c>
      <c r="E52" s="17">
        <v>1</v>
      </c>
      <c r="F52" s="16">
        <v>40</v>
      </c>
      <c r="G52" s="17">
        <v>2</v>
      </c>
      <c r="H52" s="17"/>
      <c r="I52" s="17"/>
      <c r="J52" s="17"/>
      <c r="K52" s="17"/>
      <c r="L52" s="17">
        <f t="shared" si="9"/>
        <v>3</v>
      </c>
      <c r="M52" s="24">
        <v>45867</v>
      </c>
      <c r="N52" s="25">
        <v>2.3</v>
      </c>
      <c r="O52" s="25">
        <f t="shared" si="10"/>
        <v>3</v>
      </c>
      <c r="P52" s="25">
        <f t="shared" si="11"/>
        <v>0.7</v>
      </c>
      <c r="Q52" s="25"/>
    </row>
    <row r="53" s="2" customFormat="1" spans="1:17">
      <c r="A53" s="15" t="s">
        <v>117</v>
      </c>
      <c r="B53" s="15" t="s">
        <v>118</v>
      </c>
      <c r="C53" s="16" t="s">
        <v>30</v>
      </c>
      <c r="D53" s="16">
        <v>8.2</v>
      </c>
      <c r="E53" s="17">
        <v>1</v>
      </c>
      <c r="F53" s="16">
        <v>35</v>
      </c>
      <c r="G53" s="17">
        <v>1</v>
      </c>
      <c r="H53" s="17"/>
      <c r="I53" s="17"/>
      <c r="J53" s="17"/>
      <c r="K53" s="17"/>
      <c r="L53" s="17">
        <f t="shared" si="9"/>
        <v>2</v>
      </c>
      <c r="M53" s="24">
        <v>45908</v>
      </c>
      <c r="N53" s="25">
        <v>5.36</v>
      </c>
      <c r="O53" s="25">
        <f t="shared" si="10"/>
        <v>2</v>
      </c>
      <c r="P53" s="25">
        <f t="shared" si="11"/>
        <v>-3.36</v>
      </c>
      <c r="Q53" s="25"/>
    </row>
    <row r="54" spans="1:16">
      <c r="A54" s="30" t="s">
        <v>119</v>
      </c>
      <c r="B54" s="18" t="s">
        <v>120</v>
      </c>
      <c r="C54" s="5" t="s">
        <v>121</v>
      </c>
      <c r="D54" s="5">
        <v>12</v>
      </c>
      <c r="E54" s="6">
        <v>2</v>
      </c>
      <c r="F54" s="5">
        <v>48</v>
      </c>
      <c r="G54" s="6">
        <v>2</v>
      </c>
      <c r="L54" s="6">
        <f t="shared" si="9"/>
        <v>4</v>
      </c>
      <c r="M54" s="7">
        <v>45838</v>
      </c>
      <c r="N54" s="8">
        <v>4.22</v>
      </c>
      <c r="O54" s="9">
        <f t="shared" si="10"/>
        <v>4</v>
      </c>
      <c r="P54" s="9">
        <f t="shared" si="11"/>
        <v>-0.22</v>
      </c>
    </row>
    <row r="55" spans="1:16">
      <c r="A55" s="30" t="s">
        <v>122</v>
      </c>
      <c r="B55" s="18" t="s">
        <v>123</v>
      </c>
      <c r="C55" s="5" t="s">
        <v>124</v>
      </c>
      <c r="D55" s="5">
        <v>9</v>
      </c>
      <c r="E55" s="6">
        <v>2</v>
      </c>
      <c r="F55" s="5">
        <v>49</v>
      </c>
      <c r="G55" s="6">
        <v>2</v>
      </c>
      <c r="H55" s="6">
        <v>-1</v>
      </c>
      <c r="K55" s="6">
        <v>1</v>
      </c>
      <c r="L55" s="6">
        <f t="shared" si="9"/>
        <v>4</v>
      </c>
      <c r="M55" s="7">
        <v>45838</v>
      </c>
      <c r="N55" s="8">
        <v>6.11</v>
      </c>
      <c r="O55" s="9">
        <f t="shared" si="10"/>
        <v>4</v>
      </c>
      <c r="P55" s="9">
        <f t="shared" si="11"/>
        <v>-2.11</v>
      </c>
    </row>
    <row r="56" spans="1:16">
      <c r="A56" s="3" t="s">
        <v>125</v>
      </c>
      <c r="B56" s="18" t="s">
        <v>126</v>
      </c>
      <c r="C56" s="11" t="s">
        <v>33</v>
      </c>
      <c r="D56" s="5">
        <v>10</v>
      </c>
      <c r="E56" s="6">
        <v>2</v>
      </c>
      <c r="F56" s="5">
        <v>26</v>
      </c>
      <c r="G56" s="6">
        <v>1</v>
      </c>
      <c r="L56" s="6">
        <f t="shared" si="9"/>
        <v>3</v>
      </c>
      <c r="M56" s="7">
        <v>45861</v>
      </c>
      <c r="N56" s="8">
        <v>3.41</v>
      </c>
      <c r="O56" s="9">
        <f t="shared" si="10"/>
        <v>3</v>
      </c>
      <c r="P56" s="9">
        <f t="shared" si="11"/>
        <v>-0.41</v>
      </c>
    </row>
    <row r="57" s="2" customFormat="1" spans="1:17">
      <c r="A57" s="15" t="s">
        <v>127</v>
      </c>
      <c r="B57" s="15" t="s">
        <v>128</v>
      </c>
      <c r="C57" s="16" t="s">
        <v>30</v>
      </c>
      <c r="D57" s="16">
        <v>8</v>
      </c>
      <c r="E57" s="17">
        <v>1</v>
      </c>
      <c r="F57" s="16">
        <v>60</v>
      </c>
      <c r="G57" s="17">
        <v>3</v>
      </c>
      <c r="H57" s="17">
        <v>-1</v>
      </c>
      <c r="I57" s="17"/>
      <c r="J57" s="17"/>
      <c r="K57" s="17"/>
      <c r="L57" s="17">
        <f t="shared" si="9"/>
        <v>3</v>
      </c>
      <c r="M57" s="24">
        <v>45877</v>
      </c>
      <c r="N57" s="25">
        <v>3.06</v>
      </c>
      <c r="O57" s="25">
        <f t="shared" si="10"/>
        <v>3</v>
      </c>
      <c r="P57" s="25">
        <f t="shared" si="11"/>
        <v>-0.0600000000000001</v>
      </c>
      <c r="Q57" s="25"/>
    </row>
    <row r="58" spans="3:16">
      <c r="C58" s="19"/>
      <c r="O58" s="9"/>
      <c r="P58" s="9"/>
    </row>
    <row r="64" spans="15:16">
      <c r="O64" s="9"/>
      <c r="P64" s="9"/>
    </row>
    <row r="65" spans="1:16">
      <c r="A65" s="18" t="s">
        <v>89</v>
      </c>
      <c r="B65" s="18" t="s">
        <v>129</v>
      </c>
      <c r="C65" s="28" t="s">
        <v>30</v>
      </c>
      <c r="D65" s="28" t="s">
        <v>130</v>
      </c>
      <c r="E65" s="29"/>
      <c r="F65" s="28"/>
      <c r="G65" s="29"/>
      <c r="H65" s="29" t="s">
        <v>124</v>
      </c>
      <c r="I65" s="29" t="s">
        <v>131</v>
      </c>
      <c r="J65" s="29" t="s">
        <v>132</v>
      </c>
      <c r="K65" s="29" t="s">
        <v>133</v>
      </c>
      <c r="O65" s="9"/>
      <c r="P65" s="9"/>
    </row>
    <row r="66" spans="15:16">
      <c r="O66" s="9"/>
      <c r="P66" s="9"/>
    </row>
    <row r="67" spans="15:16">
      <c r="O67" s="9"/>
      <c r="P67" s="9"/>
    </row>
    <row r="68" spans="15:16">
      <c r="O68" s="9"/>
      <c r="P68" s="9"/>
    </row>
    <row r="69" spans="15:16">
      <c r="O69" s="9"/>
      <c r="P69" s="9"/>
    </row>
    <row r="70" spans="15:16">
      <c r="O70" s="9"/>
      <c r="P70" s="9"/>
    </row>
    <row r="71" spans="15:16">
      <c r="O71" s="9"/>
      <c r="P71" s="9"/>
    </row>
    <row r="72" spans="15:16">
      <c r="O72" s="9"/>
      <c r="P72" s="9"/>
    </row>
    <row r="73" spans="15:16">
      <c r="O73" s="9"/>
      <c r="P73" s="9"/>
    </row>
    <row r="74" spans="1:17">
      <c r="A74" s="3" t="s">
        <v>134</v>
      </c>
      <c r="B74" s="4" t="s">
        <v>135</v>
      </c>
      <c r="C74" s="5" t="s">
        <v>136</v>
      </c>
      <c r="D74" s="5">
        <v>3.6</v>
      </c>
      <c r="E74" s="6">
        <v>0</v>
      </c>
      <c r="F74" s="5">
        <v>33</v>
      </c>
      <c r="G74" s="6">
        <v>1</v>
      </c>
      <c r="L74" s="6">
        <f>E74+G74+J74+H74+I74+K74</f>
        <v>1</v>
      </c>
      <c r="M74" s="7">
        <v>45916</v>
      </c>
      <c r="O74" s="9">
        <f>L74*2</f>
        <v>2</v>
      </c>
      <c r="P74" s="21">
        <f>O74-N74</f>
        <v>2</v>
      </c>
      <c r="Q74" s="9">
        <f>O74*0.75-N74</f>
        <v>1.5</v>
      </c>
    </row>
    <row r="75" spans="1:16">
      <c r="A75" s="3" t="s">
        <v>137</v>
      </c>
      <c r="B75" s="4" t="s">
        <v>138</v>
      </c>
      <c r="D75" s="5">
        <v>2</v>
      </c>
      <c r="E75" s="6">
        <v>0</v>
      </c>
      <c r="F75" s="5">
        <v>200</v>
      </c>
      <c r="G75" s="6">
        <v>8</v>
      </c>
      <c r="L75" s="6">
        <f>E75+G75+J75+H75+I75+K75</f>
        <v>8</v>
      </c>
      <c r="M75" s="7">
        <v>45894</v>
      </c>
      <c r="N75" s="8">
        <v>0</v>
      </c>
      <c r="O75" s="9">
        <f>L75*2</f>
        <v>16</v>
      </c>
      <c r="P75" s="9">
        <f>O75-N75</f>
        <v>16</v>
      </c>
    </row>
    <row r="76" spans="1:13">
      <c r="A76" s="3" t="s">
        <v>139</v>
      </c>
      <c r="B76" s="4" t="s">
        <v>140</v>
      </c>
      <c r="D76" s="5">
        <v>5.8</v>
      </c>
      <c r="E76" s="6">
        <v>0</v>
      </c>
      <c r="F76" s="5">
        <v>17</v>
      </c>
      <c r="G76" s="6">
        <v>0</v>
      </c>
      <c r="L76" s="6">
        <f t="shared" ref="L76:L86" si="12">E76+G76+J76+H76+I76+K76</f>
        <v>0</v>
      </c>
      <c r="M76" s="7">
        <v>45848</v>
      </c>
    </row>
    <row r="77" spans="1:13">
      <c r="A77" s="3">
        <v>603173</v>
      </c>
      <c r="B77" s="4" t="s">
        <v>141</v>
      </c>
      <c r="D77" s="5">
        <v>10</v>
      </c>
      <c r="E77" s="6">
        <v>2</v>
      </c>
      <c r="F77" s="5">
        <v>18</v>
      </c>
      <c r="G77" s="6">
        <v>0</v>
      </c>
      <c r="H77" s="6">
        <v>1</v>
      </c>
      <c r="J77" s="6">
        <v>1</v>
      </c>
      <c r="L77" s="6">
        <f t="shared" si="12"/>
        <v>4</v>
      </c>
      <c r="M77" s="7">
        <v>45863</v>
      </c>
    </row>
    <row r="78" spans="1:13">
      <c r="A78" s="3" t="s">
        <v>142</v>
      </c>
      <c r="B78" s="4" t="s">
        <v>143</v>
      </c>
      <c r="D78" s="5">
        <v>14</v>
      </c>
      <c r="E78" s="6">
        <v>2</v>
      </c>
      <c r="F78" s="5">
        <v>30</v>
      </c>
      <c r="G78" s="6">
        <v>0</v>
      </c>
      <c r="H78" s="6">
        <v>1</v>
      </c>
      <c r="L78" s="6">
        <f t="shared" si="12"/>
        <v>3</v>
      </c>
      <c r="M78" s="7">
        <v>45869</v>
      </c>
    </row>
    <row r="79" spans="1:13">
      <c r="A79" s="3" t="s">
        <v>144</v>
      </c>
      <c r="B79" s="4" t="s">
        <v>145</v>
      </c>
      <c r="D79" s="5">
        <v>5</v>
      </c>
      <c r="E79" s="6">
        <v>0</v>
      </c>
      <c r="F79" s="5">
        <v>68</v>
      </c>
      <c r="G79" s="6">
        <v>1</v>
      </c>
      <c r="L79" s="6">
        <f t="shared" si="12"/>
        <v>1</v>
      </c>
      <c r="M79" s="7">
        <v>45878</v>
      </c>
    </row>
    <row r="80" spans="1:13">
      <c r="A80" s="3" t="s">
        <v>146</v>
      </c>
      <c r="B80" s="4" t="s">
        <v>147</v>
      </c>
      <c r="D80" s="5">
        <v>7</v>
      </c>
      <c r="E80" s="6">
        <v>1</v>
      </c>
      <c r="F80" s="5">
        <v>47</v>
      </c>
      <c r="G80" s="6">
        <v>0</v>
      </c>
      <c r="L80" s="6">
        <f t="shared" si="12"/>
        <v>1</v>
      </c>
      <c r="M80" s="7">
        <v>45878</v>
      </c>
    </row>
    <row r="81" spans="1:13">
      <c r="A81" s="3" t="s">
        <v>148</v>
      </c>
      <c r="B81" s="4" t="s">
        <v>149</v>
      </c>
      <c r="D81" s="5">
        <v>10</v>
      </c>
      <c r="F81" s="5">
        <v>67</v>
      </c>
      <c r="L81" s="6">
        <f t="shared" si="12"/>
        <v>0</v>
      </c>
      <c r="M81" s="7">
        <v>45881</v>
      </c>
    </row>
    <row r="82" spans="1:13">
      <c r="A82" s="3" t="s">
        <v>150</v>
      </c>
      <c r="B82" s="4" t="s">
        <v>151</v>
      </c>
      <c r="D82" s="5">
        <v>7</v>
      </c>
      <c r="F82" s="5">
        <v>90</v>
      </c>
      <c r="L82" s="6">
        <f t="shared" si="12"/>
        <v>0</v>
      </c>
      <c r="M82" s="7">
        <v>45881</v>
      </c>
    </row>
    <row r="95" spans="1:13">
      <c r="A95" s="3" t="s">
        <v>152</v>
      </c>
      <c r="B95" s="4" t="s">
        <v>153</v>
      </c>
      <c r="D95" s="5">
        <v>9</v>
      </c>
      <c r="E95" s="6">
        <v>2</v>
      </c>
      <c r="F95" s="5">
        <v>110</v>
      </c>
      <c r="G95" s="6">
        <v>3</v>
      </c>
      <c r="M95" s="7">
        <v>45878</v>
      </c>
    </row>
    <row r="96" spans="1:13">
      <c r="A96" s="3" t="s">
        <v>154</v>
      </c>
      <c r="B96" s="4" t="s">
        <v>155</v>
      </c>
      <c r="D96" s="5">
        <v>9</v>
      </c>
      <c r="E96" s="6">
        <v>2</v>
      </c>
      <c r="F96" s="5">
        <v>140</v>
      </c>
      <c r="G96" s="6">
        <v>4</v>
      </c>
      <c r="M96" s="7">
        <v>45878</v>
      </c>
    </row>
    <row r="97" spans="1:13">
      <c r="A97" s="3" t="s">
        <v>156</v>
      </c>
      <c r="B97" s="4" t="s">
        <v>157</v>
      </c>
      <c r="D97" s="5">
        <v>9</v>
      </c>
      <c r="E97" s="6">
        <v>2</v>
      </c>
      <c r="F97" s="5">
        <v>90</v>
      </c>
      <c r="G97" s="6">
        <v>2</v>
      </c>
      <c r="M97" s="7">
        <v>45878</v>
      </c>
    </row>
    <row r="98" spans="1:13">
      <c r="A98" s="3" t="s">
        <v>158</v>
      </c>
      <c r="B98" s="4" t="s">
        <v>159</v>
      </c>
      <c r="D98" s="5">
        <v>11</v>
      </c>
      <c r="E98" s="6">
        <v>2</v>
      </c>
      <c r="F98" s="5">
        <v>150</v>
      </c>
      <c r="G98" s="6">
        <v>4</v>
      </c>
      <c r="M98" s="7">
        <v>45878</v>
      </c>
    </row>
    <row r="99" spans="1:13">
      <c r="A99" s="3" t="s">
        <v>160</v>
      </c>
      <c r="B99" s="4" t="s">
        <v>161</v>
      </c>
      <c r="D99" s="5">
        <v>10</v>
      </c>
      <c r="E99" s="6">
        <v>2</v>
      </c>
      <c r="F99" s="5">
        <v>60</v>
      </c>
      <c r="G99" s="6">
        <v>1</v>
      </c>
      <c r="M99" s="7">
        <v>45878</v>
      </c>
    </row>
  </sheetData>
  <pageMargins left="0.7" right="0.7" top="0.75" bottom="0.75" header="0.3" footer="0.3"/>
  <pageSetup paperSize="9" orientation="portrait"/>
  <headerFooter/>
  <ignoredErrors>
    <ignoredError sqref="A13:G13 I13:Q13 A14:Q14 A15:G15 O15:Q15 I15:M15 A16:Q16 O12:Q12 A12:M12 A9:Q11 O8:Q8 A8:M8 A5:Q5 O2:Q4 A3:C3 E3 H3:M3 A4:M4 A2:M2 A1:Q1 A6:M6 O6:Q6 A7:Q7 A17:M17 O17:Q17 A26:Q30 O25:P25 O23:Q24 A23:M25 A19:Q22 L18:Q18 I18:J18 A18:G18 O31:P31 A42:Q99 O41:Q41 A41:M41 A36:Q40 O34:Q35 A34:M35 A33:Q33 O32:Q32 A31:M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D8" sqref="D8"/>
    </sheetView>
  </sheetViews>
  <sheetFormatPr defaultColWidth="9" defaultRowHeight="14" outlineLevelCol="1"/>
  <sheetData>
    <row r="1" spans="1:2">
      <c r="A1" t="s">
        <v>162</v>
      </c>
      <c r="B1">
        <v>1</v>
      </c>
    </row>
    <row r="2" spans="1:2">
      <c r="A2" t="s">
        <v>163</v>
      </c>
      <c r="B2">
        <v>2</v>
      </c>
    </row>
    <row r="3" spans="1:2">
      <c r="A3" t="s">
        <v>164</v>
      </c>
      <c r="B3">
        <v>3</v>
      </c>
    </row>
    <row r="4" spans="1:2">
      <c r="A4" t="s">
        <v>165</v>
      </c>
      <c r="B4">
        <v>4</v>
      </c>
    </row>
    <row r="5" spans="1:2">
      <c r="A5" t="s">
        <v>166</v>
      </c>
      <c r="B5">
        <v>5</v>
      </c>
    </row>
    <row r="6" spans="1:2">
      <c r="A6" t="s">
        <v>167</v>
      </c>
      <c r="B6">
        <v>6</v>
      </c>
    </row>
    <row r="7" spans="1:2">
      <c r="A7" t="s">
        <v>168</v>
      </c>
      <c r="B7">
        <v>7</v>
      </c>
    </row>
    <row r="8" spans="1:2">
      <c r="A8" t="s">
        <v>169</v>
      </c>
      <c r="B8">
        <v>8</v>
      </c>
    </row>
    <row r="9" spans="1:2">
      <c r="A9" t="s">
        <v>170</v>
      </c>
      <c r="B9">
        <v>9</v>
      </c>
    </row>
    <row r="10" spans="1:2">
      <c r="A10" t="s">
        <v>171</v>
      </c>
      <c r="B10">
        <v>10</v>
      </c>
    </row>
    <row r="11" spans="1:2">
      <c r="A11" t="s">
        <v>172</v>
      </c>
      <c r="B11">
        <v>11</v>
      </c>
    </row>
    <row r="12" spans="1:2">
      <c r="A12" t="s">
        <v>173</v>
      </c>
      <c r="B12">
        <v>12</v>
      </c>
    </row>
    <row r="13" spans="1:2">
      <c r="A13" t="s">
        <v>174</v>
      </c>
      <c r="B13">
        <v>13</v>
      </c>
    </row>
    <row r="14" spans="1:2">
      <c r="A14" t="s">
        <v>175</v>
      </c>
      <c r="B14">
        <v>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2025-10-08T08:25:12Z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