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<sst xmlns="http://schemas.openxmlformats.org/spreadsheetml/2006/main" count="171" uniqueCount="158">
  <si>
    <t>代码</t>
  </si>
  <si>
    <t>名称</t>
  </si>
  <si>
    <t>板块</t>
  </si>
  <si>
    <t>评星</t>
  </si>
  <si>
    <t>星权重</t>
  </si>
  <si>
    <t>评分</t>
  </si>
  <si>
    <t>分权重</t>
  </si>
  <si>
    <t>业绩</t>
  </si>
  <si>
    <t>行业</t>
  </si>
  <si>
    <t>情绪</t>
  </si>
  <si>
    <t>预期</t>
  </si>
  <si>
    <t>权重</t>
  </si>
  <si>
    <t>评分日期</t>
  </si>
  <si>
    <t>持仓</t>
  </si>
  <si>
    <t>目标</t>
  </si>
  <si>
    <t>差值</t>
  </si>
  <si>
    <t>计划</t>
  </si>
  <si>
    <t>000858</t>
  </si>
  <si>
    <t>五粮液</t>
  </si>
  <si>
    <t>白酒</t>
  </si>
  <si>
    <t>爱美客</t>
  </si>
  <si>
    <t>医美、医疗器械</t>
  </si>
  <si>
    <t>公牛集团</t>
  </si>
  <si>
    <t>储能</t>
  </si>
  <si>
    <t>迈瑞医疗</t>
  </si>
  <si>
    <t>医疗器械</t>
  </si>
  <si>
    <t>健帆生物</t>
  </si>
  <si>
    <t>珀莱雅</t>
  </si>
  <si>
    <t>化妆品</t>
  </si>
  <si>
    <t>兴齐眼药</t>
  </si>
  <si>
    <t>医药</t>
  </si>
  <si>
    <t>600276</t>
  </si>
  <si>
    <t>恒瑞医药</t>
  </si>
  <si>
    <t>创新药、医药</t>
  </si>
  <si>
    <t>603259</t>
  </si>
  <si>
    <t>药明康德</t>
  </si>
  <si>
    <t>CRO、医药</t>
  </si>
  <si>
    <t>603129</t>
  </si>
  <si>
    <t>春风动力</t>
  </si>
  <si>
    <t>两轮车</t>
  </si>
  <si>
    <t>亿联网络</t>
  </si>
  <si>
    <t>云办公</t>
  </si>
  <si>
    <t>605117</t>
  </si>
  <si>
    <t>德业股份</t>
  </si>
  <si>
    <t>光伏</t>
  </si>
  <si>
    <t>603087</t>
  </si>
  <si>
    <t>甘李药业</t>
  </si>
  <si>
    <t>减肥药、医药</t>
  </si>
  <si>
    <t>300750</t>
  </si>
  <si>
    <t>宁德时代</t>
  </si>
  <si>
    <t>电池</t>
  </si>
  <si>
    <t>002352</t>
  </si>
  <si>
    <t>顺丰控股</t>
  </si>
  <si>
    <t>物流</t>
  </si>
  <si>
    <t>002920</t>
  </si>
  <si>
    <t>德赛西威</t>
  </si>
  <si>
    <t>智能座驾</t>
  </si>
  <si>
    <t>603596</t>
  </si>
  <si>
    <t>伯特利</t>
  </si>
  <si>
    <t>无人驾驶</t>
  </si>
  <si>
    <t>603501</t>
  </si>
  <si>
    <t>豪威集团</t>
  </si>
  <si>
    <t>半导体</t>
  </si>
  <si>
    <t>603288</t>
  </si>
  <si>
    <t>海天味业</t>
  </si>
  <si>
    <t>食品</t>
  </si>
  <si>
    <t>605305</t>
  </si>
  <si>
    <t>中际联合</t>
  </si>
  <si>
    <t>风电</t>
  </si>
  <si>
    <t>欧派家居</t>
  </si>
  <si>
    <t>家居</t>
  </si>
  <si>
    <t>600763</t>
  </si>
  <si>
    <t>通策医疗</t>
  </si>
  <si>
    <t>医疗</t>
  </si>
  <si>
    <t>300015</t>
  </si>
  <si>
    <t>爱尔眼科</t>
  </si>
  <si>
    <t>002558</t>
  </si>
  <si>
    <t>巨人网络</t>
  </si>
  <si>
    <t>游戏</t>
  </si>
  <si>
    <t>002947</t>
  </si>
  <si>
    <t>恒铭达</t>
  </si>
  <si>
    <t>消费电子</t>
  </si>
  <si>
    <t>601888</t>
  </si>
  <si>
    <t>中国中免</t>
  </si>
  <si>
    <t>免税</t>
  </si>
  <si>
    <t>002690</t>
  </si>
  <si>
    <t>美亚光电</t>
  </si>
  <si>
    <t>机器视觉</t>
  </si>
  <si>
    <t>300724</t>
  </si>
  <si>
    <t>捷佳伟创</t>
  </si>
  <si>
    <t>002714</t>
  </si>
  <si>
    <t>牧原股份</t>
  </si>
  <si>
    <t>猪肉</t>
  </si>
  <si>
    <t>000513</t>
  </si>
  <si>
    <t>丽珠集团</t>
  </si>
  <si>
    <t>002032</t>
  </si>
  <si>
    <t>苏泊尔</t>
  </si>
  <si>
    <t>电器</t>
  </si>
  <si>
    <t>000983</t>
  </si>
  <si>
    <t>山西焦煤</t>
  </si>
  <si>
    <t>煤炭</t>
  </si>
  <si>
    <t>002773</t>
  </si>
  <si>
    <t>康弘药业</t>
  </si>
  <si>
    <t>603676</t>
  </si>
  <si>
    <t>卫信康</t>
  </si>
  <si>
    <t>300558</t>
  </si>
  <si>
    <t>贝达药业</t>
  </si>
  <si>
    <t>300595</t>
  </si>
  <si>
    <t>欧普康视</t>
  </si>
  <si>
    <t>002821</t>
  </si>
  <si>
    <t>凯莱英</t>
  </si>
  <si>
    <t>688050</t>
  </si>
  <si>
    <t>爱博医疗</t>
  </si>
  <si>
    <t>中国平安</t>
  </si>
  <si>
    <t>创业板</t>
  </si>
  <si>
    <t>黄金</t>
  </si>
  <si>
    <t>恒生医疗</t>
  </si>
  <si>
    <t>港股创新药</t>
  </si>
  <si>
    <t>证券</t>
  </si>
  <si>
    <t>603279</t>
  </si>
  <si>
    <t>景津装备</t>
  </si>
  <si>
    <t>002648</t>
  </si>
  <si>
    <t>卫星化学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</si>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</sst>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176" fontId="0" fillId="4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7" fontId="0" fillId="6" borderId="0" xfId="0" applyNumberFormat="1" applyFill="1" applyAlignment="1">
      <alignment horizontal="center" vertical="center"/>
    </xf>
    <xf numFmtId="179" fontId="0" fillId="6" borderId="0" xfId="0" applyNumberFormat="1" applyFill="1" applyAlignment="1">
      <alignment horizontal="left" vertical="center"/>
    </xf>
    <xf numFmtId="179" fontId="0" fillId="4" borderId="0" xfId="0" applyNumberForma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178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left" vertical="center"/>
    </xf>
    <xf numFmtId="178" fontId="0" fillId="3" borderId="0" xfId="0" applyNumberFormat="1" applyFill="1" applyAlignment="1">
      <alignment horizontal="center" vertical="center"/>
    </xf>
    <xf numFmtId="179" fontId="0" fillId="3" borderId="0" xfId="0" applyNumberFormat="1" applyFill="1" applyAlignment="1">
      <alignment horizontal="left" vertical="center"/>
    </xf>
    <xf numFmtId="179" fontId="1" fillId="3" borderId="0" xfId="0" applyNumberFormat="1" applyFont="1" applyFill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  <xf numFmtId="49" fontId="0" fillId="3" borderId="0" xfId="0" applyNumberForma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"/>
  <sheetViews>
    <sheetView tabSelected="1" zoomScale="130" zoomScaleNormal="130" topLeftCell="A9" workbookViewId="0">
      <selection activeCell="O33" sqref="O33"/>
    </sheetView>
  </sheetViews>
  <sheetFormatPr defaultColWidth="9" defaultRowHeight="13.5"/>
  <cols>
    <col min="1" max="1" width="10.8583333333333" style="3" customWidth="1"/>
    <col min="2" max="2" width="11.3416666666667" style="4" customWidth="1"/>
    <col min="3" max="3" width="22.875" style="5" customWidth="1"/>
    <col min="4" max="4" width="9.41666666666667" style="5" customWidth="1"/>
    <col min="5" max="5" width="7.79166666666667" style="6" customWidth="1"/>
    <col min="6" max="6" width="8.55833333333333" style="5" customWidth="1"/>
    <col min="7" max="7" width="8.16666666666667" style="6" customWidth="1"/>
    <col min="8" max="8" width="7.975" style="6" customWidth="1"/>
    <col min="9" max="9" width="8.06666666666667" style="6" customWidth="1"/>
    <col min="10" max="10" width="7.875" style="6" customWidth="1"/>
    <col min="11" max="11" width="7.69166666666667" style="6" customWidth="1"/>
    <col min="12" max="12" width="9.70833333333333" style="6" customWidth="1"/>
    <col min="13" max="13" width="17" style="7" customWidth="1"/>
    <col min="14" max="15" width="9.325" style="8" customWidth="1"/>
    <col min="16" max="16" width="9.125" style="8" customWidth="1"/>
    <col min="17" max="17" width="9" style="9"/>
  </cols>
  <sheetData>
    <row r="1" spans="1:17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9" t="s">
        <v>16</v>
      </c>
    </row>
    <row r="2" spans="1:16">
      <c r="A2" s="30" t="s">
        <v>17</v>
      </c>
      <c r="B2" s="4" t="s">
        <v>18</v>
      </c>
      <c r="C2" s="5" t="s">
        <v>19</v>
      </c>
      <c r="D2" s="5">
        <v>12.9</v>
      </c>
      <c r="E2" s="6">
        <v>2</v>
      </c>
      <c r="F2" s="5">
        <v>277</v>
      </c>
      <c r="G2" s="6">
        <v>11</v>
      </c>
      <c r="H2" s="6">
        <v>-1</v>
      </c>
      <c r="K2" s="6">
        <v>-1</v>
      </c>
      <c r="L2" s="6">
        <f t="shared" ref="L2:L19" si="0">E2+G2+J2+H2+I2+K2</f>
        <v>11</v>
      </c>
      <c r="M2" s="7">
        <v>45896</v>
      </c>
      <c r="N2" s="9">
        <v>16.26</v>
      </c>
      <c r="O2" s="9">
        <f>L2*2</f>
        <v>22</v>
      </c>
      <c r="P2" s="22">
        <f t="shared" ref="P2:P19" si="1">O2-N2</f>
        <v>5.74</v>
      </c>
    </row>
    <row r="3" spans="1:16">
      <c r="A3" s="3">
        <v>300896</v>
      </c>
      <c r="B3" s="4" t="s">
        <v>20</v>
      </c>
      <c r="C3" s="10" t="s">
        <v>21</v>
      </c>
      <c r="D3" s="5">
        <v>12.5</v>
      </c>
      <c r="E3" s="6">
        <v>2</v>
      </c>
      <c r="F3" s="5">
        <v>200</v>
      </c>
      <c r="G3" s="6">
        <v>8</v>
      </c>
      <c r="H3" s="6">
        <v>-1</v>
      </c>
      <c r="K3" s="6">
        <v>1</v>
      </c>
      <c r="L3" s="6">
        <f t="shared" si="0"/>
        <v>10</v>
      </c>
      <c r="M3" s="7">
        <v>45888</v>
      </c>
      <c r="N3" s="9">
        <v>19.85</v>
      </c>
      <c r="O3" s="8">
        <f t="shared" ref="O3:O19" si="2">L3*2</f>
        <v>20</v>
      </c>
      <c r="P3" s="9">
        <f t="shared" si="1"/>
        <v>0.149999999999999</v>
      </c>
    </row>
    <row r="4" spans="1:16">
      <c r="A4" s="3">
        <v>603195</v>
      </c>
      <c r="B4" s="4" t="s">
        <v>22</v>
      </c>
      <c r="C4" s="5" t="s">
        <v>23</v>
      </c>
      <c r="D4" s="5">
        <v>7.8</v>
      </c>
      <c r="E4" s="6">
        <v>1</v>
      </c>
      <c r="F4" s="5">
        <v>124</v>
      </c>
      <c r="G4" s="6">
        <v>5</v>
      </c>
      <c r="K4" s="6">
        <v>1</v>
      </c>
      <c r="L4" s="6">
        <f t="shared" si="0"/>
        <v>7</v>
      </c>
      <c r="M4" s="7">
        <v>45898</v>
      </c>
      <c r="N4" s="8">
        <v>13.86</v>
      </c>
      <c r="O4" s="8">
        <f t="shared" si="2"/>
        <v>14</v>
      </c>
      <c r="P4" s="9">
        <f t="shared" si="1"/>
        <v>0.140000000000001</v>
      </c>
    </row>
    <row r="5" spans="1:16">
      <c r="A5" s="3">
        <v>300760</v>
      </c>
      <c r="B5" s="4" t="s">
        <v>24</v>
      </c>
      <c r="C5" s="10" t="s">
        <v>25</v>
      </c>
      <c r="D5" s="5">
        <v>6.3</v>
      </c>
      <c r="E5" s="6">
        <v>1</v>
      </c>
      <c r="F5" s="5">
        <v>79</v>
      </c>
      <c r="G5" s="6">
        <v>4</v>
      </c>
      <c r="H5" s="6">
        <v>-1</v>
      </c>
      <c r="K5" s="6">
        <v>1</v>
      </c>
      <c r="L5" s="6">
        <f t="shared" si="0"/>
        <v>5</v>
      </c>
      <c r="M5" s="7">
        <v>45904</v>
      </c>
      <c r="N5" s="9">
        <v>11.65</v>
      </c>
      <c r="O5" s="8">
        <f t="shared" si="2"/>
        <v>10</v>
      </c>
      <c r="P5" s="23">
        <f t="shared" si="1"/>
        <v>-1.65</v>
      </c>
    </row>
    <row r="6" spans="1:16">
      <c r="A6" s="3">
        <v>300529</v>
      </c>
      <c r="B6" s="4" t="s">
        <v>26</v>
      </c>
      <c r="C6" s="10" t="s">
        <v>25</v>
      </c>
      <c r="D6" s="5">
        <v>10.8</v>
      </c>
      <c r="E6" s="6">
        <v>2</v>
      </c>
      <c r="F6" s="5">
        <v>119</v>
      </c>
      <c r="G6" s="6">
        <v>5</v>
      </c>
      <c r="H6" s="6">
        <v>-1</v>
      </c>
      <c r="K6" s="6">
        <v>1</v>
      </c>
      <c r="L6" s="6">
        <f t="shared" si="0"/>
        <v>7</v>
      </c>
      <c r="M6" s="7">
        <v>45891</v>
      </c>
      <c r="N6" s="8">
        <v>14.14</v>
      </c>
      <c r="O6" s="8">
        <f t="shared" si="2"/>
        <v>14</v>
      </c>
      <c r="P6" s="9">
        <f t="shared" si="1"/>
        <v>-0.140000000000001</v>
      </c>
    </row>
    <row r="7" spans="1:16">
      <c r="A7" s="3">
        <v>603605</v>
      </c>
      <c r="B7" s="4" t="s">
        <v>27</v>
      </c>
      <c r="C7" s="5" t="s">
        <v>28</v>
      </c>
      <c r="D7" s="5">
        <v>9</v>
      </c>
      <c r="E7" s="6">
        <v>2</v>
      </c>
      <c r="F7" s="5">
        <v>80</v>
      </c>
      <c r="G7" s="6">
        <v>4</v>
      </c>
      <c r="K7" s="6">
        <v>1</v>
      </c>
      <c r="L7" s="6">
        <f t="shared" si="0"/>
        <v>7</v>
      </c>
      <c r="M7" s="7">
        <v>45838</v>
      </c>
      <c r="N7" s="8">
        <v>14.18</v>
      </c>
      <c r="O7" s="8">
        <f t="shared" si="2"/>
        <v>14</v>
      </c>
      <c r="P7" s="9">
        <f t="shared" si="1"/>
        <v>-0.18</v>
      </c>
    </row>
    <row r="8" spans="1:16">
      <c r="A8" s="3">
        <v>300573</v>
      </c>
      <c r="B8" s="4" t="s">
        <v>29</v>
      </c>
      <c r="C8" s="11" t="s">
        <v>30</v>
      </c>
      <c r="D8" s="5">
        <v>9.7</v>
      </c>
      <c r="E8" s="6">
        <v>2</v>
      </c>
      <c r="F8" s="5">
        <v>71</v>
      </c>
      <c r="G8" s="6">
        <v>3</v>
      </c>
      <c r="H8" s="6">
        <v>1</v>
      </c>
      <c r="K8" s="6">
        <v>1</v>
      </c>
      <c r="L8" s="6">
        <f t="shared" si="0"/>
        <v>7</v>
      </c>
      <c r="M8" s="7">
        <v>45838</v>
      </c>
      <c r="N8" s="8">
        <v>13.97</v>
      </c>
      <c r="O8" s="9">
        <f t="shared" si="2"/>
        <v>14</v>
      </c>
      <c r="P8" s="9">
        <f t="shared" si="1"/>
        <v>0.0299999999999994</v>
      </c>
    </row>
    <row r="9" spans="1:16">
      <c r="A9" s="3" t="s">
        <v>31</v>
      </c>
      <c r="B9" s="4" t="s">
        <v>32</v>
      </c>
      <c r="C9" s="11" t="s">
        <v>33</v>
      </c>
      <c r="D9" s="5">
        <v>11</v>
      </c>
      <c r="E9" s="6">
        <v>2</v>
      </c>
      <c r="F9" s="5">
        <v>25</v>
      </c>
      <c r="G9" s="6">
        <v>1</v>
      </c>
      <c r="H9" s="6">
        <v>1</v>
      </c>
      <c r="K9" s="6">
        <v>1</v>
      </c>
      <c r="L9" s="6">
        <f t="shared" si="0"/>
        <v>5</v>
      </c>
      <c r="M9" s="7">
        <v>45867</v>
      </c>
      <c r="N9" s="9">
        <v>9.67</v>
      </c>
      <c r="O9" s="9">
        <f t="shared" si="2"/>
        <v>10</v>
      </c>
      <c r="P9" s="9">
        <f t="shared" si="1"/>
        <v>0.33</v>
      </c>
    </row>
    <row r="10" spans="1:16">
      <c r="A10" s="3" t="s">
        <v>34</v>
      </c>
      <c r="B10" s="4" t="s">
        <v>35</v>
      </c>
      <c r="C10" s="11" t="s">
        <v>36</v>
      </c>
      <c r="D10" s="5">
        <v>9.4</v>
      </c>
      <c r="E10" s="6">
        <v>2</v>
      </c>
      <c r="F10" s="5">
        <v>104</v>
      </c>
      <c r="G10" s="6">
        <v>5</v>
      </c>
      <c r="H10" s="6">
        <v>1</v>
      </c>
      <c r="K10" s="6">
        <v>1</v>
      </c>
      <c r="L10" s="6">
        <f t="shared" si="0"/>
        <v>9</v>
      </c>
      <c r="M10" s="7">
        <v>45901</v>
      </c>
      <c r="N10" s="8">
        <v>20.52</v>
      </c>
      <c r="O10" s="9">
        <f t="shared" si="2"/>
        <v>18</v>
      </c>
      <c r="P10" s="23">
        <f t="shared" si="1"/>
        <v>-2.52</v>
      </c>
    </row>
    <row r="11" ht="14" customHeight="1" spans="1:16">
      <c r="A11" s="3" t="s">
        <v>37</v>
      </c>
      <c r="B11" s="4" t="s">
        <v>38</v>
      </c>
      <c r="C11" s="5" t="s">
        <v>39</v>
      </c>
      <c r="D11" s="5">
        <v>12.9</v>
      </c>
      <c r="E11" s="6">
        <v>2</v>
      </c>
      <c r="F11" s="5">
        <v>9</v>
      </c>
      <c r="G11" s="6">
        <v>0</v>
      </c>
      <c r="H11" s="6">
        <v>1</v>
      </c>
      <c r="K11" s="6">
        <v>1</v>
      </c>
      <c r="L11" s="6">
        <f t="shared" si="0"/>
        <v>4</v>
      </c>
      <c r="M11" s="7">
        <v>45899</v>
      </c>
      <c r="N11" s="8">
        <v>10.09</v>
      </c>
      <c r="O11" s="9">
        <f t="shared" si="2"/>
        <v>8</v>
      </c>
      <c r="P11" s="23">
        <f t="shared" si="1"/>
        <v>-2.09</v>
      </c>
    </row>
    <row r="12" spans="1:16">
      <c r="A12" s="3">
        <v>300628</v>
      </c>
      <c r="B12" s="4" t="s">
        <v>40</v>
      </c>
      <c r="C12" s="5" t="s">
        <v>41</v>
      </c>
      <c r="D12" s="5">
        <v>12.1</v>
      </c>
      <c r="E12" s="6">
        <v>2</v>
      </c>
      <c r="F12" s="5">
        <v>87</v>
      </c>
      <c r="G12" s="6">
        <v>4</v>
      </c>
      <c r="H12" s="6">
        <v>-1</v>
      </c>
      <c r="L12" s="6">
        <f t="shared" si="0"/>
        <v>5</v>
      </c>
      <c r="M12" s="7">
        <v>45868</v>
      </c>
      <c r="N12" s="8">
        <v>10.08</v>
      </c>
      <c r="O12" s="9">
        <f t="shared" si="2"/>
        <v>10</v>
      </c>
      <c r="P12" s="9">
        <f t="shared" si="1"/>
        <v>-0.0800000000000001</v>
      </c>
    </row>
    <row r="13" spans="1:16">
      <c r="A13" s="3" t="s">
        <v>42</v>
      </c>
      <c r="B13" s="4" t="s">
        <v>43</v>
      </c>
      <c r="C13" s="5" t="s">
        <v>44</v>
      </c>
      <c r="D13" s="5">
        <v>10.8</v>
      </c>
      <c r="E13" s="6">
        <v>2</v>
      </c>
      <c r="F13" s="5">
        <v>117</v>
      </c>
      <c r="G13" s="6">
        <v>5</v>
      </c>
      <c r="K13" s="6">
        <v>1</v>
      </c>
      <c r="L13" s="6">
        <f t="shared" si="0"/>
        <v>8</v>
      </c>
      <c r="M13" s="7">
        <v>45883</v>
      </c>
      <c r="N13" s="8">
        <v>18.15</v>
      </c>
      <c r="O13" s="9">
        <f t="shared" si="2"/>
        <v>16</v>
      </c>
      <c r="P13" s="23">
        <f t="shared" si="1"/>
        <v>-2.15</v>
      </c>
    </row>
    <row r="14" customFormat="1" spans="1:17">
      <c r="A14" s="3" t="s">
        <v>45</v>
      </c>
      <c r="B14" s="4" t="s">
        <v>46</v>
      </c>
      <c r="C14" s="11" t="s">
        <v>47</v>
      </c>
      <c r="D14" s="5">
        <v>9.7</v>
      </c>
      <c r="E14" s="6">
        <v>2</v>
      </c>
      <c r="F14" s="5">
        <v>103</v>
      </c>
      <c r="G14" s="6">
        <v>5</v>
      </c>
      <c r="H14" s="6">
        <v>1</v>
      </c>
      <c r="I14" s="6"/>
      <c r="J14" s="6"/>
      <c r="K14" s="6">
        <v>1</v>
      </c>
      <c r="L14" s="6">
        <f t="shared" si="0"/>
        <v>9</v>
      </c>
      <c r="M14" s="7">
        <v>45886</v>
      </c>
      <c r="N14" s="8">
        <v>17.85</v>
      </c>
      <c r="O14" s="9">
        <f t="shared" si="2"/>
        <v>18</v>
      </c>
      <c r="P14" s="9">
        <f t="shared" si="1"/>
        <v>0.149999999999999</v>
      </c>
      <c r="Q14" s="9"/>
    </row>
    <row r="15" spans="1:16">
      <c r="A15" s="3" t="s">
        <v>48</v>
      </c>
      <c r="B15" s="4" t="s">
        <v>49</v>
      </c>
      <c r="C15" s="5" t="s">
        <v>50</v>
      </c>
      <c r="D15" s="5">
        <v>8</v>
      </c>
      <c r="E15" s="6">
        <v>1</v>
      </c>
      <c r="F15" s="5">
        <v>37</v>
      </c>
      <c r="G15" s="6">
        <v>1</v>
      </c>
      <c r="K15" s="6">
        <v>1</v>
      </c>
      <c r="L15" s="6">
        <f t="shared" si="0"/>
        <v>3</v>
      </c>
      <c r="M15" s="7">
        <v>45873</v>
      </c>
      <c r="N15" s="8">
        <v>5.47</v>
      </c>
      <c r="O15" s="9">
        <f t="shared" si="2"/>
        <v>6</v>
      </c>
      <c r="P15" s="9">
        <f t="shared" si="1"/>
        <v>0.53</v>
      </c>
    </row>
    <row r="16" spans="1:16">
      <c r="A16" s="3" t="s">
        <v>51</v>
      </c>
      <c r="B16" s="4" t="s">
        <v>52</v>
      </c>
      <c r="C16" s="5" t="s">
        <v>53</v>
      </c>
      <c r="D16" s="5">
        <v>8.8</v>
      </c>
      <c r="E16" s="6">
        <v>1</v>
      </c>
      <c r="F16" s="5">
        <v>191</v>
      </c>
      <c r="G16" s="6">
        <v>8</v>
      </c>
      <c r="L16" s="6">
        <f t="shared" si="0"/>
        <v>9</v>
      </c>
      <c r="M16" s="7">
        <v>45898</v>
      </c>
      <c r="N16" s="8">
        <v>17.96</v>
      </c>
      <c r="O16" s="9">
        <f t="shared" si="2"/>
        <v>18</v>
      </c>
      <c r="P16" s="9">
        <f t="shared" si="1"/>
        <v>0.0399999999999991</v>
      </c>
    </row>
    <row r="17" spans="1:16">
      <c r="A17" s="3" t="s">
        <v>54</v>
      </c>
      <c r="B17" s="4" t="s">
        <v>55</v>
      </c>
      <c r="C17" s="5" t="s">
        <v>56</v>
      </c>
      <c r="D17" s="5">
        <v>9</v>
      </c>
      <c r="E17" s="6">
        <v>2</v>
      </c>
      <c r="F17" s="5">
        <v>110</v>
      </c>
      <c r="G17" s="6">
        <v>5</v>
      </c>
      <c r="H17" s="6">
        <v>1</v>
      </c>
      <c r="K17" s="6">
        <v>1</v>
      </c>
      <c r="L17" s="6">
        <f>E17+G17+J17+H17+I17+K17</f>
        <v>9</v>
      </c>
      <c r="M17" s="7">
        <v>45897</v>
      </c>
      <c r="N17" s="8">
        <v>15.16</v>
      </c>
      <c r="O17" s="9">
        <f>L17*2</f>
        <v>18</v>
      </c>
      <c r="P17" s="24">
        <f>O17-N17</f>
        <v>2.84</v>
      </c>
    </row>
    <row r="18" spans="1:16">
      <c r="A18" s="3" t="s">
        <v>57</v>
      </c>
      <c r="B18" s="4" t="s">
        <v>58</v>
      </c>
      <c r="C18" s="5" t="s">
        <v>59</v>
      </c>
      <c r="O18" s="9">
        <f>L18*2</f>
        <v>0</v>
      </c>
      <c r="P18" s="9"/>
    </row>
    <row r="19" spans="1:16">
      <c r="A19" s="3" t="s">
        <v>60</v>
      </c>
      <c r="B19" s="4" t="s">
        <v>61</v>
      </c>
      <c r="C19" s="5" t="s">
        <v>62</v>
      </c>
      <c r="D19" s="5">
        <v>8</v>
      </c>
      <c r="E19" s="6">
        <v>1</v>
      </c>
      <c r="F19" s="5">
        <v>39</v>
      </c>
      <c r="G19" s="6">
        <v>1</v>
      </c>
      <c r="L19" s="6">
        <f>E19+G19+J19+H19+I19+K19</f>
        <v>2</v>
      </c>
      <c r="M19" s="7">
        <v>45888</v>
      </c>
      <c r="N19" s="8">
        <v>3.75</v>
      </c>
      <c r="O19" s="9">
        <f>L19*2</f>
        <v>4</v>
      </c>
      <c r="P19" s="9">
        <f>O19-N19</f>
        <v>0.25</v>
      </c>
    </row>
    <row r="20" spans="15:16">
      <c r="O20" s="9"/>
      <c r="P20" s="9"/>
    </row>
    <row r="21" spans="1:16">
      <c r="A21" s="3" t="s">
        <v>63</v>
      </c>
      <c r="B21" s="4" t="s">
        <v>64</v>
      </c>
      <c r="C21" s="5" t="s">
        <v>65</v>
      </c>
      <c r="D21" s="5">
        <v>6.2</v>
      </c>
      <c r="E21" s="6">
        <v>1</v>
      </c>
      <c r="F21" s="5">
        <v>140</v>
      </c>
      <c r="G21" s="6">
        <v>6</v>
      </c>
      <c r="L21" s="6">
        <f t="shared" ref="L21:L28" si="3">E21+G21+J21+H21+I21+K21</f>
        <v>7</v>
      </c>
      <c r="M21" s="7">
        <v>45889</v>
      </c>
      <c r="N21" s="8">
        <v>7.41</v>
      </c>
      <c r="O21" s="9">
        <f t="shared" ref="O21:O27" si="4">L21*1</f>
        <v>7</v>
      </c>
      <c r="P21" s="9">
        <f t="shared" ref="P21:P28" si="5">O21-N21</f>
        <v>-0.41</v>
      </c>
    </row>
    <row r="22" spans="1:16">
      <c r="A22" s="3" t="s">
        <v>66</v>
      </c>
      <c r="B22" s="4" t="s">
        <v>67</v>
      </c>
      <c r="C22" s="5" t="s">
        <v>68</v>
      </c>
      <c r="D22" s="5">
        <v>7</v>
      </c>
      <c r="E22" s="6">
        <v>1</v>
      </c>
      <c r="F22" s="5">
        <v>83</v>
      </c>
      <c r="G22" s="6">
        <v>4</v>
      </c>
      <c r="H22" s="6">
        <v>1</v>
      </c>
      <c r="L22" s="6">
        <f t="shared" si="3"/>
        <v>6</v>
      </c>
      <c r="M22" s="7">
        <v>45891</v>
      </c>
      <c r="N22" s="8">
        <v>16.13</v>
      </c>
      <c r="O22" s="9">
        <f t="shared" si="4"/>
        <v>6</v>
      </c>
      <c r="P22" s="23">
        <f t="shared" si="5"/>
        <v>-10.13</v>
      </c>
    </row>
    <row r="23" spans="1:16">
      <c r="A23" s="3">
        <v>603833</v>
      </c>
      <c r="B23" s="4" t="s">
        <v>69</v>
      </c>
      <c r="C23" s="5" t="s">
        <v>70</v>
      </c>
      <c r="D23" s="5">
        <v>8</v>
      </c>
      <c r="E23" s="6">
        <v>1</v>
      </c>
      <c r="F23" s="5">
        <v>122</v>
      </c>
      <c r="G23" s="6">
        <v>5</v>
      </c>
      <c r="H23" s="6">
        <v>-1</v>
      </c>
      <c r="L23" s="6">
        <f t="shared" si="3"/>
        <v>5</v>
      </c>
      <c r="M23" s="7">
        <v>45900</v>
      </c>
      <c r="N23" s="8">
        <v>6.34</v>
      </c>
      <c r="O23" s="9">
        <f t="shared" si="4"/>
        <v>5</v>
      </c>
      <c r="P23" s="23">
        <f t="shared" si="5"/>
        <v>-1.34</v>
      </c>
    </row>
    <row r="24" spans="1:16">
      <c r="A24" s="3" t="s">
        <v>71</v>
      </c>
      <c r="B24" s="4" t="s">
        <v>72</v>
      </c>
      <c r="C24" s="10" t="s">
        <v>73</v>
      </c>
      <c r="D24" s="5">
        <v>4.6</v>
      </c>
      <c r="E24" s="6">
        <v>0</v>
      </c>
      <c r="F24" s="5">
        <v>84</v>
      </c>
      <c r="G24" s="6">
        <v>4</v>
      </c>
      <c r="L24" s="6">
        <f t="shared" si="3"/>
        <v>4</v>
      </c>
      <c r="M24" s="7">
        <v>45848</v>
      </c>
      <c r="N24" s="8">
        <v>4.37</v>
      </c>
      <c r="O24" s="9">
        <f t="shared" si="4"/>
        <v>4</v>
      </c>
      <c r="P24" s="9">
        <f t="shared" si="5"/>
        <v>-0.37</v>
      </c>
    </row>
    <row r="25" spans="1:16">
      <c r="A25" s="3" t="s">
        <v>74</v>
      </c>
      <c r="B25" s="4" t="s">
        <v>75</v>
      </c>
      <c r="C25" s="10" t="s">
        <v>73</v>
      </c>
      <c r="D25" s="5">
        <v>3.5</v>
      </c>
      <c r="E25" s="6">
        <v>0</v>
      </c>
      <c r="F25" s="5">
        <v>81</v>
      </c>
      <c r="G25" s="6">
        <v>4</v>
      </c>
      <c r="L25" s="6">
        <f t="shared" si="3"/>
        <v>4</v>
      </c>
      <c r="M25" s="7">
        <v>45873</v>
      </c>
      <c r="N25" s="8">
        <v>4.17</v>
      </c>
      <c r="O25" s="9">
        <f t="shared" si="4"/>
        <v>4</v>
      </c>
      <c r="P25" s="9">
        <f t="shared" si="5"/>
        <v>-0.17</v>
      </c>
    </row>
    <row r="26" s="1" customFormat="1" spans="1:17">
      <c r="A26" s="12" t="s">
        <v>76</v>
      </c>
      <c r="B26" s="12" t="s">
        <v>77</v>
      </c>
      <c r="C26" s="13" t="s">
        <v>78</v>
      </c>
      <c r="D26" s="13">
        <v>10</v>
      </c>
      <c r="E26" s="14">
        <v>2</v>
      </c>
      <c r="F26" s="13">
        <v>33</v>
      </c>
      <c r="G26" s="14">
        <v>1</v>
      </c>
      <c r="H26" s="14"/>
      <c r="I26" s="14"/>
      <c r="J26" s="14"/>
      <c r="K26" s="14">
        <v>1</v>
      </c>
      <c r="L26" s="14">
        <f t="shared" si="3"/>
        <v>4</v>
      </c>
      <c r="M26" s="25">
        <v>45888</v>
      </c>
      <c r="N26" s="26">
        <v>4.5</v>
      </c>
      <c r="O26" s="26">
        <f t="shared" si="4"/>
        <v>4</v>
      </c>
      <c r="P26" s="26">
        <f t="shared" si="5"/>
        <v>-0.5</v>
      </c>
      <c r="Q26" s="26"/>
    </row>
    <row r="27" spans="1:16">
      <c r="A27" s="3" t="s">
        <v>79</v>
      </c>
      <c r="B27" s="4" t="s">
        <v>80</v>
      </c>
      <c r="C27" s="5" t="s">
        <v>81</v>
      </c>
      <c r="D27" s="5">
        <v>9</v>
      </c>
      <c r="E27" s="6">
        <v>2</v>
      </c>
      <c r="F27" s="5">
        <v>34</v>
      </c>
      <c r="G27" s="6">
        <v>1</v>
      </c>
      <c r="L27" s="6">
        <f t="shared" si="3"/>
        <v>3</v>
      </c>
      <c r="M27" s="7">
        <v>45891</v>
      </c>
      <c r="N27" s="8">
        <v>3.33</v>
      </c>
      <c r="O27" s="9">
        <f t="shared" si="4"/>
        <v>3</v>
      </c>
      <c r="P27" s="9">
        <f t="shared" si="5"/>
        <v>-0.33</v>
      </c>
    </row>
    <row r="29" spans="15:16">
      <c r="O29" s="9"/>
      <c r="P29" s="9"/>
    </row>
    <row r="31" s="2" customFormat="1" spans="1:17">
      <c r="A31" s="15" t="s">
        <v>82</v>
      </c>
      <c r="B31" s="15" t="s">
        <v>83</v>
      </c>
      <c r="C31" s="16" t="s">
        <v>84</v>
      </c>
      <c r="D31" s="16">
        <v>3.5</v>
      </c>
      <c r="E31" s="17">
        <v>0</v>
      </c>
      <c r="F31" s="16">
        <v>40</v>
      </c>
      <c r="G31" s="17">
        <v>2</v>
      </c>
      <c r="H31" s="17">
        <v>-1</v>
      </c>
      <c r="I31" s="17"/>
      <c r="J31" s="17"/>
      <c r="K31" s="17"/>
      <c r="L31" s="17">
        <f t="shared" ref="L31:L43" si="6">E31+G31+J31+H31+I31+K31</f>
        <v>1</v>
      </c>
      <c r="M31" s="27">
        <v>45896</v>
      </c>
      <c r="N31" s="28">
        <v>2.46</v>
      </c>
      <c r="O31" s="28">
        <f t="shared" ref="O31:O42" si="7">L31*1</f>
        <v>1</v>
      </c>
      <c r="P31" s="28">
        <f t="shared" ref="P31:P43" si="8">O31-N31</f>
        <v>-1.46</v>
      </c>
      <c r="Q31" s="28"/>
    </row>
    <row r="32" s="2" customFormat="1" spans="1:17">
      <c r="A32" s="31" t="s">
        <v>85</v>
      </c>
      <c r="B32" s="15" t="s">
        <v>86</v>
      </c>
      <c r="C32" s="16" t="s">
        <v>87</v>
      </c>
      <c r="D32" s="16">
        <v>8.5</v>
      </c>
      <c r="E32" s="17">
        <v>1</v>
      </c>
      <c r="F32" s="16">
        <v>49</v>
      </c>
      <c r="G32" s="17">
        <v>2</v>
      </c>
      <c r="H32" s="17"/>
      <c r="I32" s="17"/>
      <c r="J32" s="17"/>
      <c r="K32" s="17"/>
      <c r="L32" s="17">
        <f t="shared" si="6"/>
        <v>3</v>
      </c>
      <c r="M32" s="27">
        <v>45890</v>
      </c>
      <c r="N32" s="28">
        <v>3.12</v>
      </c>
      <c r="O32" s="28">
        <f t="shared" si="7"/>
        <v>3</v>
      </c>
      <c r="P32" s="28">
        <f t="shared" si="8"/>
        <v>-0.12</v>
      </c>
      <c r="Q32" s="29"/>
    </row>
    <row r="33" spans="1:16">
      <c r="A33" s="3" t="s">
        <v>88</v>
      </c>
      <c r="B33" s="18" t="s">
        <v>89</v>
      </c>
      <c r="C33" s="5" t="s">
        <v>44</v>
      </c>
      <c r="D33" s="5">
        <v>1.2</v>
      </c>
      <c r="E33" s="6">
        <v>0</v>
      </c>
      <c r="F33" s="5">
        <v>37</v>
      </c>
      <c r="G33" s="6">
        <v>1</v>
      </c>
      <c r="K33" s="6">
        <v>1</v>
      </c>
      <c r="L33" s="6">
        <f t="shared" si="6"/>
        <v>2</v>
      </c>
      <c r="M33" s="7">
        <v>45897</v>
      </c>
      <c r="N33" s="8">
        <v>4.42</v>
      </c>
      <c r="O33" s="9">
        <f t="shared" si="7"/>
        <v>2</v>
      </c>
      <c r="P33" s="9">
        <f t="shared" si="8"/>
        <v>-2.42</v>
      </c>
    </row>
    <row r="34" s="2" customFormat="1" spans="1:17">
      <c r="A34" s="15" t="s">
        <v>90</v>
      </c>
      <c r="B34" s="15" t="s">
        <v>91</v>
      </c>
      <c r="C34" s="16" t="s">
        <v>92</v>
      </c>
      <c r="D34" s="16">
        <v>8</v>
      </c>
      <c r="E34" s="17">
        <v>1</v>
      </c>
      <c r="F34" s="16">
        <v>40</v>
      </c>
      <c r="G34" s="17">
        <v>2</v>
      </c>
      <c r="H34" s="17"/>
      <c r="I34" s="17"/>
      <c r="J34" s="17"/>
      <c r="K34" s="17"/>
      <c r="L34" s="17">
        <f t="shared" si="6"/>
        <v>3</v>
      </c>
      <c r="M34" s="27">
        <v>45867</v>
      </c>
      <c r="N34" s="28">
        <v>2.3</v>
      </c>
      <c r="O34" s="28">
        <f t="shared" si="7"/>
        <v>3</v>
      </c>
      <c r="P34" s="28">
        <f t="shared" si="8"/>
        <v>0.7</v>
      </c>
      <c r="Q34" s="28"/>
    </row>
    <row r="35" s="2" customFormat="1" spans="1:17">
      <c r="A35" s="15" t="s">
        <v>93</v>
      </c>
      <c r="B35" s="15" t="s">
        <v>94</v>
      </c>
      <c r="C35" s="16" t="s">
        <v>30</v>
      </c>
      <c r="D35" s="16">
        <v>8.2</v>
      </c>
      <c r="E35" s="17">
        <v>1</v>
      </c>
      <c r="F35" s="16">
        <v>35</v>
      </c>
      <c r="G35" s="17">
        <v>1</v>
      </c>
      <c r="H35" s="17"/>
      <c r="I35" s="17"/>
      <c r="J35" s="17"/>
      <c r="K35" s="17"/>
      <c r="L35" s="17">
        <f t="shared" si="6"/>
        <v>2</v>
      </c>
      <c r="M35" s="27">
        <v>45908</v>
      </c>
      <c r="N35" s="28">
        <v>5.36</v>
      </c>
      <c r="O35" s="28">
        <f t="shared" si="7"/>
        <v>2</v>
      </c>
      <c r="P35" s="28">
        <f t="shared" si="8"/>
        <v>-3.36</v>
      </c>
      <c r="Q35" s="28"/>
    </row>
    <row r="36" spans="1:16">
      <c r="A36" s="30" t="s">
        <v>95</v>
      </c>
      <c r="B36" s="18" t="s">
        <v>96</v>
      </c>
      <c r="C36" s="5" t="s">
        <v>97</v>
      </c>
      <c r="D36" s="5">
        <v>12</v>
      </c>
      <c r="E36" s="6">
        <v>2</v>
      </c>
      <c r="F36" s="5">
        <v>48</v>
      </c>
      <c r="G36" s="6">
        <v>2</v>
      </c>
      <c r="L36" s="6">
        <f t="shared" si="6"/>
        <v>4</v>
      </c>
      <c r="M36" s="7">
        <v>45838</v>
      </c>
      <c r="N36" s="8">
        <v>4.22</v>
      </c>
      <c r="O36" s="9">
        <f t="shared" si="7"/>
        <v>4</v>
      </c>
      <c r="P36" s="9">
        <f t="shared" si="8"/>
        <v>-0.22</v>
      </c>
    </row>
    <row r="37" spans="1:16">
      <c r="A37" s="30" t="s">
        <v>98</v>
      </c>
      <c r="B37" s="18" t="s">
        <v>99</v>
      </c>
      <c r="C37" s="5" t="s">
        <v>100</v>
      </c>
      <c r="D37" s="5">
        <v>9</v>
      </c>
      <c r="E37" s="6">
        <v>2</v>
      </c>
      <c r="F37" s="5">
        <v>49</v>
      </c>
      <c r="G37" s="6">
        <v>2</v>
      </c>
      <c r="H37" s="6">
        <v>-1</v>
      </c>
      <c r="K37" s="6">
        <v>1</v>
      </c>
      <c r="L37" s="6">
        <f t="shared" si="6"/>
        <v>4</v>
      </c>
      <c r="M37" s="7">
        <v>45838</v>
      </c>
      <c r="N37" s="8">
        <v>6.11</v>
      </c>
      <c r="O37" s="9">
        <f t="shared" si="7"/>
        <v>4</v>
      </c>
      <c r="P37" s="9">
        <f t="shared" si="8"/>
        <v>-2.11</v>
      </c>
    </row>
    <row r="38" spans="1:16">
      <c r="A38" s="3" t="s">
        <v>101</v>
      </c>
      <c r="B38" s="18" t="s">
        <v>102</v>
      </c>
      <c r="C38" s="11" t="s">
        <v>33</v>
      </c>
      <c r="D38" s="5">
        <v>10</v>
      </c>
      <c r="E38" s="6">
        <v>2</v>
      </c>
      <c r="F38" s="5">
        <v>26</v>
      </c>
      <c r="G38" s="6">
        <v>1</v>
      </c>
      <c r="L38" s="6">
        <f t="shared" si="6"/>
        <v>3</v>
      </c>
      <c r="M38" s="7">
        <v>45861</v>
      </c>
      <c r="N38" s="8">
        <v>3.41</v>
      </c>
      <c r="O38" s="9">
        <f t="shared" si="7"/>
        <v>3</v>
      </c>
      <c r="P38" s="9">
        <f t="shared" si="8"/>
        <v>-0.41</v>
      </c>
    </row>
    <row r="39" s="2" customFormat="1" spans="1:17">
      <c r="A39" s="15" t="s">
        <v>103</v>
      </c>
      <c r="B39" s="15" t="s">
        <v>104</v>
      </c>
      <c r="C39" s="16" t="s">
        <v>30</v>
      </c>
      <c r="D39" s="16">
        <v>8</v>
      </c>
      <c r="E39" s="17">
        <v>1</v>
      </c>
      <c r="F39" s="16">
        <v>60</v>
      </c>
      <c r="G39" s="17">
        <v>3</v>
      </c>
      <c r="H39" s="17">
        <v>-1</v>
      </c>
      <c r="I39" s="17"/>
      <c r="J39" s="17"/>
      <c r="K39" s="17"/>
      <c r="L39" s="17">
        <f t="shared" si="6"/>
        <v>3</v>
      </c>
      <c r="M39" s="27">
        <v>45877</v>
      </c>
      <c r="N39" s="28">
        <v>3.06</v>
      </c>
      <c r="O39" s="28">
        <f t="shared" si="7"/>
        <v>3</v>
      </c>
      <c r="P39" s="28">
        <f t="shared" si="8"/>
        <v>-0.0600000000000001</v>
      </c>
      <c r="Q39" s="28"/>
    </row>
    <row r="40" spans="3:16">
      <c r="C40" s="19"/>
      <c r="O40" s="9"/>
      <c r="P40" s="9"/>
    </row>
    <row r="41" spans="1:16">
      <c r="A41" s="3" t="s">
        <v>105</v>
      </c>
      <c r="B41" s="4" t="s">
        <v>106</v>
      </c>
      <c r="C41" s="11" t="s">
        <v>33</v>
      </c>
      <c r="D41" s="5">
        <v>4</v>
      </c>
      <c r="E41" s="6">
        <v>0</v>
      </c>
      <c r="F41" s="5">
        <v>92</v>
      </c>
      <c r="G41" s="6">
        <v>4</v>
      </c>
      <c r="L41" s="6">
        <f>E41+G41+J41+H41+I41+K41</f>
        <v>4</v>
      </c>
      <c r="M41" s="7">
        <v>45891</v>
      </c>
      <c r="N41" s="8">
        <v>4.65</v>
      </c>
      <c r="O41" s="9">
        <f>L41*1</f>
        <v>4</v>
      </c>
      <c r="P41" s="9">
        <f>O41-N41</f>
        <v>-0.65</v>
      </c>
    </row>
    <row r="42" spans="1:16">
      <c r="A42" s="3" t="s">
        <v>107</v>
      </c>
      <c r="B42" s="4" t="s">
        <v>108</v>
      </c>
      <c r="C42" s="10" t="s">
        <v>25</v>
      </c>
      <c r="D42" s="5">
        <v>7</v>
      </c>
      <c r="E42" s="6">
        <v>1</v>
      </c>
      <c r="F42" s="5">
        <v>150</v>
      </c>
      <c r="G42" s="6">
        <v>7</v>
      </c>
      <c r="H42" s="6">
        <v>-1</v>
      </c>
      <c r="L42" s="6">
        <f>E42+G42+J42+H42+I42+K42</f>
        <v>7</v>
      </c>
      <c r="M42" s="7">
        <v>45892</v>
      </c>
      <c r="N42" s="8">
        <v>14</v>
      </c>
      <c r="O42" s="9">
        <f>L42*1</f>
        <v>7</v>
      </c>
      <c r="P42" s="23">
        <f>O42-N42</f>
        <v>-7</v>
      </c>
    </row>
    <row r="43" spans="1:16">
      <c r="A43" s="3" t="s">
        <v>109</v>
      </c>
      <c r="B43" s="4" t="s">
        <v>110</v>
      </c>
      <c r="C43" s="11" t="s">
        <v>36</v>
      </c>
      <c r="D43" s="5">
        <v>5</v>
      </c>
      <c r="E43" s="6">
        <v>0</v>
      </c>
      <c r="F43" s="5">
        <v>114</v>
      </c>
      <c r="G43" s="6">
        <v>5</v>
      </c>
      <c r="H43" s="6">
        <v>1</v>
      </c>
      <c r="L43" s="6">
        <f>E43+G43+J43+H43+I43+K43</f>
        <v>6</v>
      </c>
      <c r="M43" s="7">
        <v>45895</v>
      </c>
      <c r="N43" s="8">
        <v>6.36</v>
      </c>
      <c r="O43" s="9">
        <f>L43*1</f>
        <v>6</v>
      </c>
      <c r="P43" s="9">
        <f>O43-N43</f>
        <v>-0.36</v>
      </c>
    </row>
    <row r="44" spans="1:16">
      <c r="A44" s="3" t="s">
        <v>111</v>
      </c>
      <c r="B44" s="4" t="s">
        <v>112</v>
      </c>
      <c r="C44" s="10" t="s">
        <v>25</v>
      </c>
      <c r="D44" s="5">
        <v>5</v>
      </c>
      <c r="E44" s="6">
        <v>0</v>
      </c>
      <c r="F44" s="5">
        <v>111</v>
      </c>
      <c r="G44" s="6">
        <v>5</v>
      </c>
      <c r="L44" s="6">
        <f>E44+G44+J44+H44+I44+K44</f>
        <v>5</v>
      </c>
      <c r="M44" s="7">
        <v>45897</v>
      </c>
      <c r="N44" s="8">
        <v>4.02</v>
      </c>
      <c r="O44" s="9">
        <f>L44*1</f>
        <v>5</v>
      </c>
      <c r="P44" s="9">
        <f>O44-N44</f>
        <v>0.98</v>
      </c>
    </row>
    <row r="46" spans="15:16">
      <c r="O46" s="9"/>
      <c r="P46" s="9"/>
    </row>
    <row r="47" spans="1:16">
      <c r="A47" s="18" t="s">
        <v>73</v>
      </c>
      <c r="B47" s="18" t="s">
        <v>113</v>
      </c>
      <c r="C47" s="20" t="s">
        <v>30</v>
      </c>
      <c r="D47" s="20" t="s">
        <v>114</v>
      </c>
      <c r="E47" s="21"/>
      <c r="F47" s="20" t="s">
        <v>115</v>
      </c>
      <c r="G47" s="21"/>
      <c r="H47" s="21" t="s">
        <v>100</v>
      </c>
      <c r="I47" s="21" t="s">
        <v>116</v>
      </c>
      <c r="J47" s="21" t="s">
        <v>117</v>
      </c>
      <c r="K47" s="21" t="s">
        <v>118</v>
      </c>
      <c r="O47" s="9"/>
      <c r="P47" s="9"/>
    </row>
    <row r="48" spans="15:16">
      <c r="O48" s="9"/>
      <c r="P48" s="9"/>
    </row>
    <row r="49" spans="15:16">
      <c r="O49" s="9"/>
      <c r="P49" s="9"/>
    </row>
    <row r="50" spans="15:16">
      <c r="O50" s="9"/>
      <c r="P50" s="9"/>
    </row>
    <row r="51" spans="15:16">
      <c r="O51" s="9"/>
      <c r="P51" s="9"/>
    </row>
    <row r="52" spans="15:16">
      <c r="O52" s="9"/>
      <c r="P52" s="9"/>
    </row>
    <row r="53" spans="15:16">
      <c r="O53" s="9"/>
      <c r="P53" s="9"/>
    </row>
    <row r="54" spans="15:16">
      <c r="O54" s="9"/>
      <c r="P54" s="9"/>
    </row>
    <row r="55" spans="15:16">
      <c r="O55" s="9"/>
      <c r="P55" s="9"/>
    </row>
    <row r="56" spans="15:16">
      <c r="O56" s="9"/>
      <c r="P56" s="9"/>
    </row>
    <row r="57" spans="1:16">
      <c r="A57" s="3" t="s">
        <v>119</v>
      </c>
      <c r="B57" s="4" t="s">
        <v>120</v>
      </c>
      <c r="D57" s="5">
        <v>2</v>
      </c>
      <c r="E57" s="6">
        <v>0</v>
      </c>
      <c r="F57" s="5">
        <v>200</v>
      </c>
      <c r="G57" s="6">
        <v>8</v>
      </c>
      <c r="L57" s="6">
        <f>E57+G57+J57+H57+I57+K57</f>
        <v>8</v>
      </c>
      <c r="M57" s="7">
        <v>45894</v>
      </c>
      <c r="N57" s="8">
        <v>0</v>
      </c>
      <c r="O57" s="9">
        <f>L57*2</f>
        <v>16</v>
      </c>
      <c r="P57" s="9">
        <f>O57-N57</f>
        <v>16</v>
      </c>
    </row>
    <row r="58" spans="1:13">
      <c r="A58" s="3" t="s">
        <v>121</v>
      </c>
      <c r="B58" s="4" t="s">
        <v>122</v>
      </c>
      <c r="D58" s="5">
        <v>5.8</v>
      </c>
      <c r="E58" s="6">
        <v>0</v>
      </c>
      <c r="F58" s="5">
        <v>17</v>
      </c>
      <c r="G58" s="6">
        <v>0</v>
      </c>
      <c r="L58" s="6">
        <f t="shared" ref="L58:L68" si="9">E58+G58+J58+H58+I58+K58</f>
        <v>0</v>
      </c>
      <c r="M58" s="7">
        <v>45848</v>
      </c>
    </row>
    <row r="59" spans="1:13">
      <c r="A59" s="3">
        <v>603173</v>
      </c>
      <c r="B59" s="4" t="s">
        <v>123</v>
      </c>
      <c r="D59" s="5">
        <v>10</v>
      </c>
      <c r="E59" s="6">
        <v>2</v>
      </c>
      <c r="F59" s="5">
        <v>18</v>
      </c>
      <c r="G59" s="6">
        <v>0</v>
      </c>
      <c r="H59" s="6">
        <v>1</v>
      </c>
      <c r="J59" s="6">
        <v>1</v>
      </c>
      <c r="L59" s="6">
        <f t="shared" si="9"/>
        <v>4</v>
      </c>
      <c r="M59" s="7">
        <v>45863</v>
      </c>
    </row>
    <row r="60" spans="1:13">
      <c r="A60" s="3" t="s">
        <v>124</v>
      </c>
      <c r="B60" s="4" t="s">
        <v>125</v>
      </c>
      <c r="D60" s="5">
        <v>14</v>
      </c>
      <c r="E60" s="6">
        <v>2</v>
      </c>
      <c r="F60" s="5">
        <v>30</v>
      </c>
      <c r="G60" s="6">
        <v>0</v>
      </c>
      <c r="H60" s="6">
        <v>1</v>
      </c>
      <c r="L60" s="6">
        <f t="shared" si="9"/>
        <v>3</v>
      </c>
      <c r="M60" s="7">
        <v>45869</v>
      </c>
    </row>
    <row r="61" spans="1:13">
      <c r="A61" s="3" t="s">
        <v>126</v>
      </c>
      <c r="B61" s="4" t="s">
        <v>127</v>
      </c>
      <c r="D61" s="5">
        <v>5</v>
      </c>
      <c r="E61" s="6">
        <v>0</v>
      </c>
      <c r="F61" s="5">
        <v>68</v>
      </c>
      <c r="G61" s="6">
        <v>1</v>
      </c>
      <c r="L61" s="6">
        <f t="shared" si="9"/>
        <v>1</v>
      </c>
      <c r="M61" s="7">
        <v>45878</v>
      </c>
    </row>
    <row r="62" spans="1:13">
      <c r="A62" s="3" t="s">
        <v>128</v>
      </c>
      <c r="B62" s="4" t="s">
        <v>129</v>
      </c>
      <c r="D62" s="5">
        <v>7</v>
      </c>
      <c r="E62" s="6">
        <v>1</v>
      </c>
      <c r="F62" s="5">
        <v>47</v>
      </c>
      <c r="G62" s="6">
        <v>0</v>
      </c>
      <c r="L62" s="6">
        <f t="shared" si="9"/>
        <v>1</v>
      </c>
      <c r="M62" s="7">
        <v>45878</v>
      </c>
    </row>
    <row r="63" spans="1:13">
      <c r="A63" s="3" t="s">
        <v>130</v>
      </c>
      <c r="B63" s="4" t="s">
        <v>131</v>
      </c>
      <c r="D63" s="5">
        <v>10</v>
      </c>
      <c r="F63" s="5">
        <v>67</v>
      </c>
      <c r="L63" s="6">
        <f t="shared" si="9"/>
        <v>0</v>
      </c>
      <c r="M63" s="7">
        <v>45881</v>
      </c>
    </row>
    <row r="64" spans="1:13">
      <c r="A64" s="3" t="s">
        <v>132</v>
      </c>
      <c r="B64" s="4" t="s">
        <v>133</v>
      </c>
      <c r="D64" s="5">
        <v>7</v>
      </c>
      <c r="F64" s="5">
        <v>90</v>
      </c>
      <c r="L64" s="6">
        <f t="shared" si="9"/>
        <v>0</v>
      </c>
      <c r="M64" s="7">
        <v>45881</v>
      </c>
    </row>
    <row r="70" spans="1:15">
      <c r="A70" s="3" t="s">
        <v>134</v>
      </c>
      <c r="B70" s="4" t="s">
        <v>135</v>
      </c>
      <c r="D70" s="5">
        <v>6</v>
      </c>
      <c r="E70" s="6">
        <v>1</v>
      </c>
      <c r="F70" s="5">
        <v>2</v>
      </c>
      <c r="G70" s="6">
        <v>0</v>
      </c>
      <c r="L70" s="6">
        <v>2</v>
      </c>
      <c r="M70" s="7">
        <v>45878</v>
      </c>
      <c r="O70" s="8">
        <f t="shared" ref="O69:O76" si="10">L70*2</f>
        <v>4</v>
      </c>
    </row>
    <row r="71" spans="1:15">
      <c r="A71" s="3" t="s">
        <v>136</v>
      </c>
      <c r="B71" s="4" t="s">
        <v>137</v>
      </c>
      <c r="L71" s="6">
        <v>8</v>
      </c>
      <c r="M71" s="7">
        <v>45878</v>
      </c>
      <c r="O71" s="8">
        <f t="shared" si="10"/>
        <v>16</v>
      </c>
    </row>
    <row r="72" spans="1:15">
      <c r="A72" s="3" t="s">
        <v>138</v>
      </c>
      <c r="B72" s="4" t="s">
        <v>139</v>
      </c>
      <c r="L72" s="6">
        <v>10</v>
      </c>
      <c r="M72" s="7">
        <v>45878</v>
      </c>
      <c r="O72" s="8">
        <f t="shared" si="10"/>
        <v>20</v>
      </c>
    </row>
    <row r="73" spans="1:15">
      <c r="A73" s="3" t="s">
        <v>140</v>
      </c>
      <c r="B73" s="4" t="s">
        <v>141</v>
      </c>
      <c r="L73" s="6">
        <v>20</v>
      </c>
      <c r="M73" s="7">
        <v>45878</v>
      </c>
      <c r="O73" s="8">
        <f t="shared" si="10"/>
        <v>40</v>
      </c>
    </row>
    <row r="74" spans="1:15">
      <c r="A74" s="3" t="s">
        <v>142</v>
      </c>
      <c r="B74" s="4" t="s">
        <v>143</v>
      </c>
      <c r="L74" s="6">
        <v>2</v>
      </c>
      <c r="M74" s="7">
        <v>45878</v>
      </c>
      <c r="O74" s="8">
        <f t="shared" si="10"/>
        <v>4</v>
      </c>
    </row>
    <row r="75" spans="1:15">
      <c r="A75" s="3" t="s">
        <v>144</v>
      </c>
      <c r="B75" s="4" t="s">
        <v>145</v>
      </c>
      <c r="L75" s="6">
        <v>6</v>
      </c>
      <c r="M75" s="7">
        <v>45878</v>
      </c>
      <c r="O75" s="8">
        <f t="shared" si="10"/>
        <v>12</v>
      </c>
    </row>
    <row r="76" spans="1:15">
      <c r="A76" s="3" t="s">
        <v>146</v>
      </c>
      <c r="B76" s="4" t="s">
        <v>147</v>
      </c>
      <c r="L76" s="6">
        <v>4</v>
      </c>
      <c r="M76" s="7">
        <v>45878</v>
      </c>
      <c r="O76" s="8">
        <f t="shared" si="10"/>
        <v>8</v>
      </c>
    </row>
    <row r="78" spans="1:13">
      <c r="A78" s="3" t="s">
        <v>148</v>
      </c>
      <c r="B78" s="4" t="s">
        <v>149</v>
      </c>
      <c r="D78" s="5">
        <v>9</v>
      </c>
      <c r="E78" s="6">
        <v>2</v>
      </c>
      <c r="F78" s="5">
        <v>110</v>
      </c>
      <c r="G78" s="6">
        <v>3</v>
      </c>
      <c r="M78" s="7">
        <v>45878</v>
      </c>
    </row>
    <row r="79" spans="1:13">
      <c r="A79" s="3" t="s">
        <v>150</v>
      </c>
      <c r="B79" s="4" t="s">
        <v>151</v>
      </c>
      <c r="D79" s="5">
        <v>9</v>
      </c>
      <c r="E79" s="6">
        <v>2</v>
      </c>
      <c r="F79" s="5">
        <v>140</v>
      </c>
      <c r="G79" s="6">
        <v>4</v>
      </c>
      <c r="M79" s="7">
        <v>45878</v>
      </c>
    </row>
    <row r="80" spans="1:13">
      <c r="A80" s="3" t="s">
        <v>152</v>
      </c>
      <c r="B80" s="4" t="s">
        <v>153</v>
      </c>
      <c r="D80" s="5">
        <v>9</v>
      </c>
      <c r="E80" s="6">
        <v>2</v>
      </c>
      <c r="F80" s="5">
        <v>90</v>
      </c>
      <c r="G80" s="6">
        <v>2</v>
      </c>
      <c r="M80" s="7">
        <v>45878</v>
      </c>
    </row>
    <row r="81" spans="1:13">
      <c r="A81" s="3" t="s">
        <v>154</v>
      </c>
      <c r="B81" s="4" t="s">
        <v>155</v>
      </c>
      <c r="D81" s="5">
        <v>11</v>
      </c>
      <c r="E81" s="6">
        <v>2</v>
      </c>
      <c r="F81" s="5">
        <v>150</v>
      </c>
      <c r="G81" s="6">
        <v>4</v>
      </c>
      <c r="M81" s="7">
        <v>45878</v>
      </c>
    </row>
    <row r="82" spans="1:13">
      <c r="A82" s="3" t="s">
        <v>156</v>
      </c>
      <c r="B82" s="4" t="s">
        <v>157</v>
      </c>
      <c r="D82" s="5">
        <v>10</v>
      </c>
      <c r="E82" s="6">
        <v>2</v>
      </c>
      <c r="F82" s="5">
        <v>60</v>
      </c>
      <c r="G82" s="6">
        <v>1</v>
      </c>
      <c r="M82" s="7">
        <v>45878</v>
      </c>
    </row>
  </sheetData>
  <pageMargins left="0.7" right="0.7" top="0.75" bottom="0.75" header="0.3" footer="0.3"/>
  <pageSetup paperSize="9" orientation="portrait"/>
  <headerFooter/>
  <ignoredErrors>
    <ignoredError sqref="A1:Q16 A17:N17 A18:N19 P17:Q19 A20:Q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2025-09-16T08:01:04Z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939373AEC42D4E308BFAF73B9F047D0B_12</vt:lpwstr>
  </property>
</Properties>
</file>