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M3 2024\MathWorks-M3-Challenge-2024\"/>
    </mc:Choice>
  </mc:AlternateContent>
  <xr:revisionPtr revIDLastSave="0" documentId="13_ncr:1_{7024E5B3-C073-4393-B79F-A7BB830F2623}" xr6:coauthVersionLast="47" xr6:coauthVersionMax="47" xr10:uidLastSave="{00000000-0000-0000-0000-000000000000}"/>
  <bookViews>
    <workbookView xWindow="5970" yWindow="3165" windowWidth="21600" windowHeight="11385" activeTab="2" xr2:uid="{B449D7C5-27FA-4CDC-8DF8-2A0DF9A0E6D4}"/>
  </bookViews>
  <sheets>
    <sheet name="Brighton" sheetId="3" r:id="rId1"/>
    <sheet name="Manchester" sheetId="4" r:id="rId2"/>
    <sheet name="Manchester_Homelessness" sheetId="5" r:id="rId3"/>
    <sheet name="Brighton_Homelessness" sheetId="6" r:id="rId4"/>
    <sheet name="data" sheetId="1" r:id="rId5"/>
    <sheet name="Raw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2" i="6"/>
  <c r="D55" i="6"/>
  <c r="D56" i="6"/>
  <c r="D57" i="6"/>
  <c r="D58" i="6"/>
  <c r="D59" i="6"/>
  <c r="D60" i="6"/>
  <c r="D61" i="6"/>
  <c r="D54" i="6"/>
  <c r="D46" i="6"/>
  <c r="D47" i="6"/>
  <c r="D48" i="6"/>
  <c r="D49" i="6"/>
  <c r="D50" i="6"/>
  <c r="D51" i="6"/>
  <c r="D52" i="6"/>
  <c r="D53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26" i="6"/>
  <c r="D23" i="6"/>
  <c r="D24" i="6"/>
  <c r="D2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6"/>
  <c r="G9" i="6"/>
  <c r="G6" i="6"/>
  <c r="F5" i="6"/>
  <c r="F8" i="6"/>
  <c r="G3" i="6"/>
  <c r="G2" i="6"/>
  <c r="F2" i="6"/>
  <c r="A61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2" i="5"/>
</calcChain>
</file>

<file path=xl/sharedStrings.xml><?xml version="1.0" encoding="utf-8"?>
<sst xmlns="http://schemas.openxmlformats.org/spreadsheetml/2006/main" count="98" uniqueCount="51">
  <si>
    <t>Year</t>
  </si>
  <si>
    <t>A</t>
  </si>
  <si>
    <t>B</t>
  </si>
  <si>
    <t>Current
ONS code</t>
  </si>
  <si>
    <t>Authority Data</t>
  </si>
  <si>
    <t>2001-02</t>
  </si>
  <si>
    <t>2002-03</t>
  </si>
  <si>
    <t>2003-04</t>
  </si>
  <si>
    <t>2004-05 [note 1]</t>
  </si>
  <si>
    <t>2005-06 [note 2]</t>
  </si>
  <si>
    <t>2006-07 [note 3]</t>
  </si>
  <si>
    <t>2007-08 [note 4]</t>
  </si>
  <si>
    <t>2008-09 [note 5]</t>
  </si>
  <si>
    <t>2009-10 [note 6]</t>
  </si>
  <si>
    <t>2010-11 [note 7]</t>
  </si>
  <si>
    <t>2011-12 [note 8]</t>
  </si>
  <si>
    <t>2012-13 [note 9]</t>
  </si>
  <si>
    <t>2013-14</t>
  </si>
  <si>
    <t>2014-15</t>
  </si>
  <si>
    <t>2015-16 [note 12]</t>
  </si>
  <si>
    <t>2016-17 [note 13]</t>
  </si>
  <si>
    <t>2017-18 [note 14]</t>
  </si>
  <si>
    <t>2018-19</t>
  </si>
  <si>
    <t>2019-20</t>
  </si>
  <si>
    <t>2020-21</t>
  </si>
  <si>
    <t>2021-22 [r] [note 15]</t>
  </si>
  <si>
    <t>2022-23 [p] [note 16]</t>
  </si>
  <si>
    <t>E06000043</t>
  </si>
  <si>
    <t>Brighton and Hove UA</t>
  </si>
  <si>
    <t>E11000001</t>
  </si>
  <si>
    <t>Greater Manchester (Met County)</t>
  </si>
  <si>
    <t>Area</t>
  </si>
  <si>
    <t>Median Sales Price (inflation-adjusted pounds)</t>
  </si>
  <si>
    <t>Median income</t>
  </si>
  <si>
    <t>earnings to house price ratio (pounds)</t>
  </si>
  <si>
    <t>Brighton and Hove</t>
  </si>
  <si>
    <t>Manchester</t>
  </si>
  <si>
    <t>Price</t>
  </si>
  <si>
    <t>Income</t>
  </si>
  <si>
    <t>Ratio</t>
  </si>
  <si>
    <t>DeltaH</t>
  </si>
  <si>
    <t>Proportion</t>
  </si>
  <si>
    <t>Number</t>
  </si>
  <si>
    <t>slope</t>
  </si>
  <si>
    <t>Data (Extrapolated)</t>
  </si>
  <si>
    <t>Linear</t>
  </si>
  <si>
    <t>Extrapolated</t>
  </si>
  <si>
    <t>2008-2013</t>
  </si>
  <si>
    <t>2014-2020</t>
  </si>
  <si>
    <t>2021-2022</t>
  </si>
  <si>
    <t>Piecewise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</si>
</sst>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9A9A9A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9A9A9A"/>
      </right>
      <top style="medium">
        <color rgb="FF9A9A9A"/>
      </top>
      <bottom style="medium">
        <color rgb="FF9A9A9A"/>
      </bottom>
      <diagonal/>
    </border>
    <border>
      <left style="medium">
        <color rgb="FFCCCCCC"/>
      </left>
      <right style="medium">
        <color rgb="FF9A9A9A"/>
      </right>
      <top style="medium">
        <color rgb="FFCCCCCC"/>
      </top>
      <bottom style="medium">
        <color rgb="FF9A9A9A"/>
      </bottom>
      <diagonal/>
    </border>
    <border>
      <left style="medium">
        <color rgb="FF9A9A9A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9A9A9A"/>
      </left>
      <right style="medium">
        <color rgb="FF9A9A9A"/>
      </right>
      <top style="medium">
        <color rgb="FF9A9A9A"/>
      </top>
      <bottom style="medium">
        <color rgb="FF9A9A9A"/>
      </bottom>
      <diagonal/>
    </border>
    <border>
      <left style="medium">
        <color rgb="FF9A9A9A"/>
      </left>
      <right style="medium">
        <color rgb="FF9A9A9A"/>
      </right>
      <top style="medium">
        <color rgb="FFCCCCCC"/>
      </top>
      <bottom style="medium">
        <color rgb="FF9A9A9A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3" fontId="4" fillId="0" borderId="3" xfId="0" applyNumberFormat="1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5" fillId="0" borderId="3" xfId="0" applyFont="1" applyBorder="1" applyAlignment="1">
      <alignment vertical="top" wrapText="1"/>
    </xf>
    <xf numFmtId="3" fontId="5" fillId="0" borderId="3" xfId="0" applyNumberFormat="1" applyFont="1" applyBorder="1" applyAlignment="1">
      <alignment horizontal="right" wrapText="1"/>
    </xf>
    <xf numFmtId="3" fontId="5" fillId="0" borderId="4" xfId="0" applyNumberFormat="1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0" borderId="3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vertical="center"/>
    </xf>
    <xf numFmtId="0" fontId="2" fillId="0" borderId="7" xfId="0" applyFont="1" applyBorder="1" applyAlignment="1">
      <alignment horizontal="right" wrapText="1"/>
    </xf>
    <xf numFmtId="3" fontId="2" fillId="0" borderId="7" xfId="0" applyNumberFormat="1" applyFont="1" applyBorder="1" applyAlignment="1">
      <alignment horizontal="right" wrapText="1"/>
    </xf>
    <xf numFmtId="0" fontId="6" fillId="0" borderId="7" xfId="0" applyFont="1" applyBorder="1" applyAlignment="1">
      <alignment horizontal="right" wrapText="1"/>
    </xf>
    <xf numFmtId="3" fontId="6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0" fontId="7" fillId="0" borderId="0" xfId="0" applyFont="1"/>
    <xf numFmtId="0" fontId="8" fillId="0" borderId="7" xfId="0" applyFont="1" applyBorder="1" applyAlignment="1">
      <alignment horizontal="right" wrapText="1"/>
    </xf>
    <xf numFmtId="3" fontId="8" fillId="0" borderId="7" xfId="0" applyNumberFormat="1" applyFont="1" applyBorder="1" applyAlignment="1">
      <alignment horizontal="right" wrapText="1"/>
    </xf>
    <xf numFmtId="0" fontId="8" fillId="0" borderId="3" xfId="0" applyFont="1" applyBorder="1" applyAlignment="1">
      <alignment horizontal="right" wrapText="1"/>
    </xf>
    <xf numFmtId="0" fontId="8" fillId="0" borderId="0" xfId="0" applyFont="1"/>
    <xf numFmtId="3" fontId="8" fillId="0" borderId="3" xfId="0" applyNumberFormat="1" applyFont="1" applyBorder="1" applyAlignment="1">
      <alignment horizontal="right" wrapText="1"/>
    </xf>
    <xf numFmtId="0" fontId="7" fillId="0" borderId="3" xfId="0" applyFont="1" applyBorder="1" applyAlignment="1">
      <alignment horizontal="right" wrapText="1"/>
    </xf>
    <xf numFmtId="3" fontId="7" fillId="0" borderId="3" xfId="0" applyNumberFormat="1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3" fontId="8" fillId="0" borderId="4" xfId="0" applyNumberFormat="1" applyFont="1" applyBorder="1" applyAlignment="1">
      <alignment horizontal="right" wrapText="1"/>
    </xf>
    <xf numFmtId="0" fontId="9" fillId="0" borderId="10" xfId="0" applyFont="1" applyBorder="1" applyAlignment="1">
      <alignment horizontal="right" wrapText="1"/>
    </xf>
    <xf numFmtId="0" fontId="8" fillId="0" borderId="8" xfId="0" applyFont="1" applyBorder="1" applyAlignment="1">
      <alignment horizontal="right" wrapText="1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horizontal="right" wrapText="1"/>
    </xf>
    <xf numFmtId="0" fontId="8" fillId="3" borderId="7" xfId="0" applyFont="1" applyFill="1" applyBorder="1" applyAlignment="1">
      <alignment horizontal="right" wrapText="1"/>
    </xf>
    <xf numFmtId="0" fontId="9" fillId="0" borderId="9" xfId="0" applyFont="1" applyBorder="1" applyAlignment="1">
      <alignment horizontal="right" wrapText="1"/>
    </xf>
    <xf numFmtId="0" fontId="8" fillId="0" borderId="9" xfId="0" applyFont="1" applyBorder="1" applyAlignment="1">
      <alignment horizontal="right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37A8-8C1B-4D6D-AB3D-902198A1BE08}">
  <dimension ref="A1:E23"/>
  <sheetViews>
    <sheetView workbookViewId="0">
      <selection activeCell="F7" sqref="F7"/>
    </sheetView>
  </sheetViews>
  <sheetFormatPr defaultRowHeight="15" x14ac:dyDescent="0.25"/>
  <cols>
    <col min="1" max="3" width="9.28515625" bestFit="1" customWidth="1"/>
    <col min="4" max="4" width="11.42578125" bestFit="1" customWidth="1"/>
  </cols>
  <sheetData>
    <row r="1" spans="1:5" ht="15.75" thickBot="1" x14ac:dyDescent="0.3">
      <c r="A1" s="30" t="s">
        <v>0</v>
      </c>
      <c r="B1" s="30" t="s">
        <v>37</v>
      </c>
      <c r="C1" s="30" t="s">
        <v>38</v>
      </c>
      <c r="D1" s="30" t="s">
        <v>39</v>
      </c>
      <c r="E1" s="30" t="s">
        <v>40</v>
      </c>
    </row>
    <row r="2" spans="1:5" ht="15.75" thickBot="1" x14ac:dyDescent="0.3">
      <c r="A2" s="31">
        <v>2002</v>
      </c>
      <c r="B2" s="32">
        <v>138363</v>
      </c>
      <c r="C2" s="33">
        <v>21300</v>
      </c>
      <c r="D2" s="33">
        <v>0.1539428894</v>
      </c>
      <c r="E2" s="36">
        <v>688</v>
      </c>
    </row>
    <row r="3" spans="1:5" ht="15.75" thickBot="1" x14ac:dyDescent="0.3">
      <c r="A3" s="31">
        <v>2003</v>
      </c>
      <c r="B3" s="32">
        <v>160675</v>
      </c>
      <c r="C3" s="33">
        <v>21400</v>
      </c>
      <c r="D3" s="33">
        <v>0.13318811259999999</v>
      </c>
      <c r="E3" s="37">
        <v>1060</v>
      </c>
    </row>
    <row r="4" spans="1:5" ht="15.75" thickBot="1" x14ac:dyDescent="0.3">
      <c r="A4" s="31">
        <v>2004</v>
      </c>
      <c r="B4" s="32">
        <v>175000</v>
      </c>
      <c r="C4" s="33">
        <v>21600</v>
      </c>
      <c r="D4" s="33">
        <v>0.12342857140000001</v>
      </c>
      <c r="E4" s="36">
        <v>723</v>
      </c>
    </row>
    <row r="5" spans="1:5" ht="15.75" thickBot="1" x14ac:dyDescent="0.3">
      <c r="A5" s="31">
        <v>2005</v>
      </c>
      <c r="B5" s="32">
        <v>190125</v>
      </c>
      <c r="C5" s="33">
        <v>22100</v>
      </c>
      <c r="D5" s="33">
        <v>0.1162393162</v>
      </c>
      <c r="E5" s="36">
        <v>641</v>
      </c>
    </row>
    <row r="6" spans="1:5" ht="15.75" thickBot="1" x14ac:dyDescent="0.3">
      <c r="A6" s="31">
        <v>2006</v>
      </c>
      <c r="B6" s="32">
        <v>199488</v>
      </c>
      <c r="C6" s="33">
        <v>22600</v>
      </c>
      <c r="D6" s="33">
        <v>0.1132900225</v>
      </c>
      <c r="E6" s="36">
        <v>578</v>
      </c>
    </row>
    <row r="7" spans="1:5" ht="15.75" thickBot="1" x14ac:dyDescent="0.3">
      <c r="A7" s="31">
        <v>2007</v>
      </c>
      <c r="B7" s="32">
        <v>226000</v>
      </c>
      <c r="C7" s="33">
        <v>22900</v>
      </c>
      <c r="D7" s="33">
        <v>0.1013274336</v>
      </c>
      <c r="E7" s="36">
        <v>836</v>
      </c>
    </row>
    <row r="8" spans="1:5" ht="15.75" thickBot="1" x14ac:dyDescent="0.3">
      <c r="A8" s="31">
        <v>2008</v>
      </c>
      <c r="B8" s="32">
        <v>236625</v>
      </c>
      <c r="C8" s="33">
        <v>24900</v>
      </c>
      <c r="D8" s="33">
        <v>0.105229794</v>
      </c>
      <c r="E8" s="36">
        <v>606</v>
      </c>
    </row>
    <row r="9" spans="1:5" ht="15.75" thickBot="1" x14ac:dyDescent="0.3">
      <c r="A9" s="31">
        <v>2009</v>
      </c>
      <c r="B9" s="32">
        <v>214500</v>
      </c>
      <c r="C9" s="33">
        <v>25000</v>
      </c>
      <c r="D9" s="33">
        <v>0.1165501166</v>
      </c>
      <c r="E9" s="36">
        <v>760</v>
      </c>
    </row>
    <row r="10" spans="1:5" ht="15.75" thickBot="1" x14ac:dyDescent="0.3">
      <c r="A10" s="31">
        <v>2010</v>
      </c>
      <c r="B10" s="32">
        <v>231250</v>
      </c>
      <c r="C10" s="33">
        <v>25150</v>
      </c>
      <c r="D10" s="33">
        <v>0.10875675680000001</v>
      </c>
      <c r="E10" s="36">
        <v>419</v>
      </c>
    </row>
    <row r="11" spans="1:5" ht="15.75" thickBot="1" x14ac:dyDescent="0.3">
      <c r="A11" s="31">
        <v>2011</v>
      </c>
      <c r="B11" s="32">
        <v>240563</v>
      </c>
      <c r="C11" s="33">
        <v>24900</v>
      </c>
      <c r="D11" s="33">
        <v>0.1035071894</v>
      </c>
      <c r="E11" s="36">
        <v>322</v>
      </c>
    </row>
    <row r="12" spans="1:5" ht="15.75" thickBot="1" x14ac:dyDescent="0.3">
      <c r="A12" s="31">
        <v>2012</v>
      </c>
      <c r="B12" s="32">
        <v>241238</v>
      </c>
      <c r="C12" s="33">
        <v>25200</v>
      </c>
      <c r="D12" s="33">
        <v>0.1044611545</v>
      </c>
      <c r="E12" s="36">
        <v>461</v>
      </c>
    </row>
    <row r="13" spans="1:5" ht="15.75" thickBot="1" x14ac:dyDescent="0.3">
      <c r="A13" s="31">
        <v>2013</v>
      </c>
      <c r="B13" s="32">
        <v>248750</v>
      </c>
      <c r="C13" s="33">
        <v>25600</v>
      </c>
      <c r="D13" s="33">
        <v>0.1029145729</v>
      </c>
      <c r="E13" s="36">
        <v>526</v>
      </c>
    </row>
    <row r="14" spans="1:5" ht="15.75" thickBot="1" x14ac:dyDescent="0.3">
      <c r="A14" s="31">
        <v>2014</v>
      </c>
      <c r="B14" s="32">
        <v>263750</v>
      </c>
      <c r="C14" s="33">
        <v>27500</v>
      </c>
      <c r="D14" s="33">
        <v>0.1042654028</v>
      </c>
      <c r="E14" s="36">
        <v>588</v>
      </c>
    </row>
    <row r="15" spans="1:5" ht="15.75" thickBot="1" x14ac:dyDescent="0.3">
      <c r="A15" s="31">
        <v>2015</v>
      </c>
      <c r="B15" s="32">
        <v>292000</v>
      </c>
      <c r="C15" s="33">
        <v>27200</v>
      </c>
      <c r="D15" s="33">
        <v>9.3150684930000005E-2</v>
      </c>
      <c r="E15" s="36">
        <v>733</v>
      </c>
    </row>
    <row r="16" spans="1:5" ht="15.75" thickBot="1" x14ac:dyDescent="0.3">
      <c r="A16" s="31">
        <v>2016</v>
      </c>
      <c r="B16" s="32">
        <v>315750</v>
      </c>
      <c r="C16" s="33">
        <v>27650</v>
      </c>
      <c r="D16" s="33">
        <v>8.7569279489999999E-2</v>
      </c>
      <c r="E16" s="36">
        <v>839</v>
      </c>
    </row>
    <row r="17" spans="1:5" ht="15.75" thickBot="1" x14ac:dyDescent="0.3">
      <c r="A17" s="31">
        <v>2017</v>
      </c>
      <c r="B17" s="32">
        <v>342875</v>
      </c>
      <c r="C17" s="33">
        <v>27600</v>
      </c>
      <c r="D17" s="33">
        <v>8.0495807510000003E-2</v>
      </c>
      <c r="E17" s="36">
        <v>505</v>
      </c>
    </row>
    <row r="18" spans="1:5" ht="15.75" thickBot="1" x14ac:dyDescent="0.3">
      <c r="A18" s="31">
        <v>2018</v>
      </c>
      <c r="B18" s="32">
        <v>347375</v>
      </c>
      <c r="C18" s="33">
        <v>27800</v>
      </c>
      <c r="D18" s="33">
        <v>8.0028787330000004E-2</v>
      </c>
      <c r="E18" s="36">
        <v>596</v>
      </c>
    </row>
    <row r="19" spans="1:5" ht="15.75" thickBot="1" x14ac:dyDescent="0.3">
      <c r="A19" s="31">
        <v>2019</v>
      </c>
      <c r="B19" s="32">
        <v>356375</v>
      </c>
      <c r="C19" s="33">
        <v>30100</v>
      </c>
      <c r="D19" s="33">
        <v>8.4461592419999995E-2</v>
      </c>
      <c r="E19" s="36">
        <v>532</v>
      </c>
    </row>
    <row r="20" spans="1:5" ht="15.75" thickBot="1" x14ac:dyDescent="0.3">
      <c r="A20" s="31">
        <v>2020</v>
      </c>
      <c r="B20" s="32">
        <v>363125</v>
      </c>
      <c r="C20" s="33">
        <v>32600</v>
      </c>
      <c r="D20" s="33">
        <v>8.9776247850000004E-2</v>
      </c>
      <c r="E20" s="36">
        <v>710</v>
      </c>
    </row>
    <row r="21" spans="1:5" ht="15.75" thickBot="1" x14ac:dyDescent="0.3">
      <c r="A21" s="31">
        <v>2021</v>
      </c>
      <c r="B21" s="32">
        <v>403750</v>
      </c>
      <c r="C21" s="33">
        <v>32400</v>
      </c>
      <c r="D21" s="33">
        <v>8.0247678020000004E-2</v>
      </c>
      <c r="E21" s="36">
        <v>934</v>
      </c>
    </row>
    <row r="22" spans="1:5" ht="15.75" thickBot="1" x14ac:dyDescent="0.3">
      <c r="A22" s="31">
        <v>2022</v>
      </c>
      <c r="B22" s="32">
        <v>406250</v>
      </c>
      <c r="C22" s="33">
        <v>32350</v>
      </c>
      <c r="D22" s="33">
        <v>7.9630769229999995E-2</v>
      </c>
      <c r="E22" s="37">
        <v>1260</v>
      </c>
    </row>
    <row r="23" spans="1:5" ht="15.75" thickBot="1" x14ac:dyDescent="0.3">
      <c r="A23" s="31">
        <v>2023</v>
      </c>
      <c r="B23" s="32">
        <v>439750</v>
      </c>
      <c r="C23" s="33">
        <v>34900</v>
      </c>
      <c r="D23" s="33">
        <v>7.9363274590000005E-2</v>
      </c>
      <c r="E23" s="38">
        <v>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225A-7C7C-405D-B1C3-4525E4231E87}">
  <dimension ref="A1:E23"/>
  <sheetViews>
    <sheetView topLeftCell="A15" workbookViewId="0">
      <selection activeCell="F1" sqref="F1"/>
    </sheetView>
  </sheetViews>
  <sheetFormatPr defaultRowHeight="15" x14ac:dyDescent="0.25"/>
  <cols>
    <col min="1" max="1" width="9.28515625" bestFit="1" customWidth="1"/>
    <col min="2" max="2" width="9.42578125" bestFit="1" customWidth="1"/>
    <col min="3" max="3" width="9.28515625" bestFit="1" customWidth="1"/>
    <col min="4" max="4" width="14.7109375" bestFit="1" customWidth="1"/>
  </cols>
  <sheetData>
    <row r="1" spans="1:5" ht="15.75" thickBot="1" x14ac:dyDescent="0.3">
      <c r="A1" s="34" t="s">
        <v>0</v>
      </c>
      <c r="B1" s="34" t="s">
        <v>37</v>
      </c>
      <c r="C1" s="34" t="s">
        <v>38</v>
      </c>
      <c r="D1" s="34" t="s">
        <v>39</v>
      </c>
      <c r="E1" t="s">
        <v>40</v>
      </c>
    </row>
    <row r="2" spans="1:5" ht="15.75" thickBot="1" x14ac:dyDescent="0.3">
      <c r="A2" s="31">
        <v>2002</v>
      </c>
      <c r="B2" s="35">
        <v>68500</v>
      </c>
      <c r="C2" s="33">
        <v>20000</v>
      </c>
      <c r="D2" s="33">
        <v>0.29197080289999999</v>
      </c>
      <c r="E2" s="35">
        <v>5581</v>
      </c>
    </row>
    <row r="3" spans="1:5" ht="15.75" thickBot="1" x14ac:dyDescent="0.3">
      <c r="A3" s="31">
        <v>2003</v>
      </c>
      <c r="B3" s="35">
        <v>82500</v>
      </c>
      <c r="C3" s="33">
        <v>21500</v>
      </c>
      <c r="D3" s="33">
        <v>0.26060606060000002</v>
      </c>
      <c r="E3" s="35">
        <v>6618</v>
      </c>
    </row>
    <row r="4" spans="1:5" ht="15.75" thickBot="1" x14ac:dyDescent="0.3">
      <c r="A4" s="31">
        <v>2004</v>
      </c>
      <c r="B4" s="35">
        <v>102500</v>
      </c>
      <c r="C4" s="33">
        <v>22600</v>
      </c>
      <c r="D4" s="33">
        <v>0.2204878049</v>
      </c>
      <c r="E4" s="35">
        <v>7539</v>
      </c>
    </row>
    <row r="5" spans="1:5" ht="15.75" thickBot="1" x14ac:dyDescent="0.3">
      <c r="A5" s="31">
        <v>2005</v>
      </c>
      <c r="B5" s="35">
        <v>116950</v>
      </c>
      <c r="C5" s="33">
        <v>24800</v>
      </c>
      <c r="D5" s="33">
        <v>0.21205643439999999</v>
      </c>
      <c r="E5" s="35">
        <v>8083</v>
      </c>
    </row>
    <row r="6" spans="1:5" ht="15.75" thickBot="1" x14ac:dyDescent="0.3">
      <c r="A6" s="31">
        <v>2006</v>
      </c>
      <c r="B6" s="35">
        <v>123998</v>
      </c>
      <c r="C6" s="33">
        <v>24700</v>
      </c>
      <c r="D6" s="33">
        <v>0.19919756450000001</v>
      </c>
      <c r="E6" s="35">
        <v>8883</v>
      </c>
    </row>
    <row r="7" spans="1:5" ht="15.75" thickBot="1" x14ac:dyDescent="0.3">
      <c r="A7" s="31">
        <v>2007</v>
      </c>
      <c r="B7" s="35">
        <v>132500</v>
      </c>
      <c r="C7" s="33">
        <v>27100</v>
      </c>
      <c r="D7" s="33">
        <v>0.20452830189999999</v>
      </c>
      <c r="E7" s="35">
        <v>12225</v>
      </c>
    </row>
    <row r="8" spans="1:5" ht="15.75" thickBot="1" x14ac:dyDescent="0.3">
      <c r="A8" s="31">
        <v>2008</v>
      </c>
      <c r="B8" s="35">
        <v>124950</v>
      </c>
      <c r="C8" s="33">
        <v>27000</v>
      </c>
      <c r="D8" s="33">
        <v>0.21608643459999999</v>
      </c>
      <c r="E8" s="35">
        <v>14846</v>
      </c>
    </row>
    <row r="9" spans="1:5" ht="15.75" thickBot="1" x14ac:dyDescent="0.3">
      <c r="A9" s="31">
        <v>2009</v>
      </c>
      <c r="B9" s="35">
        <v>125000</v>
      </c>
      <c r="C9" s="33">
        <v>26900</v>
      </c>
      <c r="D9" s="33">
        <v>0.2152</v>
      </c>
      <c r="E9" s="35">
        <v>8138</v>
      </c>
    </row>
    <row r="10" spans="1:5" ht="15.75" thickBot="1" x14ac:dyDescent="0.3">
      <c r="A10" s="31">
        <v>2010</v>
      </c>
      <c r="B10" s="35">
        <v>125000</v>
      </c>
      <c r="C10" s="33">
        <v>26700</v>
      </c>
      <c r="D10" s="33">
        <v>0.21360000000000001</v>
      </c>
      <c r="E10" s="35">
        <v>4753</v>
      </c>
    </row>
    <row r="11" spans="1:5" ht="15.75" thickBot="1" x14ac:dyDescent="0.3">
      <c r="A11" s="31">
        <v>2011</v>
      </c>
      <c r="B11" s="35">
        <v>123000</v>
      </c>
      <c r="C11" s="33">
        <v>26600</v>
      </c>
      <c r="D11" s="33">
        <v>0.2162601626</v>
      </c>
      <c r="E11" s="35">
        <v>4127</v>
      </c>
    </row>
    <row r="12" spans="1:5" ht="15.75" thickBot="1" x14ac:dyDescent="0.3">
      <c r="A12" s="31">
        <v>2012</v>
      </c>
      <c r="B12" s="35">
        <v>125000</v>
      </c>
      <c r="C12" s="33">
        <v>27000</v>
      </c>
      <c r="D12" s="33">
        <v>0.216</v>
      </c>
      <c r="E12" s="35">
        <v>3200</v>
      </c>
    </row>
    <row r="13" spans="1:5" ht="15.75" thickBot="1" x14ac:dyDescent="0.3">
      <c r="A13" s="31">
        <v>2013</v>
      </c>
      <c r="B13" s="35">
        <v>125995</v>
      </c>
      <c r="C13" s="33">
        <v>27600</v>
      </c>
      <c r="D13" s="33">
        <v>0.21905631179999999</v>
      </c>
      <c r="E13" s="35">
        <v>5154</v>
      </c>
    </row>
    <row r="14" spans="1:5" ht="15.75" thickBot="1" x14ac:dyDescent="0.3">
      <c r="A14" s="31">
        <v>2014</v>
      </c>
      <c r="B14" s="35">
        <v>134950</v>
      </c>
      <c r="C14" s="33">
        <v>28200</v>
      </c>
      <c r="D14" s="33">
        <v>0.20896628380000001</v>
      </c>
      <c r="E14" s="35">
        <v>3970</v>
      </c>
    </row>
    <row r="15" spans="1:5" ht="15.75" thickBot="1" x14ac:dyDescent="0.3">
      <c r="A15" s="31">
        <v>2015</v>
      </c>
      <c r="B15" s="35">
        <v>141500</v>
      </c>
      <c r="C15" s="33">
        <v>27300</v>
      </c>
      <c r="D15" s="33">
        <v>0.1929328622</v>
      </c>
      <c r="E15" s="35">
        <v>5226</v>
      </c>
    </row>
    <row r="16" spans="1:5" ht="15.75" thickBot="1" x14ac:dyDescent="0.3">
      <c r="A16" s="31">
        <v>2016</v>
      </c>
      <c r="B16" s="35">
        <v>148500</v>
      </c>
      <c r="C16" s="33">
        <v>27900</v>
      </c>
      <c r="D16" s="33">
        <v>0.18787878790000001</v>
      </c>
      <c r="E16" s="35">
        <v>5995</v>
      </c>
    </row>
    <row r="17" spans="1:5" ht="15.75" thickBot="1" x14ac:dyDescent="0.3">
      <c r="A17" s="31">
        <v>2017</v>
      </c>
      <c r="B17" s="35">
        <v>156500</v>
      </c>
      <c r="C17" s="33">
        <v>29200</v>
      </c>
      <c r="D17" s="33">
        <v>0.18658146959999999</v>
      </c>
      <c r="E17" s="35">
        <v>7701</v>
      </c>
    </row>
    <row r="18" spans="1:5" ht="15.75" thickBot="1" x14ac:dyDescent="0.3">
      <c r="A18" s="31">
        <v>2018</v>
      </c>
      <c r="B18" s="35">
        <v>164995</v>
      </c>
      <c r="C18" s="33">
        <v>30000</v>
      </c>
      <c r="D18" s="33">
        <v>0.1818236916</v>
      </c>
      <c r="E18" s="35">
        <v>8802</v>
      </c>
    </row>
    <row r="19" spans="1:5" ht="15.75" thickBot="1" x14ac:dyDescent="0.3">
      <c r="A19" s="31">
        <v>2019</v>
      </c>
      <c r="B19" s="35">
        <v>170000</v>
      </c>
      <c r="C19" s="33">
        <v>31200</v>
      </c>
      <c r="D19" s="33">
        <v>0.18352941179999999</v>
      </c>
      <c r="E19" s="35">
        <v>11335</v>
      </c>
    </row>
    <row r="20" spans="1:5" ht="15.75" thickBot="1" x14ac:dyDescent="0.3">
      <c r="A20" s="31">
        <v>2020</v>
      </c>
      <c r="B20" s="35">
        <v>185500</v>
      </c>
      <c r="C20" s="33">
        <v>31300</v>
      </c>
      <c r="D20" s="33">
        <v>0.16873315359999999</v>
      </c>
      <c r="E20" s="35">
        <v>13551</v>
      </c>
    </row>
    <row r="21" spans="1:5" ht="15.75" thickBot="1" x14ac:dyDescent="0.3">
      <c r="A21" s="31">
        <v>2021</v>
      </c>
      <c r="B21" s="35">
        <v>206000</v>
      </c>
      <c r="C21" s="33">
        <v>31300</v>
      </c>
      <c r="D21" s="33">
        <v>0.15194174760000001</v>
      </c>
      <c r="E21" s="35">
        <v>11958</v>
      </c>
    </row>
    <row r="22" spans="1:5" ht="15.75" thickBot="1" x14ac:dyDescent="0.3">
      <c r="A22" s="31">
        <v>2022</v>
      </c>
      <c r="B22" s="35">
        <v>217500</v>
      </c>
      <c r="C22" s="33">
        <v>34800</v>
      </c>
      <c r="D22" s="33">
        <v>0.16</v>
      </c>
      <c r="E22" s="35">
        <v>11374</v>
      </c>
    </row>
    <row r="23" spans="1:5" ht="15.75" thickBot="1" x14ac:dyDescent="0.3">
      <c r="A23" s="31">
        <v>2023</v>
      </c>
      <c r="B23" s="35">
        <v>219000</v>
      </c>
      <c r="C23" s="33">
        <v>37200</v>
      </c>
      <c r="D23" s="33">
        <v>0.16986301370000001</v>
      </c>
      <c r="E23" s="39">
        <v>9336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AB14-F79C-44F3-A1DC-9705346D2B71}">
  <dimension ref="A1:I67"/>
  <sheetViews>
    <sheetView tabSelected="1" topLeftCell="A55" workbookViewId="0">
      <selection activeCell="H57" sqref="H57"/>
    </sheetView>
  </sheetViews>
  <sheetFormatPr defaultRowHeight="15" x14ac:dyDescent="0.25"/>
  <cols>
    <col min="1" max="1" width="9.28515625" bestFit="1" customWidth="1"/>
    <col min="2" max="2" width="11.42578125" bestFit="1" customWidth="1"/>
    <col min="3" max="3" width="9.140625" style="30"/>
  </cols>
  <sheetData>
    <row r="1" spans="1:5" ht="15.75" thickBot="1" x14ac:dyDescent="0.3">
      <c r="A1" s="42" t="s">
        <v>0</v>
      </c>
      <c r="B1" s="34" t="s">
        <v>41</v>
      </c>
      <c r="C1" s="30" t="s">
        <v>45</v>
      </c>
      <c r="D1" t="s">
        <v>44</v>
      </c>
      <c r="E1" t="s">
        <v>42</v>
      </c>
    </row>
    <row r="2" spans="1:5" ht="15.75" thickBot="1" x14ac:dyDescent="0.3">
      <c r="A2" s="43">
        <v>2008</v>
      </c>
      <c r="B2" s="41">
        <v>4.4375687009999996E-3</v>
      </c>
      <c r="C2" s="47">
        <f>872+(A2-2008)*145.898305084746</f>
        <v>872</v>
      </c>
      <c r="D2" s="45">
        <v>872</v>
      </c>
      <c r="E2">
        <f>AVERAGE(C2:D2)</f>
        <v>872</v>
      </c>
    </row>
    <row r="3" spans="1:5" ht="15.75" thickBot="1" x14ac:dyDescent="0.3">
      <c r="A3" s="43">
        <v>2008.25</v>
      </c>
      <c r="B3" s="41">
        <v>4.4375687009999996E-3</v>
      </c>
      <c r="C3" s="47">
        <f t="shared" ref="C3:C61" si="0">872+(A3-2008)*145.898305084746</f>
        <v>908.47457627118649</v>
      </c>
      <c r="D3" s="40">
        <v>872</v>
      </c>
      <c r="E3">
        <f t="shared" ref="E3:E61" si="1">AVERAGE(C3:D3)</f>
        <v>890.23728813559319</v>
      </c>
    </row>
    <row r="4" spans="1:5" ht="15.75" thickBot="1" x14ac:dyDescent="0.3">
      <c r="A4" s="43">
        <v>2005.5</v>
      </c>
      <c r="B4" s="41">
        <v>4.4375687009999996E-3</v>
      </c>
      <c r="C4" s="47">
        <f t="shared" si="0"/>
        <v>507.25423728813502</v>
      </c>
      <c r="D4" s="40">
        <v>872</v>
      </c>
      <c r="E4">
        <f t="shared" si="1"/>
        <v>689.62711864406754</v>
      </c>
    </row>
    <row r="5" spans="1:5" ht="15.75" thickBot="1" x14ac:dyDescent="0.3">
      <c r="A5" s="43">
        <v>2008.75</v>
      </c>
      <c r="B5" s="41">
        <v>4.4375687009999996E-3</v>
      </c>
      <c r="C5" s="47">
        <f t="shared" si="0"/>
        <v>981.42372881355948</v>
      </c>
      <c r="D5" s="40">
        <v>872</v>
      </c>
      <c r="E5">
        <f t="shared" si="1"/>
        <v>926.7118644067798</v>
      </c>
    </row>
    <row r="6" spans="1:5" ht="15.75" thickBot="1" x14ac:dyDescent="0.3">
      <c r="A6" s="43">
        <v>2009</v>
      </c>
      <c r="B6" s="41">
        <v>4.4771573600000001E-3</v>
      </c>
      <c r="C6" s="47">
        <f t="shared" si="0"/>
        <v>1017.898305084746</v>
      </c>
      <c r="D6" s="40">
        <v>882</v>
      </c>
      <c r="E6">
        <f t="shared" si="1"/>
        <v>949.94915254237299</v>
      </c>
    </row>
    <row r="7" spans="1:5" ht="15.75" thickBot="1" x14ac:dyDescent="0.3">
      <c r="A7" s="43">
        <v>2009.25</v>
      </c>
      <c r="B7" s="41">
        <v>4.4771573600000001E-3</v>
      </c>
      <c r="C7" s="47">
        <f t="shared" si="0"/>
        <v>1054.3728813559326</v>
      </c>
      <c r="D7" s="40">
        <v>882</v>
      </c>
      <c r="E7">
        <f t="shared" si="1"/>
        <v>968.18644067796629</v>
      </c>
    </row>
    <row r="8" spans="1:5" ht="15.75" thickBot="1" x14ac:dyDescent="0.3">
      <c r="A8" s="43">
        <v>2009.5</v>
      </c>
      <c r="B8" s="41">
        <v>4.4771573600000001E-3</v>
      </c>
      <c r="C8" s="47">
        <f t="shared" si="0"/>
        <v>1090.847457627119</v>
      </c>
      <c r="D8" s="40">
        <v>882</v>
      </c>
      <c r="E8">
        <f t="shared" si="1"/>
        <v>986.42372881355948</v>
      </c>
    </row>
    <row r="9" spans="1:5" ht="15.75" thickBot="1" x14ac:dyDescent="0.3">
      <c r="A9" s="43">
        <v>2009.75</v>
      </c>
      <c r="B9" s="41">
        <v>4.4771573600000001E-3</v>
      </c>
      <c r="C9" s="47">
        <f t="shared" si="0"/>
        <v>1127.3220338983056</v>
      </c>
      <c r="D9" s="40">
        <v>882</v>
      </c>
      <c r="E9">
        <f t="shared" si="1"/>
        <v>1004.6610169491528</v>
      </c>
    </row>
    <row r="10" spans="1:5" ht="15.75" thickBot="1" x14ac:dyDescent="0.3">
      <c r="A10" s="43">
        <v>2010</v>
      </c>
      <c r="B10" s="41">
        <v>7.4999999999999997E-3</v>
      </c>
      <c r="C10" s="47">
        <f t="shared" si="0"/>
        <v>1163.7966101694919</v>
      </c>
      <c r="D10" s="40">
        <v>1515</v>
      </c>
      <c r="E10">
        <f t="shared" si="1"/>
        <v>1339.398305084746</v>
      </c>
    </row>
    <row r="11" spans="1:5" ht="15.75" thickBot="1" x14ac:dyDescent="0.3">
      <c r="A11" s="44">
        <v>2010.25</v>
      </c>
      <c r="B11" s="41">
        <v>7.4999999999999997E-3</v>
      </c>
      <c r="C11" s="47">
        <f t="shared" si="0"/>
        <v>1200.2711864406785</v>
      </c>
      <c r="D11" s="40">
        <v>1515</v>
      </c>
      <c r="E11">
        <f t="shared" si="1"/>
        <v>1357.6355932203392</v>
      </c>
    </row>
    <row r="12" spans="1:5" ht="15.75" thickBot="1" x14ac:dyDescent="0.3">
      <c r="A12" s="43">
        <v>2010.75</v>
      </c>
      <c r="B12" s="41">
        <v>7.4999999999999997E-3</v>
      </c>
      <c r="C12" s="47">
        <f t="shared" si="0"/>
        <v>1273.2203389830515</v>
      </c>
      <c r="D12" s="40">
        <v>1515</v>
      </c>
      <c r="E12">
        <f t="shared" si="1"/>
        <v>1394.1101694915258</v>
      </c>
    </row>
    <row r="13" spans="1:5" ht="15.75" thickBot="1" x14ac:dyDescent="0.3">
      <c r="A13" s="43">
        <v>2010.75</v>
      </c>
      <c r="B13" s="41">
        <v>7.4999999999999997E-3</v>
      </c>
      <c r="C13" s="47">
        <f t="shared" si="0"/>
        <v>1273.2203389830515</v>
      </c>
      <c r="D13" s="40">
        <v>1515</v>
      </c>
      <c r="E13">
        <f t="shared" si="1"/>
        <v>1394.1101694915258</v>
      </c>
    </row>
    <row r="14" spans="1:5" ht="15.75" thickBot="1" x14ac:dyDescent="0.3">
      <c r="A14" s="43">
        <v>2011</v>
      </c>
      <c r="B14" s="41">
        <v>7.163366337E-3</v>
      </c>
      <c r="C14" s="47">
        <f t="shared" si="0"/>
        <v>1309.6949152542379</v>
      </c>
      <c r="D14" s="40">
        <v>1447</v>
      </c>
      <c r="E14">
        <f t="shared" si="1"/>
        <v>1378.347457627119</v>
      </c>
    </row>
    <row r="15" spans="1:5" ht="15.75" thickBot="1" x14ac:dyDescent="0.3">
      <c r="A15" s="43">
        <v>2011.25</v>
      </c>
      <c r="B15" s="41">
        <v>7.163366337E-3</v>
      </c>
      <c r="C15" s="47">
        <f t="shared" si="0"/>
        <v>1346.1694915254245</v>
      </c>
      <c r="D15" s="40">
        <v>1447</v>
      </c>
      <c r="E15">
        <f t="shared" si="1"/>
        <v>1396.5847457627124</v>
      </c>
    </row>
    <row r="16" spans="1:5" ht="15.75" thickBot="1" x14ac:dyDescent="0.3">
      <c r="A16" s="43">
        <v>2011.5</v>
      </c>
      <c r="B16" s="41">
        <v>7.163366337E-3</v>
      </c>
      <c r="C16" s="47">
        <f t="shared" si="0"/>
        <v>1382.6440677966111</v>
      </c>
      <c r="D16" s="40">
        <v>1447</v>
      </c>
      <c r="E16">
        <f t="shared" si="1"/>
        <v>1414.8220338983056</v>
      </c>
    </row>
    <row r="17" spans="1:5" ht="15.75" thickBot="1" x14ac:dyDescent="0.3">
      <c r="A17" s="43">
        <v>2011.75</v>
      </c>
      <c r="B17" s="41">
        <v>7.163366337E-3</v>
      </c>
      <c r="C17" s="47">
        <f t="shared" si="0"/>
        <v>1419.1186440677975</v>
      </c>
      <c r="D17" s="40">
        <v>1447</v>
      </c>
      <c r="E17">
        <f t="shared" si="1"/>
        <v>1433.0593220338988</v>
      </c>
    </row>
    <row r="18" spans="1:5" ht="15.75" thickBot="1" x14ac:dyDescent="0.3">
      <c r="A18" s="43">
        <v>2012</v>
      </c>
      <c r="B18" s="41">
        <v>6.9189012459999998E-3</v>
      </c>
      <c r="C18" s="47">
        <f t="shared" si="0"/>
        <v>1455.5932203389839</v>
      </c>
      <c r="D18" s="40">
        <v>1439</v>
      </c>
      <c r="E18">
        <f t="shared" si="1"/>
        <v>1447.2966101694919</v>
      </c>
    </row>
    <row r="19" spans="1:5" ht="15.75" thickBot="1" x14ac:dyDescent="0.3">
      <c r="A19" s="43">
        <v>2012.25</v>
      </c>
      <c r="B19" s="41">
        <v>6.9189012459999998E-3</v>
      </c>
      <c r="C19" s="47">
        <f t="shared" si="0"/>
        <v>1492.0677966101705</v>
      </c>
      <c r="D19" s="40">
        <v>1439</v>
      </c>
      <c r="E19">
        <f t="shared" si="1"/>
        <v>1465.5338983050851</v>
      </c>
    </row>
    <row r="20" spans="1:5" ht="15.75" thickBot="1" x14ac:dyDescent="0.3">
      <c r="A20" s="43">
        <v>2012.5</v>
      </c>
      <c r="B20" s="41">
        <v>6.9189012459999998E-3</v>
      </c>
      <c r="C20" s="47">
        <f t="shared" si="0"/>
        <v>1528.5423728813571</v>
      </c>
      <c r="D20" s="40">
        <v>1439</v>
      </c>
      <c r="E20">
        <f t="shared" si="1"/>
        <v>1483.7711864406785</v>
      </c>
    </row>
    <row r="21" spans="1:5" ht="15.75" thickBot="1" x14ac:dyDescent="0.3">
      <c r="A21" s="43">
        <v>2012.75</v>
      </c>
      <c r="B21" s="41">
        <v>6.9189012459999998E-3</v>
      </c>
      <c r="C21" s="47">
        <f t="shared" si="0"/>
        <v>1565.0169491525435</v>
      </c>
      <c r="D21" s="40">
        <v>1439</v>
      </c>
      <c r="E21">
        <f t="shared" si="1"/>
        <v>1502.0084745762717</v>
      </c>
    </row>
    <row r="22" spans="1:5" ht="15.75" thickBot="1" x14ac:dyDescent="0.3">
      <c r="A22" s="43">
        <v>2013</v>
      </c>
      <c r="B22" s="41">
        <v>6.2593783490000002E-3</v>
      </c>
      <c r="C22" s="47">
        <f t="shared" si="0"/>
        <v>1601.4915254237299</v>
      </c>
      <c r="D22" s="40">
        <v>1314</v>
      </c>
      <c r="E22">
        <f t="shared" si="1"/>
        <v>1457.7457627118649</v>
      </c>
    </row>
    <row r="23" spans="1:5" ht="15.75" thickBot="1" x14ac:dyDescent="0.3">
      <c r="A23" s="43">
        <v>2013.25</v>
      </c>
      <c r="B23" s="41">
        <v>6.2593783490000002E-3</v>
      </c>
      <c r="C23" s="47">
        <f t="shared" si="0"/>
        <v>1637.9661016949165</v>
      </c>
      <c r="D23" s="40">
        <v>1314</v>
      </c>
      <c r="E23">
        <f t="shared" si="1"/>
        <v>1475.9830508474583</v>
      </c>
    </row>
    <row r="24" spans="1:5" ht="15.75" thickBot="1" x14ac:dyDescent="0.3">
      <c r="A24" s="43">
        <v>2013.5</v>
      </c>
      <c r="B24" s="41">
        <v>6.2593783490000002E-3</v>
      </c>
      <c r="C24" s="47">
        <f t="shared" si="0"/>
        <v>1674.4406779661031</v>
      </c>
      <c r="D24" s="40">
        <v>1314</v>
      </c>
      <c r="E24">
        <f t="shared" si="1"/>
        <v>1494.2203389830515</v>
      </c>
    </row>
    <row r="25" spans="1:5" ht="15.75" thickBot="1" x14ac:dyDescent="0.3">
      <c r="A25" s="43">
        <v>2013.75</v>
      </c>
      <c r="B25" s="41">
        <v>6.2593783490000002E-3</v>
      </c>
      <c r="C25" s="47">
        <f t="shared" si="0"/>
        <v>1710.9152542372894</v>
      </c>
      <c r="D25" s="40">
        <v>1314</v>
      </c>
      <c r="E25">
        <f t="shared" si="1"/>
        <v>1512.4576271186447</v>
      </c>
    </row>
    <row r="26" spans="1:5" ht="15.75" thickBot="1" x14ac:dyDescent="0.3">
      <c r="A26" s="43">
        <v>2014</v>
      </c>
      <c r="B26" s="41">
        <v>7.0084874290000003E-3</v>
      </c>
      <c r="C26" s="47">
        <f t="shared" si="0"/>
        <v>1747.3898305084761</v>
      </c>
      <c r="D26" s="40">
        <v>1488</v>
      </c>
      <c r="E26">
        <f t="shared" si="1"/>
        <v>1617.6949152542379</v>
      </c>
    </row>
    <row r="27" spans="1:5" ht="15.75" thickBot="1" x14ac:dyDescent="0.3">
      <c r="A27" s="43">
        <v>2014.25</v>
      </c>
      <c r="B27" s="41">
        <v>7.0084874290000003E-3</v>
      </c>
      <c r="C27" s="47">
        <f t="shared" si="0"/>
        <v>1783.8644067796627</v>
      </c>
      <c r="D27" s="40">
        <v>1488</v>
      </c>
      <c r="E27">
        <f t="shared" si="1"/>
        <v>1635.9322033898313</v>
      </c>
    </row>
    <row r="28" spans="1:5" ht="15.75" thickBot="1" x14ac:dyDescent="0.3">
      <c r="A28" s="43">
        <v>2014.5</v>
      </c>
      <c r="B28" s="41">
        <v>7.0084874290000003E-3</v>
      </c>
      <c r="C28" s="47">
        <f t="shared" si="0"/>
        <v>1820.338983050849</v>
      </c>
      <c r="D28" s="40">
        <v>1488</v>
      </c>
      <c r="E28">
        <f t="shared" si="1"/>
        <v>1654.1694915254245</v>
      </c>
    </row>
    <row r="29" spans="1:5" ht="15.75" thickBot="1" x14ac:dyDescent="0.3">
      <c r="A29" s="43">
        <v>2014.75</v>
      </c>
      <c r="B29" s="41">
        <v>7.0084874290000003E-3</v>
      </c>
      <c r="C29" s="47">
        <f t="shared" si="0"/>
        <v>1856.8135593220354</v>
      </c>
      <c r="D29" s="40">
        <v>1488</v>
      </c>
      <c r="E29">
        <f t="shared" si="1"/>
        <v>1672.4067796610177</v>
      </c>
    </row>
    <row r="30" spans="1:5" ht="15.75" thickBot="1" x14ac:dyDescent="0.3">
      <c r="A30" s="43">
        <v>2015</v>
      </c>
      <c r="B30" s="41">
        <v>7.8648493850000008E-3</v>
      </c>
      <c r="C30" s="47">
        <f t="shared" si="0"/>
        <v>1893.288135593222</v>
      </c>
      <c r="D30" s="40">
        <v>1496</v>
      </c>
      <c r="E30">
        <f t="shared" si="1"/>
        <v>1694.6440677966111</v>
      </c>
    </row>
    <row r="31" spans="1:5" ht="15.75" thickBot="1" x14ac:dyDescent="0.3">
      <c r="A31" s="43">
        <v>2015.25</v>
      </c>
      <c r="B31" s="41">
        <v>7.8648493850000008E-3</v>
      </c>
      <c r="C31" s="47">
        <f t="shared" si="0"/>
        <v>1929.7627118644084</v>
      </c>
      <c r="D31" s="40">
        <v>1870</v>
      </c>
      <c r="E31">
        <f t="shared" si="1"/>
        <v>1899.8813559322043</v>
      </c>
    </row>
    <row r="32" spans="1:5" ht="15.75" thickBot="1" x14ac:dyDescent="0.3">
      <c r="A32" s="43">
        <v>2015.5</v>
      </c>
      <c r="B32" s="41">
        <v>7.8648493850000008E-3</v>
      </c>
      <c r="C32" s="47">
        <f t="shared" si="0"/>
        <v>1966.237288135595</v>
      </c>
      <c r="D32" s="40">
        <v>1643</v>
      </c>
      <c r="E32">
        <f t="shared" si="1"/>
        <v>1804.6186440677975</v>
      </c>
    </row>
    <row r="33" spans="1:5" ht="15.75" thickBot="1" x14ac:dyDescent="0.3">
      <c r="A33" s="43">
        <v>2015.75</v>
      </c>
      <c r="B33" s="41">
        <v>7.8648493850000008E-3</v>
      </c>
      <c r="C33" s="47">
        <f t="shared" si="0"/>
        <v>2002.7118644067814</v>
      </c>
      <c r="D33" s="40">
        <v>1689</v>
      </c>
      <c r="E33">
        <f t="shared" si="1"/>
        <v>1845.8559322033907</v>
      </c>
    </row>
    <row r="34" spans="1:5" ht="15.75" thickBot="1" x14ac:dyDescent="0.3">
      <c r="A34" s="43">
        <v>2016</v>
      </c>
      <c r="B34" s="41">
        <v>9.4629771810000006E-3</v>
      </c>
      <c r="C34" s="47">
        <f t="shared" si="0"/>
        <v>2039.186440677968</v>
      </c>
      <c r="D34" s="40">
        <v>2083</v>
      </c>
      <c r="E34">
        <f t="shared" si="1"/>
        <v>2061.0932203389839</v>
      </c>
    </row>
    <row r="35" spans="1:5" ht="15.75" thickBot="1" x14ac:dyDescent="0.3">
      <c r="A35" s="43">
        <v>2016.25</v>
      </c>
      <c r="B35" s="41">
        <v>9.4629771810000006E-3</v>
      </c>
      <c r="C35" s="47">
        <f t="shared" si="0"/>
        <v>2075.6610169491546</v>
      </c>
      <c r="D35" s="40">
        <v>1859</v>
      </c>
      <c r="E35">
        <f t="shared" si="1"/>
        <v>1967.3305084745773</v>
      </c>
    </row>
    <row r="36" spans="1:5" ht="15.75" thickBot="1" x14ac:dyDescent="0.3">
      <c r="A36" s="43">
        <v>2016.5</v>
      </c>
      <c r="B36" s="41">
        <v>9.4629771810000006E-3</v>
      </c>
      <c r="C36" s="47">
        <f t="shared" si="0"/>
        <v>2112.135593220341</v>
      </c>
      <c r="D36" s="40">
        <v>2048</v>
      </c>
      <c r="E36">
        <f t="shared" si="1"/>
        <v>2080.0677966101703</v>
      </c>
    </row>
    <row r="37" spans="1:5" ht="15.75" thickBot="1" x14ac:dyDescent="0.3">
      <c r="A37" s="43">
        <v>2016.75</v>
      </c>
      <c r="B37" s="41">
        <v>9.4629771810000006E-3</v>
      </c>
      <c r="C37" s="47">
        <f t="shared" si="0"/>
        <v>2148.6101694915278</v>
      </c>
      <c r="D37" s="40">
        <v>1681</v>
      </c>
      <c r="E37">
        <f t="shared" si="1"/>
        <v>1914.8050847457639</v>
      </c>
    </row>
    <row r="38" spans="1:5" ht="15.75" thickBot="1" x14ac:dyDescent="0.3">
      <c r="A38" s="43">
        <v>2017</v>
      </c>
      <c r="B38" s="41">
        <v>8.0863500259999999E-3</v>
      </c>
      <c r="C38" s="47">
        <f t="shared" si="0"/>
        <v>2185.0847457627142</v>
      </c>
      <c r="D38" s="40">
        <v>1323</v>
      </c>
      <c r="E38">
        <f t="shared" si="1"/>
        <v>1754.0423728813571</v>
      </c>
    </row>
    <row r="39" spans="1:5" ht="15.75" thickBot="1" x14ac:dyDescent="0.3">
      <c r="A39" s="43">
        <v>2017.25</v>
      </c>
      <c r="B39" s="41">
        <v>8.0863500259999999E-3</v>
      </c>
      <c r="C39" s="47">
        <f t="shared" si="0"/>
        <v>2221.5593220339006</v>
      </c>
      <c r="D39" s="40">
        <v>1595</v>
      </c>
      <c r="E39">
        <f t="shared" si="1"/>
        <v>1908.2796610169503</v>
      </c>
    </row>
    <row r="40" spans="1:5" ht="15.75" thickBot="1" x14ac:dyDescent="0.3">
      <c r="A40" s="43">
        <v>2017.5</v>
      </c>
      <c r="B40" s="41">
        <v>8.0863500259999999E-3</v>
      </c>
      <c r="C40" s="47">
        <f t="shared" si="0"/>
        <v>2258.033898305087</v>
      </c>
      <c r="D40" s="40">
        <v>1624</v>
      </c>
      <c r="E40">
        <f t="shared" si="1"/>
        <v>1941.0169491525435</v>
      </c>
    </row>
    <row r="41" spans="1:5" ht="15.75" thickBot="1" x14ac:dyDescent="0.3">
      <c r="A41" s="43">
        <v>2017.75</v>
      </c>
      <c r="B41" s="41">
        <v>8.0863500259999999E-3</v>
      </c>
      <c r="C41" s="47">
        <f t="shared" si="0"/>
        <v>2294.5084745762733</v>
      </c>
      <c r="D41" s="40">
        <v>1804</v>
      </c>
      <c r="E41">
        <f t="shared" si="1"/>
        <v>2049.2542372881367</v>
      </c>
    </row>
    <row r="42" spans="1:5" ht="15.75" thickBot="1" x14ac:dyDescent="0.3">
      <c r="A42" s="43">
        <v>2018</v>
      </c>
      <c r="B42" s="41">
        <v>5.8985198920000004E-3</v>
      </c>
      <c r="C42" s="47">
        <f t="shared" si="0"/>
        <v>2330.9830508474597</v>
      </c>
      <c r="D42" s="40">
        <v>1308</v>
      </c>
      <c r="E42">
        <f t="shared" si="1"/>
        <v>1819.4915254237299</v>
      </c>
    </row>
    <row r="43" spans="1:5" ht="15.75" thickBot="1" x14ac:dyDescent="0.3">
      <c r="A43" s="43">
        <v>2018.25</v>
      </c>
      <c r="B43" s="41">
        <v>5.8985198920000004E-3</v>
      </c>
      <c r="C43" s="47">
        <f t="shared" si="0"/>
        <v>2367.4576271186465</v>
      </c>
      <c r="D43" s="40">
        <v>1077</v>
      </c>
      <c r="E43">
        <f t="shared" si="1"/>
        <v>1722.2288135593233</v>
      </c>
    </row>
    <row r="44" spans="1:5" ht="15.75" thickBot="1" x14ac:dyDescent="0.3">
      <c r="A44" s="43">
        <v>2018.5</v>
      </c>
      <c r="B44" s="41">
        <v>5.8985198920000004E-3</v>
      </c>
      <c r="C44" s="47">
        <f t="shared" si="0"/>
        <v>2403.9322033898329</v>
      </c>
      <c r="D44" s="40">
        <v>1267</v>
      </c>
      <c r="E44">
        <f t="shared" si="1"/>
        <v>1835.4661016949165</v>
      </c>
    </row>
    <row r="45" spans="1:5" ht="15.75" thickBot="1" x14ac:dyDescent="0.3">
      <c r="A45" s="43">
        <v>2018.75</v>
      </c>
      <c r="B45" s="41">
        <v>5.8985198920000004E-3</v>
      </c>
      <c r="C45" s="47">
        <f t="shared" si="0"/>
        <v>2440.4067796610198</v>
      </c>
      <c r="D45" s="40">
        <v>1292</v>
      </c>
      <c r="E45">
        <f t="shared" si="1"/>
        <v>1866.2033898305099</v>
      </c>
    </row>
    <row r="46" spans="1:5" ht="15.75" thickBot="1" x14ac:dyDescent="0.3">
      <c r="A46" s="43">
        <v>2019</v>
      </c>
      <c r="B46" s="41">
        <v>7.9365811369999997E-3</v>
      </c>
      <c r="C46" s="47">
        <f t="shared" si="0"/>
        <v>2476.8813559322061</v>
      </c>
      <c r="D46" s="40">
        <v>1471</v>
      </c>
      <c r="E46">
        <f t="shared" si="1"/>
        <v>1973.9406779661031</v>
      </c>
    </row>
    <row r="47" spans="1:5" ht="15.75" thickBot="1" x14ac:dyDescent="0.3">
      <c r="A47" s="43">
        <v>2019.25</v>
      </c>
      <c r="B47" s="41">
        <v>7.9365811369999997E-3</v>
      </c>
      <c r="C47" s="47">
        <f t="shared" si="0"/>
        <v>2513.3559322033925</v>
      </c>
      <c r="D47" s="40">
        <v>1893</v>
      </c>
      <c r="E47">
        <f t="shared" si="1"/>
        <v>2203.1779661016963</v>
      </c>
    </row>
    <row r="48" spans="1:5" ht="15.75" thickBot="1" x14ac:dyDescent="0.3">
      <c r="A48" s="43">
        <v>2019.5</v>
      </c>
      <c r="B48" s="41">
        <v>7.9365811369999997E-3</v>
      </c>
      <c r="C48" s="47">
        <f t="shared" si="0"/>
        <v>2549.8305084745789</v>
      </c>
      <c r="D48" s="40">
        <v>1595</v>
      </c>
      <c r="E48">
        <f t="shared" si="1"/>
        <v>2072.4152542372894</v>
      </c>
    </row>
    <row r="49" spans="1:9" ht="15.75" thickBot="1" x14ac:dyDescent="0.3">
      <c r="A49" s="43">
        <v>2019.75</v>
      </c>
      <c r="B49" s="41">
        <v>7.9365811369999997E-3</v>
      </c>
      <c r="C49" s="47">
        <f t="shared" si="0"/>
        <v>2586.3050847457653</v>
      </c>
      <c r="D49" s="40">
        <v>1721</v>
      </c>
      <c r="E49">
        <f t="shared" si="1"/>
        <v>2153.6525423728826</v>
      </c>
    </row>
    <row r="50" spans="1:9" ht="15.75" thickBot="1" x14ac:dyDescent="0.3">
      <c r="A50" s="43">
        <v>2020</v>
      </c>
      <c r="B50" s="41">
        <v>9.8950690260000002E-3</v>
      </c>
      <c r="C50" s="47">
        <f t="shared" si="0"/>
        <v>2622.7796610169521</v>
      </c>
      <c r="D50" s="40">
        <v>2151</v>
      </c>
      <c r="E50">
        <f t="shared" si="1"/>
        <v>2386.8898305084758</v>
      </c>
    </row>
    <row r="51" spans="1:9" ht="15.75" thickBot="1" x14ac:dyDescent="0.3">
      <c r="A51" s="43">
        <v>2020.25</v>
      </c>
      <c r="B51" s="41">
        <v>9.8950690260000002E-3</v>
      </c>
      <c r="C51" s="47">
        <f t="shared" si="0"/>
        <v>2659.2542372881385</v>
      </c>
      <c r="D51" s="40">
        <v>1663</v>
      </c>
      <c r="E51">
        <f t="shared" si="1"/>
        <v>2161.127118644069</v>
      </c>
    </row>
    <row r="52" spans="1:9" ht="15.75" thickBot="1" x14ac:dyDescent="0.3">
      <c r="A52" s="43">
        <v>2020.5</v>
      </c>
      <c r="B52" s="41">
        <v>9.8950690260000002E-3</v>
      </c>
      <c r="C52" s="47">
        <f t="shared" si="0"/>
        <v>2695.7288135593253</v>
      </c>
      <c r="D52" s="40">
        <v>2092</v>
      </c>
      <c r="E52">
        <f t="shared" si="1"/>
        <v>2393.8644067796627</v>
      </c>
    </row>
    <row r="53" spans="1:9" ht="15.75" thickBot="1" x14ac:dyDescent="0.3">
      <c r="A53" s="43">
        <v>2020.75</v>
      </c>
      <c r="B53" s="41">
        <v>9.8950690260000002E-3</v>
      </c>
      <c r="C53" s="47">
        <f t="shared" si="0"/>
        <v>2732.2033898305117</v>
      </c>
      <c r="D53" s="40">
        <v>1988</v>
      </c>
      <c r="E53">
        <f t="shared" si="1"/>
        <v>2360.1016949152558</v>
      </c>
    </row>
    <row r="54" spans="1:9" ht="15.75" thickBot="1" x14ac:dyDescent="0.3">
      <c r="A54" s="43">
        <v>2021</v>
      </c>
      <c r="B54" s="41">
        <v>1.270458968E-2</v>
      </c>
      <c r="C54" s="47">
        <f t="shared" si="0"/>
        <v>2768.6779661016981</v>
      </c>
      <c r="D54" s="40">
        <v>2775</v>
      </c>
      <c r="E54">
        <f t="shared" si="1"/>
        <v>2771.838983050849</v>
      </c>
    </row>
    <row r="55" spans="1:9" ht="15.75" thickBot="1" x14ac:dyDescent="0.3">
      <c r="A55" s="43">
        <v>2021.25</v>
      </c>
      <c r="B55" s="41">
        <v>1.270458968E-2</v>
      </c>
      <c r="C55" s="47">
        <f t="shared" si="0"/>
        <v>2805.1525423728845</v>
      </c>
      <c r="D55" s="40">
        <v>2519</v>
      </c>
      <c r="E55">
        <f t="shared" si="1"/>
        <v>2662.0762711864422</v>
      </c>
    </row>
    <row r="56" spans="1:9" ht="15.75" thickBot="1" x14ac:dyDescent="0.3">
      <c r="A56" s="43">
        <v>2021.5</v>
      </c>
      <c r="B56" s="41">
        <v>1.270458968E-2</v>
      </c>
      <c r="C56" s="47">
        <f t="shared" si="0"/>
        <v>2841.6271186440708</v>
      </c>
      <c r="D56" s="40">
        <v>2497</v>
      </c>
      <c r="E56">
        <f t="shared" si="1"/>
        <v>2669.3135593220354</v>
      </c>
    </row>
    <row r="57" spans="1:9" ht="15.75" thickBot="1" x14ac:dyDescent="0.3">
      <c r="A57" s="43">
        <v>2021.75</v>
      </c>
      <c r="B57" s="41">
        <v>1.270458968E-2</v>
      </c>
      <c r="C57" s="47">
        <f t="shared" si="0"/>
        <v>2878.1016949152572</v>
      </c>
      <c r="D57" s="40">
        <v>2727</v>
      </c>
      <c r="E57">
        <f t="shared" si="1"/>
        <v>2802.5508474576286</v>
      </c>
    </row>
    <row r="58" spans="1:9" ht="15.75" thickBot="1" x14ac:dyDescent="0.3">
      <c r="A58" s="43">
        <v>2022</v>
      </c>
      <c r="B58" s="41">
        <v>1.3778774129999999E-2</v>
      </c>
      <c r="C58" s="47">
        <f t="shared" si="0"/>
        <v>2914.576271186444</v>
      </c>
      <c r="D58" s="40">
        <v>3024</v>
      </c>
      <c r="E58">
        <f t="shared" si="1"/>
        <v>2969.2881355932223</v>
      </c>
    </row>
    <row r="59" spans="1:9" ht="15.75" thickBot="1" x14ac:dyDescent="0.3">
      <c r="A59" s="43">
        <v>2022.25</v>
      </c>
      <c r="B59" s="41">
        <v>1.3778774129999999E-2</v>
      </c>
      <c r="C59" s="47">
        <f t="shared" si="0"/>
        <v>2951.0508474576304</v>
      </c>
      <c r="D59" s="40">
        <v>3024</v>
      </c>
      <c r="E59">
        <f t="shared" si="1"/>
        <v>2987.5254237288154</v>
      </c>
    </row>
    <row r="60" spans="1:9" ht="15.75" thickBot="1" x14ac:dyDescent="0.3">
      <c r="A60" s="43">
        <v>2022.5</v>
      </c>
      <c r="B60" s="41">
        <v>1.3778774129999999E-2</v>
      </c>
      <c r="C60" s="47">
        <f t="shared" si="0"/>
        <v>2987.5254237288168</v>
      </c>
      <c r="D60" s="40">
        <v>3024</v>
      </c>
      <c r="E60">
        <f t="shared" si="1"/>
        <v>3005.7627118644086</v>
      </c>
    </row>
    <row r="61" spans="1:9" ht="15.75" thickBot="1" x14ac:dyDescent="0.3">
      <c r="A61" s="43">
        <v>2022.75</v>
      </c>
      <c r="B61" s="41">
        <v>1.3778774129999999E-2</v>
      </c>
      <c r="C61" s="47">
        <f t="shared" si="0"/>
        <v>3024.0000000000036</v>
      </c>
      <c r="D61" s="40">
        <v>3024</v>
      </c>
      <c r="E61">
        <f t="shared" si="1"/>
        <v>3024.0000000000018</v>
      </c>
    </row>
    <row r="62" spans="1:9" x14ac:dyDescent="0.25">
      <c r="I62" s="30"/>
    </row>
    <row r="63" spans="1:9" x14ac:dyDescent="0.25">
      <c r="G63">
        <v>2152</v>
      </c>
      <c r="H63">
        <v>14.75</v>
      </c>
      <c r="I63" s="30"/>
    </row>
    <row r="64" spans="1:9" x14ac:dyDescent="0.25">
      <c r="G64" t="s">
        <v>43</v>
      </c>
      <c r="H64">
        <v>145.898305084746</v>
      </c>
      <c r="I64" s="30"/>
    </row>
    <row r="65" spans="9:9" x14ac:dyDescent="0.25">
      <c r="I65" s="30"/>
    </row>
    <row r="66" spans="9:9" x14ac:dyDescent="0.25">
      <c r="I66" s="30"/>
    </row>
    <row r="67" spans="9:9" x14ac:dyDescent="0.25">
      <c r="I67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8DB5-ED23-4053-94CA-76576A50AEB0}">
  <dimension ref="A1:G61"/>
  <sheetViews>
    <sheetView workbookViewId="0">
      <selection activeCell="G61" sqref="G61"/>
    </sheetView>
  </sheetViews>
  <sheetFormatPr defaultRowHeight="15" x14ac:dyDescent="0.25"/>
  <cols>
    <col min="1" max="1" width="9.140625" style="34"/>
    <col min="2" max="2" width="11.42578125" style="34" bestFit="1" customWidth="1"/>
    <col min="4" max="4" width="14.5703125" style="30" bestFit="1" customWidth="1"/>
    <col min="5" max="16384" width="9.140625" style="30"/>
  </cols>
  <sheetData>
    <row r="1" spans="1:7" ht="15.75" thickBot="1" x14ac:dyDescent="0.3">
      <c r="A1" s="42" t="s">
        <v>0</v>
      </c>
      <c r="B1" s="34" t="s">
        <v>41</v>
      </c>
      <c r="C1" t="s">
        <v>46</v>
      </c>
      <c r="D1" s="30" t="s">
        <v>50</v>
      </c>
      <c r="E1" s="30" t="s">
        <v>42</v>
      </c>
      <c r="G1" s="30" t="s">
        <v>47</v>
      </c>
    </row>
    <row r="2" spans="1:7" thickBot="1" x14ac:dyDescent="0.25">
      <c r="A2" s="46">
        <v>2008</v>
      </c>
      <c r="B2" s="41">
        <v>5.3574332250000004E-3</v>
      </c>
      <c r="C2" s="45">
        <v>626</v>
      </c>
      <c r="D2" s="30">
        <f>626+(A2-2008)*68.8</f>
        <v>626</v>
      </c>
      <c r="E2" s="30">
        <f>AVERAGE(C2:D2)</f>
        <v>626</v>
      </c>
      <c r="F2" s="45">
        <f>970-626</f>
        <v>344</v>
      </c>
      <c r="G2" s="30">
        <f>2013-2008</f>
        <v>5</v>
      </c>
    </row>
    <row r="3" spans="1:7" thickBot="1" x14ac:dyDescent="0.25">
      <c r="A3" s="43">
        <v>2008.25</v>
      </c>
      <c r="B3" s="41">
        <v>5.3574332250000004E-3</v>
      </c>
      <c r="C3" s="40">
        <v>626</v>
      </c>
      <c r="D3" s="30">
        <f t="shared" ref="D3:D25" si="0">626+(A3-2008)*68.8</f>
        <v>643.20000000000005</v>
      </c>
      <c r="E3" s="30">
        <f t="shared" ref="E3:E61" si="1">AVERAGE(C3:D3)</f>
        <v>634.6</v>
      </c>
      <c r="F3" s="30" t="s">
        <v>43</v>
      </c>
      <c r="G3" s="30">
        <f>F2/G2</f>
        <v>68.8</v>
      </c>
    </row>
    <row r="4" spans="1:7" thickBot="1" x14ac:dyDescent="0.25">
      <c r="A4" s="43">
        <v>2005.5</v>
      </c>
      <c r="B4" s="41">
        <v>5.3574332250000004E-3</v>
      </c>
      <c r="C4" s="40">
        <v>626</v>
      </c>
      <c r="D4" s="30">
        <f t="shared" si="0"/>
        <v>454</v>
      </c>
      <c r="E4" s="30">
        <f t="shared" si="1"/>
        <v>540</v>
      </c>
      <c r="G4" s="30" t="s">
        <v>48</v>
      </c>
    </row>
    <row r="5" spans="1:7" thickBot="1" x14ac:dyDescent="0.25">
      <c r="A5" s="43">
        <v>2008.75</v>
      </c>
      <c r="B5" s="41">
        <v>5.3574332250000004E-3</v>
      </c>
      <c r="C5" s="40">
        <v>626</v>
      </c>
      <c r="D5" s="30">
        <f t="shared" si="0"/>
        <v>677.6</v>
      </c>
      <c r="E5" s="30">
        <f t="shared" si="1"/>
        <v>651.79999999999995</v>
      </c>
      <c r="F5" s="30">
        <f>850-345</f>
        <v>505</v>
      </c>
      <c r="G5" s="30">
        <v>6</v>
      </c>
    </row>
    <row r="6" spans="1:7" thickBot="1" x14ac:dyDescent="0.25">
      <c r="A6" s="43">
        <v>2009</v>
      </c>
      <c r="B6" s="41">
        <v>4.8888888889999996E-3</v>
      </c>
      <c r="C6" s="40">
        <v>572</v>
      </c>
      <c r="D6" s="30">
        <f t="shared" si="0"/>
        <v>694.8</v>
      </c>
      <c r="E6" s="30">
        <f t="shared" si="1"/>
        <v>633.4</v>
      </c>
      <c r="F6" s="30" t="s">
        <v>43</v>
      </c>
      <c r="G6" s="30">
        <f>F5/G5</f>
        <v>84.166666666666671</v>
      </c>
    </row>
    <row r="7" spans="1:7" thickBot="1" x14ac:dyDescent="0.25">
      <c r="A7" s="43">
        <v>2009.25</v>
      </c>
      <c r="B7" s="41">
        <v>4.8888888889999996E-3</v>
      </c>
      <c r="C7" s="40">
        <v>572</v>
      </c>
      <c r="D7" s="30">
        <f t="shared" si="0"/>
        <v>712</v>
      </c>
      <c r="E7" s="30">
        <f t="shared" si="1"/>
        <v>642</v>
      </c>
      <c r="G7" s="30" t="s">
        <v>49</v>
      </c>
    </row>
    <row r="8" spans="1:7" thickBot="1" x14ac:dyDescent="0.25">
      <c r="A8" s="43">
        <v>2009.5</v>
      </c>
      <c r="B8" s="41">
        <v>4.8888888889999996E-3</v>
      </c>
      <c r="C8" s="40">
        <v>572</v>
      </c>
      <c r="D8" s="30">
        <f t="shared" si="0"/>
        <v>729.2</v>
      </c>
      <c r="E8" s="30">
        <f t="shared" si="1"/>
        <v>650.6</v>
      </c>
      <c r="F8" s="30">
        <f>484-426</f>
        <v>58</v>
      </c>
      <c r="G8" s="30">
        <v>1</v>
      </c>
    </row>
    <row r="9" spans="1:7" thickBot="1" x14ac:dyDescent="0.25">
      <c r="A9" s="43">
        <v>2009.75</v>
      </c>
      <c r="B9" s="41">
        <v>4.8888888889999996E-3</v>
      </c>
      <c r="C9" s="40">
        <v>572</v>
      </c>
      <c r="D9" s="30">
        <f t="shared" si="0"/>
        <v>746.4</v>
      </c>
      <c r="E9" s="30">
        <f t="shared" si="1"/>
        <v>659.2</v>
      </c>
      <c r="F9" s="30" t="s">
        <v>43</v>
      </c>
      <c r="G9" s="30">
        <f>58</f>
        <v>58</v>
      </c>
    </row>
    <row r="10" spans="1:7" thickBot="1" x14ac:dyDescent="0.25">
      <c r="A10" s="43">
        <v>2010</v>
      </c>
      <c r="B10" s="41">
        <v>5.6260869569999998E-3</v>
      </c>
      <c r="C10" s="40">
        <v>647</v>
      </c>
      <c r="D10" s="30">
        <f t="shared" si="0"/>
        <v>763.6</v>
      </c>
      <c r="E10" s="30">
        <f t="shared" si="1"/>
        <v>705.3</v>
      </c>
    </row>
    <row r="11" spans="1:7" thickBot="1" x14ac:dyDescent="0.25">
      <c r="A11" s="44">
        <v>2010.25</v>
      </c>
      <c r="B11" s="41">
        <v>5.6260869569999998E-3</v>
      </c>
      <c r="C11" s="40">
        <v>647</v>
      </c>
      <c r="D11" s="30">
        <f t="shared" si="0"/>
        <v>780.8</v>
      </c>
      <c r="E11" s="30">
        <f t="shared" si="1"/>
        <v>713.9</v>
      </c>
    </row>
    <row r="12" spans="1:7" thickBot="1" x14ac:dyDescent="0.25">
      <c r="A12" s="43">
        <v>2010.75</v>
      </c>
      <c r="B12" s="41">
        <v>5.6260869569999998E-3</v>
      </c>
      <c r="C12" s="40">
        <v>647</v>
      </c>
      <c r="D12" s="30">
        <f t="shared" si="0"/>
        <v>815.2</v>
      </c>
      <c r="E12" s="30">
        <f t="shared" si="1"/>
        <v>731.1</v>
      </c>
    </row>
    <row r="13" spans="1:7" thickBot="1" x14ac:dyDescent="0.25">
      <c r="A13" s="43">
        <v>2010.75</v>
      </c>
      <c r="B13" s="41">
        <v>5.6260869569999998E-3</v>
      </c>
      <c r="C13" s="40">
        <v>647</v>
      </c>
      <c r="D13" s="30">
        <f t="shared" si="0"/>
        <v>815.2</v>
      </c>
      <c r="E13" s="30">
        <f t="shared" si="1"/>
        <v>731.1</v>
      </c>
    </row>
    <row r="14" spans="1:7" thickBot="1" x14ac:dyDescent="0.25">
      <c r="A14" s="43">
        <v>2011</v>
      </c>
      <c r="B14" s="41">
        <v>6.2086956520000002E-3</v>
      </c>
      <c r="C14" s="40">
        <v>714</v>
      </c>
      <c r="D14" s="30">
        <f t="shared" si="0"/>
        <v>832.4</v>
      </c>
      <c r="E14" s="30">
        <f t="shared" si="1"/>
        <v>773.2</v>
      </c>
    </row>
    <row r="15" spans="1:7" thickBot="1" x14ac:dyDescent="0.25">
      <c r="A15" s="43">
        <v>2011.25</v>
      </c>
      <c r="B15" s="41">
        <v>6.2086956520000002E-3</v>
      </c>
      <c r="C15" s="40">
        <v>714</v>
      </c>
      <c r="D15" s="30">
        <f t="shared" si="0"/>
        <v>849.6</v>
      </c>
      <c r="E15" s="30">
        <f t="shared" si="1"/>
        <v>781.8</v>
      </c>
    </row>
    <row r="16" spans="1:7" thickBot="1" x14ac:dyDescent="0.25">
      <c r="A16" s="43">
        <v>2011.5</v>
      </c>
      <c r="B16" s="41">
        <v>6.2086956520000002E-3</v>
      </c>
      <c r="C16" s="40">
        <v>714</v>
      </c>
      <c r="D16" s="30">
        <f t="shared" si="0"/>
        <v>866.8</v>
      </c>
      <c r="E16" s="30">
        <f t="shared" si="1"/>
        <v>790.4</v>
      </c>
    </row>
    <row r="17" spans="1:5" thickBot="1" x14ac:dyDescent="0.25">
      <c r="A17" s="43">
        <v>2011.75</v>
      </c>
      <c r="B17" s="41">
        <v>6.2086956520000002E-3</v>
      </c>
      <c r="C17" s="40">
        <v>714</v>
      </c>
      <c r="D17" s="30">
        <f t="shared" si="0"/>
        <v>884</v>
      </c>
      <c r="E17" s="30">
        <f t="shared" si="1"/>
        <v>799</v>
      </c>
    </row>
    <row r="18" spans="1:5" thickBot="1" x14ac:dyDescent="0.25">
      <c r="A18" s="43">
        <v>2012</v>
      </c>
      <c r="B18" s="41">
        <v>6.1707233459999998E-3</v>
      </c>
      <c r="C18" s="40">
        <v>756</v>
      </c>
      <c r="D18" s="30">
        <f t="shared" si="0"/>
        <v>901.2</v>
      </c>
      <c r="E18" s="30">
        <f t="shared" si="1"/>
        <v>828.6</v>
      </c>
    </row>
    <row r="19" spans="1:5" thickBot="1" x14ac:dyDescent="0.25">
      <c r="A19" s="43">
        <v>2012.25</v>
      </c>
      <c r="B19" s="41">
        <v>6.1707233459999998E-3</v>
      </c>
      <c r="C19" s="40">
        <v>756</v>
      </c>
      <c r="D19" s="30">
        <f t="shared" si="0"/>
        <v>918.4</v>
      </c>
      <c r="E19" s="30">
        <f t="shared" si="1"/>
        <v>837.2</v>
      </c>
    </row>
    <row r="20" spans="1:5" thickBot="1" x14ac:dyDescent="0.25">
      <c r="A20" s="43">
        <v>2012.5</v>
      </c>
      <c r="B20" s="41">
        <v>6.1707233459999998E-3</v>
      </c>
      <c r="C20" s="40">
        <v>756</v>
      </c>
      <c r="D20" s="30">
        <f t="shared" si="0"/>
        <v>935.59999999999991</v>
      </c>
      <c r="E20" s="30">
        <f t="shared" si="1"/>
        <v>845.8</v>
      </c>
    </row>
    <row r="21" spans="1:5" thickBot="1" x14ac:dyDescent="0.25">
      <c r="A21" s="43">
        <v>2012.75</v>
      </c>
      <c r="B21" s="41">
        <v>6.1707233459999998E-3</v>
      </c>
      <c r="C21" s="40">
        <v>756</v>
      </c>
      <c r="D21" s="30">
        <f t="shared" si="0"/>
        <v>952.8</v>
      </c>
      <c r="E21" s="30">
        <f t="shared" si="1"/>
        <v>854.4</v>
      </c>
    </row>
    <row r="22" spans="1:5" thickBot="1" x14ac:dyDescent="0.25">
      <c r="A22" s="43">
        <v>2013</v>
      </c>
      <c r="B22" s="41">
        <v>7.8505641080000004E-3</v>
      </c>
      <c r="C22" s="40">
        <v>970</v>
      </c>
      <c r="D22" s="30">
        <f t="shared" si="0"/>
        <v>970</v>
      </c>
      <c r="E22" s="30">
        <f t="shared" si="1"/>
        <v>970</v>
      </c>
    </row>
    <row r="23" spans="1:5" thickBot="1" x14ac:dyDescent="0.25">
      <c r="A23" s="43">
        <v>2013.25</v>
      </c>
      <c r="B23" s="41">
        <v>7.8505641080000004E-3</v>
      </c>
      <c r="C23" s="40">
        <v>970</v>
      </c>
      <c r="D23" s="30">
        <f t="shared" si="0"/>
        <v>987.2</v>
      </c>
      <c r="E23" s="30">
        <f t="shared" si="1"/>
        <v>978.6</v>
      </c>
    </row>
    <row r="24" spans="1:5" thickBot="1" x14ac:dyDescent="0.25">
      <c r="A24" s="43">
        <v>2013.5</v>
      </c>
      <c r="B24" s="41">
        <v>7.8505641080000004E-3</v>
      </c>
      <c r="C24" s="40">
        <v>970</v>
      </c>
      <c r="D24" s="30">
        <f t="shared" si="0"/>
        <v>1004.4</v>
      </c>
      <c r="E24" s="30">
        <f t="shared" si="1"/>
        <v>987.2</v>
      </c>
    </row>
    <row r="25" spans="1:5" thickBot="1" x14ac:dyDescent="0.25">
      <c r="A25" s="43">
        <v>2013.75</v>
      </c>
      <c r="B25" s="41">
        <v>7.8505641080000004E-3</v>
      </c>
      <c r="C25" s="40">
        <v>970</v>
      </c>
      <c r="D25" s="30">
        <f t="shared" si="0"/>
        <v>1021.5999999999999</v>
      </c>
      <c r="E25" s="30">
        <f t="shared" si="1"/>
        <v>995.8</v>
      </c>
    </row>
    <row r="26" spans="1:5" thickBot="1" x14ac:dyDescent="0.25">
      <c r="A26" s="43">
        <v>2014</v>
      </c>
      <c r="B26" s="41">
        <v>6.8128626849999997E-3</v>
      </c>
      <c r="C26" s="40">
        <v>850</v>
      </c>
      <c r="D26" s="30">
        <f>850-84.1667*(A26-2014)</f>
        <v>850</v>
      </c>
      <c r="E26" s="30">
        <f t="shared" si="1"/>
        <v>850</v>
      </c>
    </row>
    <row r="27" spans="1:5" thickBot="1" x14ac:dyDescent="0.25">
      <c r="A27" s="43">
        <v>2014.25</v>
      </c>
      <c r="B27" s="41">
        <v>6.8128626849999997E-3</v>
      </c>
      <c r="C27" s="40">
        <v>850</v>
      </c>
      <c r="D27" s="30">
        <f t="shared" ref="D27:D53" si="2">850-84.1667*(A27-2014)</f>
        <v>828.95832499999995</v>
      </c>
      <c r="E27" s="30">
        <f t="shared" si="1"/>
        <v>839.47916250000003</v>
      </c>
    </row>
    <row r="28" spans="1:5" thickBot="1" x14ac:dyDescent="0.25">
      <c r="A28" s="43">
        <v>2014.5</v>
      </c>
      <c r="B28" s="41">
        <v>6.8128626849999997E-3</v>
      </c>
      <c r="C28" s="40">
        <v>850</v>
      </c>
      <c r="D28" s="30">
        <f t="shared" si="2"/>
        <v>807.91665</v>
      </c>
      <c r="E28" s="30">
        <f t="shared" si="1"/>
        <v>828.95832500000006</v>
      </c>
    </row>
    <row r="29" spans="1:5" thickBot="1" x14ac:dyDescent="0.25">
      <c r="A29" s="43">
        <v>2014.75</v>
      </c>
      <c r="B29" s="41">
        <v>6.8128626849999997E-3</v>
      </c>
      <c r="C29" s="40">
        <v>850</v>
      </c>
      <c r="D29" s="30">
        <f t="shared" si="2"/>
        <v>786.87497499999995</v>
      </c>
      <c r="E29" s="30">
        <f t="shared" si="1"/>
        <v>818.43748749999997</v>
      </c>
    </row>
    <row r="30" spans="1:5" thickBot="1" x14ac:dyDescent="0.25">
      <c r="A30" s="43">
        <v>2015</v>
      </c>
      <c r="B30" s="41">
        <v>6.4367633640000001E-3</v>
      </c>
      <c r="C30" s="40">
        <v>811</v>
      </c>
      <c r="D30" s="30">
        <f t="shared" si="2"/>
        <v>765.83330000000001</v>
      </c>
      <c r="E30" s="30">
        <f t="shared" si="1"/>
        <v>788.41665</v>
      </c>
    </row>
    <row r="31" spans="1:5" thickBot="1" x14ac:dyDescent="0.25">
      <c r="A31" s="43">
        <v>2015.25</v>
      </c>
      <c r="B31" s="41">
        <v>6.4367633640000001E-3</v>
      </c>
      <c r="C31" s="40">
        <v>811</v>
      </c>
      <c r="D31" s="30">
        <f t="shared" si="2"/>
        <v>744.79162499999995</v>
      </c>
      <c r="E31" s="30">
        <f t="shared" si="1"/>
        <v>777.89581249999992</v>
      </c>
    </row>
    <row r="32" spans="1:5" thickBot="1" x14ac:dyDescent="0.25">
      <c r="A32" s="43">
        <v>2015.5</v>
      </c>
      <c r="B32" s="41">
        <v>6.4367633640000001E-3</v>
      </c>
      <c r="C32" s="40">
        <v>811</v>
      </c>
      <c r="D32" s="30">
        <f t="shared" si="2"/>
        <v>723.74995000000001</v>
      </c>
      <c r="E32" s="30">
        <f t="shared" si="1"/>
        <v>767.37497499999995</v>
      </c>
    </row>
    <row r="33" spans="1:5" thickBot="1" x14ac:dyDescent="0.25">
      <c r="A33" s="43">
        <v>2015.75</v>
      </c>
      <c r="B33" s="41">
        <v>6.4367633640000001E-3</v>
      </c>
      <c r="C33" s="40">
        <v>811</v>
      </c>
      <c r="D33" s="30">
        <f t="shared" si="2"/>
        <v>702.70827499999996</v>
      </c>
      <c r="E33" s="30">
        <f t="shared" si="1"/>
        <v>756.85413749999998</v>
      </c>
    </row>
    <row r="34" spans="1:5" thickBot="1" x14ac:dyDescent="0.25">
      <c r="A34" s="43">
        <v>2016</v>
      </c>
      <c r="B34" s="41">
        <v>5.3392450120000002E-3</v>
      </c>
      <c r="C34" s="40">
        <v>684</v>
      </c>
      <c r="D34" s="30">
        <f t="shared" si="2"/>
        <v>681.66660000000002</v>
      </c>
      <c r="E34" s="30">
        <f t="shared" si="1"/>
        <v>682.83330000000001</v>
      </c>
    </row>
    <row r="35" spans="1:5" thickBot="1" x14ac:dyDescent="0.25">
      <c r="A35" s="43">
        <v>2016.25</v>
      </c>
      <c r="B35" s="41">
        <v>5.3392450120000002E-3</v>
      </c>
      <c r="C35" s="40">
        <v>684</v>
      </c>
      <c r="D35" s="30">
        <f t="shared" si="2"/>
        <v>660.62492499999996</v>
      </c>
      <c r="E35" s="30">
        <f t="shared" si="1"/>
        <v>672.31246250000004</v>
      </c>
    </row>
    <row r="36" spans="1:5" thickBot="1" x14ac:dyDescent="0.25">
      <c r="A36" s="43">
        <v>2016.5</v>
      </c>
      <c r="B36" s="41">
        <v>5.3392450120000002E-3</v>
      </c>
      <c r="C36" s="40">
        <v>684</v>
      </c>
      <c r="D36" s="30">
        <f t="shared" si="2"/>
        <v>639.58325000000002</v>
      </c>
      <c r="E36" s="30">
        <f t="shared" si="1"/>
        <v>661.79162500000007</v>
      </c>
    </row>
    <row r="37" spans="1:5" thickBot="1" x14ac:dyDescent="0.25">
      <c r="A37" s="43">
        <v>2016.75</v>
      </c>
      <c r="B37" s="41">
        <v>5.3392450120000002E-3</v>
      </c>
      <c r="C37" s="40">
        <v>684</v>
      </c>
      <c r="D37" s="30">
        <f t="shared" si="2"/>
        <v>618.54157499999997</v>
      </c>
      <c r="E37" s="30">
        <f t="shared" si="1"/>
        <v>651.27078749999998</v>
      </c>
    </row>
    <row r="38" spans="1:5" thickBot="1" x14ac:dyDescent="0.25">
      <c r="A38" s="43">
        <v>2017</v>
      </c>
      <c r="B38" s="41">
        <v>5.0891174739999996E-3</v>
      </c>
      <c r="C38" s="40">
        <v>659</v>
      </c>
      <c r="D38" s="30">
        <f t="shared" si="2"/>
        <v>597.49990000000003</v>
      </c>
      <c r="E38" s="30">
        <f t="shared" si="1"/>
        <v>628.24995000000001</v>
      </c>
    </row>
    <row r="39" spans="1:5" thickBot="1" x14ac:dyDescent="0.25">
      <c r="A39" s="43">
        <v>2017.25</v>
      </c>
      <c r="B39" s="41">
        <v>5.0891174739999996E-3</v>
      </c>
      <c r="C39" s="40">
        <v>659</v>
      </c>
      <c r="D39" s="30">
        <f t="shared" si="2"/>
        <v>576.45822499999997</v>
      </c>
      <c r="E39" s="30">
        <f t="shared" si="1"/>
        <v>617.72911249999993</v>
      </c>
    </row>
    <row r="40" spans="1:5" thickBot="1" x14ac:dyDescent="0.25">
      <c r="A40" s="43">
        <v>2017.5</v>
      </c>
      <c r="B40" s="41">
        <v>5.0891174739999996E-3</v>
      </c>
      <c r="C40" s="40">
        <v>659</v>
      </c>
      <c r="D40" s="30">
        <f t="shared" si="2"/>
        <v>555.41654999999992</v>
      </c>
      <c r="E40" s="30">
        <f t="shared" si="1"/>
        <v>607.20827499999996</v>
      </c>
    </row>
    <row r="41" spans="1:5" thickBot="1" x14ac:dyDescent="0.25">
      <c r="A41" s="43">
        <v>2017.75</v>
      </c>
      <c r="B41" s="41">
        <v>5.0891174739999996E-3</v>
      </c>
      <c r="C41" s="40">
        <v>659</v>
      </c>
      <c r="D41" s="30">
        <f t="shared" si="2"/>
        <v>534.37487499999997</v>
      </c>
      <c r="E41" s="30">
        <f t="shared" si="1"/>
        <v>596.68743749999999</v>
      </c>
    </row>
    <row r="42" spans="1:5" thickBot="1" x14ac:dyDescent="0.25">
      <c r="A42" s="43">
        <v>2018</v>
      </c>
      <c r="B42" s="41">
        <v>4.506911372E-3</v>
      </c>
      <c r="C42" s="40">
        <v>582</v>
      </c>
      <c r="D42" s="30">
        <f t="shared" si="2"/>
        <v>513.33320000000003</v>
      </c>
      <c r="E42" s="30">
        <f t="shared" si="1"/>
        <v>547.66660000000002</v>
      </c>
    </row>
    <row r="43" spans="1:5" thickBot="1" x14ac:dyDescent="0.25">
      <c r="A43" s="43">
        <v>2018.25</v>
      </c>
      <c r="B43" s="41">
        <v>4.506911372E-3</v>
      </c>
      <c r="C43" s="40">
        <v>582</v>
      </c>
      <c r="D43" s="30">
        <f t="shared" si="2"/>
        <v>492.29152499999998</v>
      </c>
      <c r="E43" s="30">
        <f t="shared" si="1"/>
        <v>537.14576250000005</v>
      </c>
    </row>
    <row r="44" spans="1:5" thickBot="1" x14ac:dyDescent="0.25">
      <c r="A44" s="43">
        <v>2018.5</v>
      </c>
      <c r="B44" s="41">
        <v>4.506911372E-3</v>
      </c>
      <c r="C44" s="40">
        <v>582</v>
      </c>
      <c r="D44" s="30">
        <f t="shared" si="2"/>
        <v>471.24984999999998</v>
      </c>
      <c r="E44" s="30">
        <f t="shared" si="1"/>
        <v>526.62492499999996</v>
      </c>
    </row>
    <row r="45" spans="1:5" thickBot="1" x14ac:dyDescent="0.25">
      <c r="A45" s="43">
        <v>2018.75</v>
      </c>
      <c r="B45" s="41">
        <v>4.506911372E-3</v>
      </c>
      <c r="C45" s="40">
        <v>582</v>
      </c>
      <c r="D45" s="30">
        <f t="shared" si="2"/>
        <v>450.20817499999998</v>
      </c>
      <c r="E45" s="30">
        <f t="shared" si="1"/>
        <v>516.10408749999999</v>
      </c>
    </row>
    <row r="46" spans="1:5" thickBot="1" x14ac:dyDescent="0.25">
      <c r="A46" s="43">
        <v>2019</v>
      </c>
      <c r="B46" s="41">
        <v>2.7333861369999999E-3</v>
      </c>
      <c r="C46" s="40">
        <v>352</v>
      </c>
      <c r="D46" s="30">
        <f t="shared" si="2"/>
        <v>429.16649999999998</v>
      </c>
      <c r="E46" s="30">
        <f t="shared" si="1"/>
        <v>390.58325000000002</v>
      </c>
    </row>
    <row r="47" spans="1:5" thickBot="1" x14ac:dyDescent="0.25">
      <c r="A47" s="43">
        <v>2019.25</v>
      </c>
      <c r="B47" s="41">
        <v>2.7333861369999999E-3</v>
      </c>
      <c r="C47" s="40">
        <v>352</v>
      </c>
      <c r="D47" s="30">
        <f t="shared" si="2"/>
        <v>408.12482499999999</v>
      </c>
      <c r="E47" s="30">
        <f t="shared" si="1"/>
        <v>380.06241249999999</v>
      </c>
    </row>
    <row r="48" spans="1:5" thickBot="1" x14ac:dyDescent="0.25">
      <c r="A48" s="43">
        <v>2019.5</v>
      </c>
      <c r="B48" s="41">
        <v>2.7333861369999999E-3</v>
      </c>
      <c r="C48" s="40">
        <v>352</v>
      </c>
      <c r="D48" s="30">
        <f t="shared" si="2"/>
        <v>387.08314999999999</v>
      </c>
      <c r="E48" s="30">
        <f t="shared" si="1"/>
        <v>369.54157499999997</v>
      </c>
    </row>
    <row r="49" spans="1:5" thickBot="1" x14ac:dyDescent="0.25">
      <c r="A49" s="43">
        <v>2019.75</v>
      </c>
      <c r="B49" s="41">
        <v>2.7333861369999999E-3</v>
      </c>
      <c r="C49" s="40">
        <v>352</v>
      </c>
      <c r="D49" s="30">
        <f t="shared" si="2"/>
        <v>366.04147499999999</v>
      </c>
      <c r="E49" s="30">
        <f t="shared" si="1"/>
        <v>359.0207375</v>
      </c>
    </row>
    <row r="50" spans="1:5" thickBot="1" x14ac:dyDescent="0.25">
      <c r="A50" s="43">
        <v>2020</v>
      </c>
      <c r="B50" s="41">
        <v>2.6864555920000002E-3</v>
      </c>
      <c r="C50" s="40">
        <v>345</v>
      </c>
      <c r="D50" s="30">
        <f t="shared" si="2"/>
        <v>344.99979999999994</v>
      </c>
      <c r="E50" s="30">
        <f t="shared" si="1"/>
        <v>344.99989999999997</v>
      </c>
    </row>
    <row r="51" spans="1:5" thickBot="1" x14ac:dyDescent="0.25">
      <c r="A51" s="43">
        <v>2020.25</v>
      </c>
      <c r="B51" s="41">
        <v>2.6864555920000002E-3</v>
      </c>
      <c r="C51" s="40">
        <v>345</v>
      </c>
      <c r="D51" s="30">
        <f t="shared" si="2"/>
        <v>323.958125</v>
      </c>
      <c r="E51" s="30">
        <f t="shared" si="1"/>
        <v>334.4790625</v>
      </c>
    </row>
    <row r="52" spans="1:5" thickBot="1" x14ac:dyDescent="0.25">
      <c r="A52" s="43">
        <v>2020.5</v>
      </c>
      <c r="B52" s="41">
        <v>2.6864555920000002E-3</v>
      </c>
      <c r="C52" s="40">
        <v>345</v>
      </c>
      <c r="D52" s="30">
        <f t="shared" si="2"/>
        <v>302.91644999999994</v>
      </c>
      <c r="E52" s="30">
        <f t="shared" si="1"/>
        <v>323.95822499999997</v>
      </c>
    </row>
    <row r="53" spans="1:5" thickBot="1" x14ac:dyDescent="0.25">
      <c r="A53" s="43">
        <v>2020.75</v>
      </c>
      <c r="B53" s="41">
        <v>2.6864555920000002E-3</v>
      </c>
      <c r="C53" s="40">
        <v>345</v>
      </c>
      <c r="D53" s="30">
        <f t="shared" si="2"/>
        <v>281.874775</v>
      </c>
      <c r="E53" s="30">
        <f t="shared" si="1"/>
        <v>313.4373875</v>
      </c>
    </row>
    <row r="54" spans="1:5" thickBot="1" x14ac:dyDescent="0.25">
      <c r="A54" s="43">
        <v>2021</v>
      </c>
      <c r="B54" s="41">
        <v>3.3264357939999998E-3</v>
      </c>
      <c r="C54" s="40">
        <v>426</v>
      </c>
      <c r="D54" s="30">
        <f>426+58*(A54-2021)</f>
        <v>426</v>
      </c>
      <c r="E54" s="30">
        <f t="shared" si="1"/>
        <v>426</v>
      </c>
    </row>
    <row r="55" spans="1:5" thickBot="1" x14ac:dyDescent="0.25">
      <c r="A55" s="43">
        <v>2021.25</v>
      </c>
      <c r="B55" s="41">
        <v>3.3264357939999998E-3</v>
      </c>
      <c r="C55" s="40">
        <v>426</v>
      </c>
      <c r="D55" s="30">
        <f t="shared" ref="D55:D61" si="3">426+58*(A55-2021)</f>
        <v>440.5</v>
      </c>
      <c r="E55" s="30">
        <f t="shared" si="1"/>
        <v>433.25</v>
      </c>
    </row>
    <row r="56" spans="1:5" thickBot="1" x14ac:dyDescent="0.25">
      <c r="A56" s="43">
        <v>2021.5</v>
      </c>
      <c r="B56" s="41">
        <v>3.3264357939999998E-3</v>
      </c>
      <c r="C56" s="40">
        <v>426</v>
      </c>
      <c r="D56" s="30">
        <f t="shared" si="3"/>
        <v>455</v>
      </c>
      <c r="E56" s="30">
        <f t="shared" si="1"/>
        <v>440.5</v>
      </c>
    </row>
    <row r="57" spans="1:5" thickBot="1" x14ac:dyDescent="0.25">
      <c r="A57" s="43">
        <v>2021.75</v>
      </c>
      <c r="B57" s="41">
        <v>3.3264357939999998E-3</v>
      </c>
      <c r="C57" s="40">
        <v>426</v>
      </c>
      <c r="D57" s="30">
        <f t="shared" si="3"/>
        <v>469.5</v>
      </c>
      <c r="E57" s="30">
        <f t="shared" si="1"/>
        <v>447.75</v>
      </c>
    </row>
    <row r="58" spans="1:5" thickBot="1" x14ac:dyDescent="0.25">
      <c r="A58" s="43">
        <v>2022</v>
      </c>
      <c r="B58" s="41">
        <v>3.7898957E-3</v>
      </c>
      <c r="C58" s="40">
        <v>484</v>
      </c>
      <c r="D58" s="30">
        <f t="shared" si="3"/>
        <v>484</v>
      </c>
      <c r="E58" s="30">
        <f t="shared" si="1"/>
        <v>484</v>
      </c>
    </row>
    <row r="59" spans="1:5" thickBot="1" x14ac:dyDescent="0.25">
      <c r="A59" s="43">
        <v>2022.25</v>
      </c>
      <c r="B59" s="41">
        <v>3.7898957E-3</v>
      </c>
      <c r="C59" s="40">
        <v>484</v>
      </c>
      <c r="D59" s="30">
        <f t="shared" si="3"/>
        <v>498.5</v>
      </c>
      <c r="E59" s="30">
        <f t="shared" si="1"/>
        <v>491.25</v>
      </c>
    </row>
    <row r="60" spans="1:5" thickBot="1" x14ac:dyDescent="0.25">
      <c r="A60" s="43">
        <v>2022.5</v>
      </c>
      <c r="B60" s="41">
        <v>3.7898957E-3</v>
      </c>
      <c r="C60" s="40">
        <v>484</v>
      </c>
      <c r="D60" s="30">
        <f t="shared" si="3"/>
        <v>513</v>
      </c>
      <c r="E60" s="30">
        <f t="shared" si="1"/>
        <v>498.5</v>
      </c>
    </row>
    <row r="61" spans="1:5" thickBot="1" x14ac:dyDescent="0.25">
      <c r="A61" s="43">
        <f>2022.75</f>
        <v>2022.75</v>
      </c>
      <c r="B61" s="41">
        <v>3.7898957E-3</v>
      </c>
      <c r="C61" s="40">
        <v>484</v>
      </c>
      <c r="D61" s="30">
        <f t="shared" si="3"/>
        <v>527.5</v>
      </c>
      <c r="E61" s="30">
        <f t="shared" si="1"/>
        <v>505.75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E31-6EF5-4FC5-B8DF-216AF5C67276}">
  <dimension ref="A1:I24"/>
  <sheetViews>
    <sheetView workbookViewId="0">
      <selection activeCell="B2" sqref="B2:B3"/>
    </sheetView>
  </sheetViews>
  <sheetFormatPr defaultRowHeight="15" x14ac:dyDescent="0.25"/>
  <cols>
    <col min="1" max="1" width="9.140625" bestFit="1" customWidth="1"/>
    <col min="2" max="2" width="14" bestFit="1" customWidth="1"/>
    <col min="3" max="3" width="9.14062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s="1">
        <v>2002</v>
      </c>
      <c r="B2" s="2">
        <v>0.1539428894</v>
      </c>
      <c r="C2" s="1">
        <v>688</v>
      </c>
      <c r="E2" s="1"/>
      <c r="F2" s="1"/>
      <c r="G2" s="1"/>
      <c r="H2" s="1"/>
      <c r="I2" s="1"/>
    </row>
    <row r="3" spans="1:9" x14ac:dyDescent="0.25">
      <c r="A3" s="1">
        <v>2003</v>
      </c>
      <c r="B3" s="2">
        <v>0.13318811259999999</v>
      </c>
      <c r="C3" s="1">
        <v>1060</v>
      </c>
      <c r="E3" s="1"/>
      <c r="F3" s="1"/>
      <c r="G3" s="1"/>
      <c r="H3" s="1"/>
      <c r="I3" s="1"/>
    </row>
    <row r="4" spans="1:9" x14ac:dyDescent="0.25">
      <c r="A4" s="1">
        <v>2004</v>
      </c>
      <c r="B4" s="2">
        <v>0.12342857140000001</v>
      </c>
      <c r="C4" s="1">
        <v>723</v>
      </c>
      <c r="E4" s="1"/>
      <c r="F4" s="1"/>
      <c r="G4" s="1"/>
      <c r="H4" s="1"/>
      <c r="I4" s="1"/>
    </row>
    <row r="5" spans="1:9" x14ac:dyDescent="0.25">
      <c r="A5" s="1">
        <v>2005</v>
      </c>
      <c r="B5" s="2">
        <v>0.1162393162</v>
      </c>
      <c r="C5" s="1">
        <v>641</v>
      </c>
      <c r="E5" s="1"/>
      <c r="F5" s="1"/>
      <c r="G5" s="1"/>
      <c r="H5" s="1"/>
      <c r="I5" s="1"/>
    </row>
    <row r="6" spans="1:9" x14ac:dyDescent="0.25">
      <c r="A6" s="1">
        <v>2006</v>
      </c>
      <c r="B6" s="2">
        <v>0.1132900225</v>
      </c>
      <c r="C6" s="1">
        <v>578</v>
      </c>
      <c r="E6" s="1"/>
      <c r="F6" s="1"/>
      <c r="G6" s="1"/>
      <c r="H6" s="1"/>
      <c r="I6" s="1"/>
    </row>
    <row r="7" spans="1:9" x14ac:dyDescent="0.25">
      <c r="A7" s="1">
        <v>2007</v>
      </c>
      <c r="B7" s="2">
        <v>0.1013274336</v>
      </c>
      <c r="C7" s="1">
        <v>836</v>
      </c>
      <c r="E7" s="1"/>
      <c r="F7" s="1"/>
      <c r="G7" s="1"/>
      <c r="H7" s="1"/>
      <c r="I7" s="1"/>
    </row>
    <row r="8" spans="1:9" x14ac:dyDescent="0.25">
      <c r="A8" s="1">
        <v>2008</v>
      </c>
      <c r="B8" s="2">
        <v>0.105229794</v>
      </c>
      <c r="C8" s="1">
        <v>606</v>
      </c>
      <c r="E8" s="1"/>
      <c r="F8" s="1"/>
      <c r="G8" s="1"/>
      <c r="H8" s="1"/>
      <c r="I8" s="1"/>
    </row>
    <row r="9" spans="1:9" x14ac:dyDescent="0.25">
      <c r="A9" s="1">
        <v>2009</v>
      </c>
      <c r="B9" s="2">
        <v>0.1165501166</v>
      </c>
      <c r="C9" s="1">
        <v>760</v>
      </c>
      <c r="E9" s="1"/>
      <c r="F9" s="1"/>
      <c r="G9" s="1"/>
      <c r="H9" s="1"/>
      <c r="I9" s="1"/>
    </row>
    <row r="10" spans="1:9" x14ac:dyDescent="0.25">
      <c r="A10" s="1">
        <v>2010</v>
      </c>
      <c r="B10" s="2">
        <v>0.10875675680000001</v>
      </c>
      <c r="C10" s="1">
        <v>419</v>
      </c>
      <c r="E10" s="1"/>
      <c r="F10" s="1"/>
      <c r="G10" s="1"/>
      <c r="H10" s="1"/>
      <c r="I10" s="1"/>
    </row>
    <row r="11" spans="1:9" x14ac:dyDescent="0.25">
      <c r="A11" s="1">
        <v>2011</v>
      </c>
      <c r="B11" s="2">
        <v>0.1035071894</v>
      </c>
      <c r="C11" s="1">
        <v>322</v>
      </c>
      <c r="E11" s="1"/>
      <c r="F11" s="1"/>
      <c r="G11" s="1"/>
      <c r="H11" s="1"/>
      <c r="I11" s="1"/>
    </row>
    <row r="12" spans="1:9" x14ac:dyDescent="0.25">
      <c r="A12" s="1">
        <v>2012</v>
      </c>
      <c r="B12" s="2">
        <v>0.1044611545</v>
      </c>
      <c r="C12" s="1">
        <v>461</v>
      </c>
      <c r="E12" s="1"/>
      <c r="F12" s="1"/>
      <c r="G12" s="1"/>
      <c r="H12" s="1"/>
      <c r="I12" s="1"/>
    </row>
    <row r="13" spans="1:9" x14ac:dyDescent="0.25">
      <c r="A13" s="1">
        <v>2013</v>
      </c>
      <c r="B13" s="2">
        <v>0.1029145729</v>
      </c>
      <c r="C13" s="1">
        <v>526</v>
      </c>
      <c r="E13" s="1"/>
      <c r="F13" s="1"/>
      <c r="G13" s="1"/>
      <c r="H13" s="1"/>
      <c r="I13" s="1"/>
    </row>
    <row r="14" spans="1:9" x14ac:dyDescent="0.25">
      <c r="A14" s="1">
        <v>2014</v>
      </c>
      <c r="B14" s="2">
        <v>0.1042654028</v>
      </c>
      <c r="C14" s="1">
        <v>588</v>
      </c>
      <c r="E14" s="1"/>
      <c r="F14" s="1"/>
      <c r="G14" s="1"/>
      <c r="H14" s="1"/>
      <c r="I14" s="1"/>
    </row>
    <row r="15" spans="1:9" x14ac:dyDescent="0.25">
      <c r="A15" s="1">
        <v>2015</v>
      </c>
      <c r="B15" s="2">
        <v>9.3150684930000005E-2</v>
      </c>
      <c r="C15" s="1">
        <v>733</v>
      </c>
      <c r="E15" s="1"/>
      <c r="F15" s="1"/>
      <c r="G15" s="1"/>
      <c r="H15" s="1"/>
      <c r="I15" s="1"/>
    </row>
    <row r="16" spans="1:9" x14ac:dyDescent="0.25">
      <c r="A16" s="1">
        <v>2016</v>
      </c>
      <c r="B16" s="2">
        <v>8.7569279489999999E-2</v>
      </c>
      <c r="C16" s="1">
        <v>839</v>
      </c>
      <c r="E16" s="1"/>
      <c r="F16" s="1"/>
      <c r="G16" s="1"/>
      <c r="H16" s="1"/>
      <c r="I16" s="1"/>
    </row>
    <row r="17" spans="1:9" x14ac:dyDescent="0.25">
      <c r="A17" s="1">
        <v>2017</v>
      </c>
      <c r="B17" s="2">
        <v>8.0495807510000003E-2</v>
      </c>
      <c r="C17" s="1">
        <v>505</v>
      </c>
      <c r="E17" s="1"/>
      <c r="F17" s="1"/>
      <c r="G17" s="1"/>
      <c r="H17" s="1"/>
      <c r="I17" s="1"/>
    </row>
    <row r="18" spans="1:9" x14ac:dyDescent="0.25">
      <c r="A18" s="1">
        <v>2018</v>
      </c>
      <c r="B18" s="2">
        <v>8.0028787330000004E-2</v>
      </c>
      <c r="C18" s="1">
        <v>596</v>
      </c>
      <c r="E18" s="1"/>
      <c r="F18" s="1"/>
      <c r="G18" s="1"/>
      <c r="H18" s="1"/>
      <c r="I18" s="1"/>
    </row>
    <row r="19" spans="1:9" x14ac:dyDescent="0.25">
      <c r="A19" s="1">
        <v>2019</v>
      </c>
      <c r="B19" s="2">
        <v>8.4461592419999995E-2</v>
      </c>
      <c r="C19" s="1">
        <v>532</v>
      </c>
      <c r="E19" s="1"/>
      <c r="F19" s="1"/>
      <c r="G19" s="1"/>
      <c r="H19" s="1"/>
      <c r="I19" s="1"/>
    </row>
    <row r="20" spans="1:9" x14ac:dyDescent="0.25">
      <c r="A20" s="1">
        <v>2020</v>
      </c>
      <c r="B20" s="2">
        <v>8.9776247850000004E-2</v>
      </c>
      <c r="C20" s="1">
        <v>710</v>
      </c>
      <c r="E20" s="1"/>
      <c r="F20" s="1"/>
      <c r="G20" s="1"/>
      <c r="H20" s="1"/>
      <c r="I20" s="1"/>
    </row>
    <row r="21" spans="1:9" x14ac:dyDescent="0.25">
      <c r="A21" s="1">
        <v>2021</v>
      </c>
      <c r="B21" s="2">
        <v>8.0247678020000004E-2</v>
      </c>
      <c r="C21" s="1">
        <v>934</v>
      </c>
      <c r="E21" s="1"/>
      <c r="F21" s="1"/>
      <c r="G21" s="1"/>
      <c r="H21" s="1"/>
      <c r="I21" s="1"/>
    </row>
    <row r="22" spans="1:9" x14ac:dyDescent="0.25">
      <c r="A22" s="1">
        <v>2022</v>
      </c>
      <c r="B22" s="2">
        <v>7.9630769229999995E-2</v>
      </c>
      <c r="C22" s="1">
        <v>1260</v>
      </c>
      <c r="E22" s="1"/>
      <c r="F22" s="1"/>
      <c r="G22" s="1"/>
      <c r="H22" s="1"/>
      <c r="I22" s="1"/>
    </row>
    <row r="23" spans="1:9" x14ac:dyDescent="0.25">
      <c r="A23" s="1">
        <v>2023</v>
      </c>
      <c r="B23" s="2">
        <v>7.9363274590000005E-2</v>
      </c>
      <c r="C23" s="1">
        <v>860</v>
      </c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20ED-396B-4997-A72B-E59B771FE0FA}">
  <dimension ref="A1:X1000"/>
  <sheetViews>
    <sheetView workbookViewId="0">
      <selection activeCell="C3" sqref="C3:X3"/>
    </sheetView>
  </sheetViews>
  <sheetFormatPr defaultRowHeight="15" x14ac:dyDescent="0.25"/>
  <sheetData>
    <row r="1" spans="1:24" ht="63.75" thickBot="1" x14ac:dyDescent="0.3">
      <c r="A1" s="3" t="s">
        <v>3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6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7" t="s">
        <v>26</v>
      </c>
    </row>
    <row r="2" spans="1:24" ht="35.25" thickBot="1" x14ac:dyDescent="0.3">
      <c r="A2" s="8" t="s">
        <v>27</v>
      </c>
      <c r="B2" s="8" t="s">
        <v>28</v>
      </c>
      <c r="C2" s="9">
        <v>688</v>
      </c>
      <c r="D2" s="10">
        <v>1060</v>
      </c>
      <c r="E2" s="9">
        <v>723</v>
      </c>
      <c r="F2" s="9">
        <v>641</v>
      </c>
      <c r="G2" s="9">
        <v>578</v>
      </c>
      <c r="H2" s="9">
        <v>836</v>
      </c>
      <c r="I2" s="9">
        <v>606</v>
      </c>
      <c r="J2" s="9">
        <v>760</v>
      </c>
      <c r="K2" s="9">
        <v>419</v>
      </c>
      <c r="L2" s="9">
        <v>322</v>
      </c>
      <c r="M2" s="9">
        <v>461</v>
      </c>
      <c r="N2" s="9">
        <v>526</v>
      </c>
      <c r="O2" s="9">
        <v>588</v>
      </c>
      <c r="P2" s="9">
        <v>733</v>
      </c>
      <c r="Q2" s="9">
        <v>839</v>
      </c>
      <c r="R2" s="9">
        <v>505</v>
      </c>
      <c r="S2" s="9">
        <v>596</v>
      </c>
      <c r="T2" s="9">
        <v>532</v>
      </c>
      <c r="U2" s="9">
        <v>710</v>
      </c>
      <c r="V2" s="9">
        <v>934</v>
      </c>
      <c r="W2" s="10">
        <v>1260</v>
      </c>
      <c r="X2" s="11">
        <v>860</v>
      </c>
    </row>
    <row r="3" spans="1:24" ht="45.75" thickBot="1" x14ac:dyDescent="0.3">
      <c r="A3" s="12" t="s">
        <v>29</v>
      </c>
      <c r="B3" s="12" t="s">
        <v>30</v>
      </c>
      <c r="C3" s="13">
        <v>5581</v>
      </c>
      <c r="D3" s="13">
        <v>6618</v>
      </c>
      <c r="E3" s="13">
        <v>7539</v>
      </c>
      <c r="F3" s="13">
        <v>8083</v>
      </c>
      <c r="G3" s="13">
        <v>8883</v>
      </c>
      <c r="H3" s="13">
        <v>12225</v>
      </c>
      <c r="I3" s="13">
        <v>14846</v>
      </c>
      <c r="J3" s="13">
        <v>8138</v>
      </c>
      <c r="K3" s="13">
        <v>4753</v>
      </c>
      <c r="L3" s="13">
        <v>4127</v>
      </c>
      <c r="M3" s="13">
        <v>3200</v>
      </c>
      <c r="N3" s="13">
        <v>5154</v>
      </c>
      <c r="O3" s="13">
        <v>3970</v>
      </c>
      <c r="P3" s="13">
        <v>5226</v>
      </c>
      <c r="Q3" s="13">
        <v>5995</v>
      </c>
      <c r="R3" s="13">
        <v>7701</v>
      </c>
      <c r="S3" s="13">
        <v>8802</v>
      </c>
      <c r="T3" s="13">
        <v>11335</v>
      </c>
      <c r="U3" s="13">
        <v>13551</v>
      </c>
      <c r="V3" s="13">
        <v>11958</v>
      </c>
      <c r="W3" s="13">
        <v>11374</v>
      </c>
      <c r="X3" s="14">
        <v>9336</v>
      </c>
    </row>
    <row r="4" spans="1:24" ht="15.75" thickBo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5.75" thickBo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.75" thickBot="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.75" thickBot="1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15.75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5.75" thickBo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.75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95.25" thickBot="1" x14ac:dyDescent="0.3">
      <c r="A11" s="16" t="s">
        <v>31</v>
      </c>
      <c r="B11" s="17" t="s">
        <v>0</v>
      </c>
      <c r="C11" s="18" t="s">
        <v>32</v>
      </c>
      <c r="D11" s="15" t="s">
        <v>33</v>
      </c>
      <c r="E11" s="19" t="s">
        <v>34</v>
      </c>
      <c r="F11" s="15"/>
      <c r="G11" s="16" t="s">
        <v>31</v>
      </c>
      <c r="H11" s="20" t="s">
        <v>0</v>
      </c>
      <c r="I11" s="21" t="s">
        <v>32</v>
      </c>
      <c r="J11" s="22" t="s">
        <v>33</v>
      </c>
      <c r="K11" s="23" t="s">
        <v>34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27" thickBot="1" x14ac:dyDescent="0.3">
      <c r="A12" s="16" t="s">
        <v>35</v>
      </c>
      <c r="B12" s="24">
        <v>1995</v>
      </c>
      <c r="C12" s="25">
        <v>52000</v>
      </c>
      <c r="D12" s="15"/>
      <c r="E12" s="15"/>
      <c r="F12" s="15"/>
      <c r="G12" s="16" t="s">
        <v>36</v>
      </c>
      <c r="H12" s="26">
        <v>1995</v>
      </c>
      <c r="I12" s="27">
        <v>43500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27" thickBot="1" x14ac:dyDescent="0.3">
      <c r="A13" s="16" t="s">
        <v>35</v>
      </c>
      <c r="B13" s="24">
        <v>1996</v>
      </c>
      <c r="C13" s="25">
        <v>53688</v>
      </c>
      <c r="D13" s="15"/>
      <c r="E13" s="15"/>
      <c r="F13" s="15"/>
      <c r="G13" s="16"/>
      <c r="H13" s="26">
        <v>1996</v>
      </c>
      <c r="I13" s="27">
        <v>44000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27" thickBot="1" x14ac:dyDescent="0.3">
      <c r="A14" s="16" t="s">
        <v>35</v>
      </c>
      <c r="B14" s="24">
        <v>1997</v>
      </c>
      <c r="C14" s="25">
        <v>58113</v>
      </c>
      <c r="D14" s="15"/>
      <c r="E14" s="15"/>
      <c r="F14" s="15"/>
      <c r="G14" s="16"/>
      <c r="H14" s="26">
        <v>1997</v>
      </c>
      <c r="I14" s="27">
        <v>47000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27" thickBot="1" x14ac:dyDescent="0.3">
      <c r="A15" s="16" t="s">
        <v>35</v>
      </c>
      <c r="B15" s="24">
        <v>1998</v>
      </c>
      <c r="C15" s="25">
        <v>65063</v>
      </c>
      <c r="D15" s="15"/>
      <c r="E15" s="15"/>
      <c r="F15" s="15"/>
      <c r="G15" s="16"/>
      <c r="H15" s="26">
        <v>1998</v>
      </c>
      <c r="I15" s="27">
        <v>48500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27" thickBot="1" x14ac:dyDescent="0.3">
      <c r="A16" s="16" t="s">
        <v>35</v>
      </c>
      <c r="B16" s="24">
        <v>1999</v>
      </c>
      <c r="C16" s="25">
        <v>74738</v>
      </c>
      <c r="D16" s="28">
        <v>17000</v>
      </c>
      <c r="E16" s="28">
        <v>0.2274612647</v>
      </c>
      <c r="F16" s="15"/>
      <c r="G16" s="16"/>
      <c r="H16" s="26">
        <v>1999</v>
      </c>
      <c r="I16" s="27">
        <v>51000</v>
      </c>
      <c r="J16" s="29">
        <v>18500</v>
      </c>
      <c r="K16" s="29">
        <v>0.36274509799999999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27" thickBot="1" x14ac:dyDescent="0.3">
      <c r="A17" s="16" t="s">
        <v>35</v>
      </c>
      <c r="B17" s="24">
        <v>2000</v>
      </c>
      <c r="C17" s="25">
        <v>90988</v>
      </c>
      <c r="D17" s="28">
        <v>17500</v>
      </c>
      <c r="E17" s="28">
        <v>0.19233305489999999</v>
      </c>
      <c r="F17" s="28">
        <v>-3.5128209780000003E-2</v>
      </c>
      <c r="G17" s="16"/>
      <c r="H17" s="26">
        <v>2000</v>
      </c>
      <c r="I17" s="27">
        <v>54000</v>
      </c>
      <c r="J17" s="29">
        <v>19400</v>
      </c>
      <c r="K17" s="29">
        <v>0.35925925930000002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27" thickBot="1" x14ac:dyDescent="0.3">
      <c r="A18" s="16" t="s">
        <v>35</v>
      </c>
      <c r="B18" s="24">
        <v>2001</v>
      </c>
      <c r="C18" s="25">
        <v>113250</v>
      </c>
      <c r="D18" s="28">
        <v>18700</v>
      </c>
      <c r="E18" s="28">
        <v>0.16512141280000001</v>
      </c>
      <c r="F18" s="28">
        <v>-2.7211642099999999E-2</v>
      </c>
      <c r="G18" s="16"/>
      <c r="H18" s="26">
        <v>2001</v>
      </c>
      <c r="I18" s="27">
        <v>58500</v>
      </c>
      <c r="J18" s="29">
        <v>20000</v>
      </c>
      <c r="K18" s="29">
        <v>0.3418803419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27" thickBot="1" x14ac:dyDescent="0.3">
      <c r="A19" s="16" t="s">
        <v>35</v>
      </c>
      <c r="B19" s="24">
        <v>2002</v>
      </c>
      <c r="C19" s="25">
        <v>138363</v>
      </c>
      <c r="D19" s="28">
        <v>21300</v>
      </c>
      <c r="E19" s="28">
        <v>0.1539428894</v>
      </c>
      <c r="F19" s="28">
        <v>-1.117852345E-2</v>
      </c>
      <c r="G19" s="16"/>
      <c r="H19" s="26">
        <v>2002</v>
      </c>
      <c r="I19" s="27">
        <v>68500</v>
      </c>
      <c r="J19" s="29">
        <v>20000</v>
      </c>
      <c r="K19" s="29">
        <v>0.29197080289999999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27" thickBot="1" x14ac:dyDescent="0.3">
      <c r="A20" s="16" t="s">
        <v>35</v>
      </c>
      <c r="B20" s="24">
        <v>2003</v>
      </c>
      <c r="C20" s="25">
        <v>160675</v>
      </c>
      <c r="D20" s="28">
        <v>21400</v>
      </c>
      <c r="E20" s="28">
        <v>0.13318811259999999</v>
      </c>
      <c r="F20" s="28">
        <v>-2.0754776709999999E-2</v>
      </c>
      <c r="G20" s="16"/>
      <c r="H20" s="26">
        <v>2003</v>
      </c>
      <c r="I20" s="27">
        <v>82500</v>
      </c>
      <c r="J20" s="29">
        <v>21500</v>
      </c>
      <c r="K20" s="29">
        <v>0.26060606060000002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27" thickBot="1" x14ac:dyDescent="0.3">
      <c r="A21" s="16" t="s">
        <v>35</v>
      </c>
      <c r="B21" s="24">
        <v>2004</v>
      </c>
      <c r="C21" s="25">
        <v>175000</v>
      </c>
      <c r="D21" s="28">
        <v>21600</v>
      </c>
      <c r="E21" s="28">
        <v>0.12342857140000001</v>
      </c>
      <c r="F21" s="28">
        <v>-9.7595412209999996E-3</v>
      </c>
      <c r="G21" s="16"/>
      <c r="H21" s="26">
        <v>2004</v>
      </c>
      <c r="I21" s="27">
        <v>102500</v>
      </c>
      <c r="J21" s="29">
        <v>22600</v>
      </c>
      <c r="K21" s="29">
        <v>0.2204878049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27" thickBot="1" x14ac:dyDescent="0.3">
      <c r="A22" s="16" t="s">
        <v>35</v>
      </c>
      <c r="B22" s="24">
        <v>2005</v>
      </c>
      <c r="C22" s="25">
        <v>190125</v>
      </c>
      <c r="D22" s="28">
        <v>22100</v>
      </c>
      <c r="E22" s="28">
        <v>0.1162393162</v>
      </c>
      <c r="F22" s="28">
        <v>-7.189255189E-3</v>
      </c>
      <c r="G22" s="16"/>
      <c r="H22" s="26">
        <v>2005</v>
      </c>
      <c r="I22" s="27">
        <v>116950</v>
      </c>
      <c r="J22" s="29">
        <v>24800</v>
      </c>
      <c r="K22" s="29">
        <v>0.21205643439999999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27" thickBot="1" x14ac:dyDescent="0.3">
      <c r="A23" s="16" t="s">
        <v>35</v>
      </c>
      <c r="B23" s="24">
        <v>2006</v>
      </c>
      <c r="C23" s="25">
        <v>199488</v>
      </c>
      <c r="D23" s="28">
        <v>22600</v>
      </c>
      <c r="E23" s="28">
        <v>0.1132900225</v>
      </c>
      <c r="F23" s="28">
        <v>-2.9492937819999999E-3</v>
      </c>
      <c r="G23" s="16"/>
      <c r="H23" s="26">
        <v>2006</v>
      </c>
      <c r="I23" s="27">
        <v>123998</v>
      </c>
      <c r="J23" s="29">
        <v>24700</v>
      </c>
      <c r="K23" s="29">
        <v>0.19919756450000001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27" thickBot="1" x14ac:dyDescent="0.3">
      <c r="A24" s="16" t="s">
        <v>35</v>
      </c>
      <c r="B24" s="24">
        <v>2007</v>
      </c>
      <c r="C24" s="25">
        <v>226000</v>
      </c>
      <c r="D24" s="28">
        <v>22900</v>
      </c>
      <c r="E24" s="28">
        <v>0.1013274336</v>
      </c>
      <c r="F24" s="28">
        <v>-1.1962588830000001E-2</v>
      </c>
      <c r="G24" s="16"/>
      <c r="H24" s="26">
        <v>2007</v>
      </c>
      <c r="I24" s="27">
        <v>132500</v>
      </c>
      <c r="J24" s="29">
        <v>27100</v>
      </c>
      <c r="K24" s="29">
        <v>0.20452830189999999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27" thickBot="1" x14ac:dyDescent="0.3">
      <c r="A25" s="16" t="s">
        <v>35</v>
      </c>
      <c r="B25" s="24">
        <v>2008</v>
      </c>
      <c r="C25" s="25">
        <v>236625</v>
      </c>
      <c r="D25" s="28">
        <v>24900</v>
      </c>
      <c r="E25" s="28">
        <v>0.105229794</v>
      </c>
      <c r="F25" s="28">
        <v>3.902360349E-3</v>
      </c>
      <c r="G25" s="16"/>
      <c r="H25" s="26">
        <v>2008</v>
      </c>
      <c r="I25" s="27">
        <v>124950</v>
      </c>
      <c r="J25" s="29">
        <v>27000</v>
      </c>
      <c r="K25" s="29">
        <v>0.21608643459999999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27" thickBot="1" x14ac:dyDescent="0.3">
      <c r="A26" s="16" t="s">
        <v>35</v>
      </c>
      <c r="B26" s="24">
        <v>2009</v>
      </c>
      <c r="C26" s="25">
        <v>214500</v>
      </c>
      <c r="D26" s="28">
        <v>25000</v>
      </c>
      <c r="E26" s="28">
        <v>0.1165501166</v>
      </c>
      <c r="F26" s="28">
        <v>1.1320322569999999E-2</v>
      </c>
      <c r="G26" s="16"/>
      <c r="H26" s="26">
        <v>2009</v>
      </c>
      <c r="I26" s="27">
        <v>125000</v>
      </c>
      <c r="J26" s="29">
        <v>26900</v>
      </c>
      <c r="K26" s="29">
        <v>0.2152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27" thickBot="1" x14ac:dyDescent="0.3">
      <c r="A27" s="16" t="s">
        <v>35</v>
      </c>
      <c r="B27" s="24">
        <v>2010</v>
      </c>
      <c r="C27" s="25">
        <v>231250</v>
      </c>
      <c r="D27" s="28">
        <v>25150</v>
      </c>
      <c r="E27" s="28">
        <v>0.10875675680000001</v>
      </c>
      <c r="F27" s="28">
        <v>-7.7933597929999996E-3</v>
      </c>
      <c r="G27" s="16"/>
      <c r="H27" s="26">
        <v>2010</v>
      </c>
      <c r="I27" s="27">
        <v>125000</v>
      </c>
      <c r="J27" s="29">
        <v>26700</v>
      </c>
      <c r="K27" s="29">
        <v>0.21360000000000001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27" thickBot="1" x14ac:dyDescent="0.3">
      <c r="A28" s="16" t="s">
        <v>35</v>
      </c>
      <c r="B28" s="24">
        <v>2011</v>
      </c>
      <c r="C28" s="25">
        <v>240563</v>
      </c>
      <c r="D28" s="28">
        <v>24900</v>
      </c>
      <c r="E28" s="28">
        <v>0.1035071894</v>
      </c>
      <c r="F28" s="28">
        <v>-5.2495673720000004E-3</v>
      </c>
      <c r="G28" s="16"/>
      <c r="H28" s="26">
        <v>2011</v>
      </c>
      <c r="I28" s="27">
        <v>123000</v>
      </c>
      <c r="J28" s="29">
        <v>26600</v>
      </c>
      <c r="K28" s="29">
        <v>0.2162601626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27" thickBot="1" x14ac:dyDescent="0.3">
      <c r="A29" s="16" t="s">
        <v>35</v>
      </c>
      <c r="B29" s="24">
        <v>2012</v>
      </c>
      <c r="C29" s="25">
        <v>241238</v>
      </c>
      <c r="D29" s="28">
        <v>25200</v>
      </c>
      <c r="E29" s="28">
        <v>0.1044611545</v>
      </c>
      <c r="F29" s="28">
        <v>9.5396515959999997E-4</v>
      </c>
      <c r="G29" s="16"/>
      <c r="H29" s="26">
        <v>2012</v>
      </c>
      <c r="I29" s="27">
        <v>125000</v>
      </c>
      <c r="J29" s="29">
        <v>27000</v>
      </c>
      <c r="K29" s="29">
        <v>0.216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27" thickBot="1" x14ac:dyDescent="0.3">
      <c r="A30" s="16" t="s">
        <v>35</v>
      </c>
      <c r="B30" s="24">
        <v>2013</v>
      </c>
      <c r="C30" s="25">
        <v>248750</v>
      </c>
      <c r="D30" s="28">
        <v>25600</v>
      </c>
      <c r="E30" s="28">
        <v>0.1029145729</v>
      </c>
      <c r="F30" s="28">
        <v>-1.5465816800000001E-3</v>
      </c>
      <c r="G30" s="16"/>
      <c r="H30" s="26">
        <v>2013</v>
      </c>
      <c r="I30" s="27">
        <v>125995</v>
      </c>
      <c r="J30" s="29">
        <v>27600</v>
      </c>
      <c r="K30" s="29">
        <v>0.21905631179999999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27" thickBot="1" x14ac:dyDescent="0.3">
      <c r="A31" s="16" t="s">
        <v>35</v>
      </c>
      <c r="B31" s="24">
        <v>2014</v>
      </c>
      <c r="C31" s="25">
        <v>263750</v>
      </c>
      <c r="D31" s="28">
        <v>27500</v>
      </c>
      <c r="E31" s="28">
        <v>0.1042654028</v>
      </c>
      <c r="F31" s="28">
        <v>1.350829979E-3</v>
      </c>
      <c r="G31" s="16"/>
      <c r="H31" s="26">
        <v>2014</v>
      </c>
      <c r="I31" s="27">
        <v>134950</v>
      </c>
      <c r="J31" s="29">
        <v>28200</v>
      </c>
      <c r="K31" s="29">
        <v>0.20896628380000001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27" thickBot="1" x14ac:dyDescent="0.3">
      <c r="A32" s="16" t="s">
        <v>35</v>
      </c>
      <c r="B32" s="24">
        <v>2015</v>
      </c>
      <c r="C32" s="25">
        <v>292000</v>
      </c>
      <c r="D32" s="28">
        <v>27200</v>
      </c>
      <c r="E32" s="28">
        <v>9.3150684930000005E-2</v>
      </c>
      <c r="F32" s="28">
        <v>-1.111471791E-2</v>
      </c>
      <c r="G32" s="16"/>
      <c r="H32" s="26">
        <v>2015</v>
      </c>
      <c r="I32" s="27">
        <v>141500</v>
      </c>
      <c r="J32" s="29">
        <v>27300</v>
      </c>
      <c r="K32" s="29">
        <v>0.1929328622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27" thickBot="1" x14ac:dyDescent="0.3">
      <c r="A33" s="16" t="s">
        <v>35</v>
      </c>
      <c r="B33" s="24">
        <v>2016</v>
      </c>
      <c r="C33" s="25">
        <v>315750</v>
      </c>
      <c r="D33" s="28">
        <v>27650</v>
      </c>
      <c r="E33" s="28">
        <v>8.7569279489999999E-2</v>
      </c>
      <c r="F33" s="28">
        <v>-5.5814054380000002E-3</v>
      </c>
      <c r="G33" s="16"/>
      <c r="H33" s="26">
        <v>2016</v>
      </c>
      <c r="I33" s="27">
        <v>148500</v>
      </c>
      <c r="J33" s="29">
        <v>27900</v>
      </c>
      <c r="K33" s="29">
        <v>0.18787878790000001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27" thickBot="1" x14ac:dyDescent="0.3">
      <c r="A34" s="16" t="s">
        <v>35</v>
      </c>
      <c r="B34" s="24">
        <v>2017</v>
      </c>
      <c r="C34" s="25">
        <v>342875</v>
      </c>
      <c r="D34" s="28">
        <v>27600</v>
      </c>
      <c r="E34" s="28">
        <v>8.0495807510000003E-2</v>
      </c>
      <c r="F34" s="28">
        <v>-7.0734719830000004E-3</v>
      </c>
      <c r="G34" s="16"/>
      <c r="H34" s="26">
        <v>2017</v>
      </c>
      <c r="I34" s="27">
        <v>156500</v>
      </c>
      <c r="J34" s="29">
        <v>29200</v>
      </c>
      <c r="K34" s="29">
        <v>0.18658146959999999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27" thickBot="1" x14ac:dyDescent="0.3">
      <c r="A35" s="16" t="s">
        <v>35</v>
      </c>
      <c r="B35" s="24">
        <v>2018</v>
      </c>
      <c r="C35" s="25">
        <v>347375</v>
      </c>
      <c r="D35" s="28">
        <v>27800</v>
      </c>
      <c r="E35" s="28">
        <v>8.0028787330000004E-2</v>
      </c>
      <c r="F35" s="28">
        <v>-4.6702017650000001E-4</v>
      </c>
      <c r="G35" s="16"/>
      <c r="H35" s="26">
        <v>2018</v>
      </c>
      <c r="I35" s="27">
        <v>164995</v>
      </c>
      <c r="J35" s="29">
        <v>30000</v>
      </c>
      <c r="K35" s="29">
        <v>0.1818236916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27" thickBot="1" x14ac:dyDescent="0.3">
      <c r="A36" s="16" t="s">
        <v>35</v>
      </c>
      <c r="B36" s="24">
        <v>2019</v>
      </c>
      <c r="C36" s="25">
        <v>356375</v>
      </c>
      <c r="D36" s="28">
        <v>30100</v>
      </c>
      <c r="E36" s="28">
        <v>8.4461592419999995E-2</v>
      </c>
      <c r="F36" s="28">
        <v>4.4328050900000002E-3</v>
      </c>
      <c r="G36" s="16"/>
      <c r="H36" s="26">
        <v>2019</v>
      </c>
      <c r="I36" s="27">
        <v>170000</v>
      </c>
      <c r="J36" s="29">
        <v>31200</v>
      </c>
      <c r="K36" s="29">
        <v>0.18352941179999999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27" thickBot="1" x14ac:dyDescent="0.3">
      <c r="A37" s="16" t="s">
        <v>35</v>
      </c>
      <c r="B37" s="24">
        <v>2020</v>
      </c>
      <c r="C37" s="25">
        <v>363125</v>
      </c>
      <c r="D37" s="28">
        <v>32600</v>
      </c>
      <c r="E37" s="28">
        <v>8.9776247850000004E-2</v>
      </c>
      <c r="F37" s="28">
        <v>5.3146554250000002E-3</v>
      </c>
      <c r="G37" s="16"/>
      <c r="H37" s="26">
        <v>2020</v>
      </c>
      <c r="I37" s="27">
        <v>185500</v>
      </c>
      <c r="J37" s="29">
        <v>31300</v>
      </c>
      <c r="K37" s="29">
        <v>0.16873315359999999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27" thickBot="1" x14ac:dyDescent="0.3">
      <c r="A38" s="16" t="s">
        <v>35</v>
      </c>
      <c r="B38" s="24">
        <v>2021</v>
      </c>
      <c r="C38" s="25">
        <v>403750</v>
      </c>
      <c r="D38" s="28">
        <v>32400</v>
      </c>
      <c r="E38" s="28">
        <v>8.0247678020000004E-2</v>
      </c>
      <c r="F38" s="28">
        <v>-9.5285698299999999E-3</v>
      </c>
      <c r="G38" s="16"/>
      <c r="H38" s="26">
        <v>2021</v>
      </c>
      <c r="I38" s="27">
        <v>206000</v>
      </c>
      <c r="J38" s="29">
        <v>31300</v>
      </c>
      <c r="K38" s="29">
        <v>0.15194174760000001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27" thickBot="1" x14ac:dyDescent="0.3">
      <c r="A39" s="16" t="s">
        <v>35</v>
      </c>
      <c r="B39" s="24">
        <v>2022</v>
      </c>
      <c r="C39" s="25">
        <v>406250</v>
      </c>
      <c r="D39" s="28">
        <v>32350</v>
      </c>
      <c r="E39" s="28">
        <v>7.9630769229999995E-2</v>
      </c>
      <c r="F39" s="28">
        <v>-6.1690878780000004E-4</v>
      </c>
      <c r="G39" s="16"/>
      <c r="H39" s="26">
        <v>2022</v>
      </c>
      <c r="I39" s="27">
        <v>217500</v>
      </c>
      <c r="J39" s="29">
        <v>34800</v>
      </c>
      <c r="K39" s="29">
        <v>0.16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27" thickBot="1" x14ac:dyDescent="0.3">
      <c r="A40" s="16" t="s">
        <v>35</v>
      </c>
      <c r="B40" s="24">
        <v>2023</v>
      </c>
      <c r="C40" s="25">
        <v>439750</v>
      </c>
      <c r="D40" s="28">
        <v>34900</v>
      </c>
      <c r="E40" s="28">
        <v>7.9363274590000005E-2</v>
      </c>
      <c r="F40" s="28">
        <v>-2.6749464290000001E-4</v>
      </c>
      <c r="G40" s="16"/>
      <c r="H40" s="26">
        <v>2023</v>
      </c>
      <c r="I40" s="27">
        <v>219000</v>
      </c>
      <c r="J40" s="29">
        <v>37200</v>
      </c>
      <c r="K40" s="29">
        <v>0.16986301370000001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5.75" thickBo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5.75" thickBo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5.75" thickBo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5.75" thickBo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5.75" thickBo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5.75" thickBo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5.75" thickBo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5.75" thickBo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5.75" thickBo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5.75" thickBo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5.75" thickBo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5.75" thickBo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5.75" thickBo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5.75" thickBo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5.75" thickBo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5.75" thickBo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5.75" thickBo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5.75" thickBo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5.75" thickBo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5.75" thickBo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5.75" thickBo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5.75" thickBo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5.75" thickBo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5.75" thickBo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5.75" thickBo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5.75" thickBo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5.75" thickBo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5.75" thickBo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5.75" thickBo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5.75" thickBo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5.75" thickBo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5.75" thickBo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5.75" thickBo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5.75" thickBo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5.75" thickBo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5.75" thickBo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5.75" thickBo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5.75" thickBo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5.75" thickBo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5.75" thickBo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5.75" thickBo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5.75" thickBo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5.75" thickBo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5.75" thickBo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5.75" thickBo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5.75" thickBo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5.75" thickBo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5.75" thickBo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5.75" thickBo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5.75" thickBo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5.75" thickBo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5.75" thickBo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5.75" thickBo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5.75" thickBo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5.75" thickBo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5.75" thickBo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5.75" thickBo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5.75" thickBo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5.75" thickBo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5.75" thickBo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5.75" thickBo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5.75" thickBo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5.75" thickBo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5.75" thickBo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5.75" thickBo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5.75" thickBo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5.75" thickBo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5.75" thickBo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5.75" thickBo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5.75" thickBo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5.75" thickBo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5.75" thickBo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5.75" thickBo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5.75" thickBo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5.75" thickBo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5.75" thickBo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5.75" thickBo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5.75" thickBo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5.75" thickBo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5.75" thickBo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5.75" thickBo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5.75" thickBo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5.75" thickBo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5.75" thickBo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ht="15.75" thickBo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ht="15.75" thickBo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ht="15.75" thickBo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ht="15.75" thickBo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ht="15.75" thickBo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ht="15.75" thickBo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ht="15.75" thickBo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ht="15.75" thickBo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ht="15.75" thickBo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ht="15.75" thickBo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ht="15.75" thickBo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ht="15.75" thickBo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5.75" thickBo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ht="15.75" thickBo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ht="15.75" thickBo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ht="15.75" thickBo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ht="15.75" thickBo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ht="15.75" thickBo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15.75" thickBo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ht="15.75" thickBo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ht="15.75" thickBo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ht="15.75" thickBo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ht="15.75" thickBo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5.75" thickBo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5.75" thickBo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5.75" thickBo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5.75" thickBo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5.75" thickBo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5.75" thickBo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5.75" thickBo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5.75" thickBo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5.75" thickBo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5.75" thickBo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5.75" thickBo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5.75" thickBo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5.75" thickBo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ht="15.75" thickBo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ht="15.75" thickBo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ht="15.75" thickBo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ht="15.75" thickBo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ht="15.75" thickBo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ht="15.75" thickBo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ht="15.75" thickBo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ht="15.75" thickBo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ht="15.75" thickBo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ht="15.75" thickBo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ht="15.75" thickBo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ht="15.75" thickBo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ht="15.75" thickBo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ht="15.75" thickBo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ht="15.75" thickBo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ht="15.75" thickBo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ht="15.75" thickBo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ht="15.75" thickBo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ht="15.75" thickBo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ht="15.75" thickBo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ht="15.75" thickBo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ht="15.75" thickBo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5.75" thickBo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ht="15.75" thickBo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ht="15.75" thickBo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ht="15.75" thickBo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ht="15.75" thickBo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ht="15.75" thickBo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5.75" thickBo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ht="15.75" thickBo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ht="15.75" thickBo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ht="15.75" thickBo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ht="15.75" thickBo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ht="15.75" thickBo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ht="15.75" thickBo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ht="15.75" thickBo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ht="15.75" thickBo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5.75" thickBo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ht="15.75" thickBo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ht="15.75" thickBo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ht="15.75" thickBo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ht="15.75" thickBo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ht="15.75" thickBo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ht="15.75" thickBo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ht="15.75" thickBo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ht="15.75" thickBo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ht="15.75" thickBo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ht="15.75" thickBo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ht="15.75" thickBo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ht="15.75" thickBo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ht="15.75" thickBo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ht="15.75" thickBo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ht="15.75" thickBo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ht="15.75" thickBo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ht="15.75" thickBo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ht="15.75" thickBo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ht="15.75" thickBo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ht="15.75" thickBo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ht="15.75" thickBo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ht="15.75" thickBo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ht="15.75" thickBo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5.75" thickBo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ht="15.75" thickBo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5.75" thickBo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ht="15.75" thickBo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ht="15.75" thickBot="1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ht="15.75" thickBot="1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ht="15.75" thickBot="1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ht="15.75" thickBot="1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ht="15.75" thickBot="1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ht="15.75" thickBot="1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ht="15.75" thickBot="1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ht="15.75" thickBo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ht="15.75" thickBot="1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ht="15.75" thickBot="1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ht="15.75" thickBot="1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ht="15.75" thickBot="1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ht="15.75" thickBot="1" x14ac:dyDescent="0.3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ht="15.75" thickBot="1" x14ac:dyDescent="0.3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ht="15.75" thickBot="1" x14ac:dyDescent="0.3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5.75" thickBot="1" x14ac:dyDescent="0.3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ht="15.75" thickBot="1" x14ac:dyDescent="0.3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ht="15.75" thickBot="1" x14ac:dyDescent="0.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ht="15.75" thickBot="1" x14ac:dyDescent="0.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ht="15.75" thickBot="1" x14ac:dyDescent="0.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ht="15.75" thickBot="1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ht="15.75" thickBot="1" x14ac:dyDescent="0.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ht="15.75" thickBot="1" x14ac:dyDescent="0.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ht="15.75" thickBot="1" x14ac:dyDescent="0.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ht="15.75" thickBot="1" x14ac:dyDescent="0.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ht="15.75" thickBot="1" x14ac:dyDescent="0.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ht="15.75" thickBot="1" x14ac:dyDescent="0.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ht="15.75" thickBot="1" x14ac:dyDescent="0.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ht="15.75" thickBot="1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ht="15.75" thickBot="1" x14ac:dyDescent="0.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ht="15.75" thickBot="1" x14ac:dyDescent="0.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ht="15.75" thickBot="1" x14ac:dyDescent="0.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ht="15.75" thickBot="1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ht="15.75" thickBot="1" x14ac:dyDescent="0.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ht="15.75" thickBot="1" x14ac:dyDescent="0.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ht="15.75" thickBot="1" x14ac:dyDescent="0.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ht="15.75" thickBot="1" x14ac:dyDescent="0.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ht="15.75" thickBot="1" x14ac:dyDescent="0.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ht="15.75" thickBot="1" x14ac:dyDescent="0.3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ht="15.75" thickBot="1" x14ac:dyDescent="0.3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ht="15.75" thickBot="1" x14ac:dyDescent="0.3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ht="15.75" thickBot="1" x14ac:dyDescent="0.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ht="15.75" thickBot="1" x14ac:dyDescent="0.3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ht="15.75" thickBot="1" x14ac:dyDescent="0.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ht="15.75" thickBot="1" x14ac:dyDescent="0.3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ht="15.75" thickBot="1" x14ac:dyDescent="0.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ht="15.75" thickBot="1" x14ac:dyDescent="0.3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ht="15.75" thickBot="1" x14ac:dyDescent="0.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ht="15.75" thickBot="1" x14ac:dyDescent="0.3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ht="15.75" thickBot="1" x14ac:dyDescent="0.3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ht="15.75" thickBot="1" x14ac:dyDescent="0.3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ht="15.75" thickBot="1" x14ac:dyDescent="0.3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ht="15.75" thickBot="1" x14ac:dyDescent="0.3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ht="15.75" thickBot="1" x14ac:dyDescent="0.3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ht="15.75" thickBot="1" x14ac:dyDescent="0.3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ht="15.75" thickBot="1" x14ac:dyDescent="0.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ht="15.75" thickBot="1" x14ac:dyDescent="0.3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ht="15.75" thickBot="1" x14ac:dyDescent="0.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ht="15.75" thickBot="1" x14ac:dyDescent="0.3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ht="15.75" thickBot="1" x14ac:dyDescent="0.3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ht="15.75" thickBot="1" x14ac:dyDescent="0.3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ht="15.75" thickBot="1" x14ac:dyDescent="0.3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ht="15.75" thickBot="1" x14ac:dyDescent="0.3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ht="15.75" thickBot="1" x14ac:dyDescent="0.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ht="15.75" thickBot="1" x14ac:dyDescent="0.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ht="15.75" thickBot="1" x14ac:dyDescent="0.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ht="15.75" thickBot="1" x14ac:dyDescent="0.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ht="15.75" thickBot="1" x14ac:dyDescent="0.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ht="15.75" thickBot="1" x14ac:dyDescent="0.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ht="15.75" thickBot="1" x14ac:dyDescent="0.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ht="15.75" thickBot="1" x14ac:dyDescent="0.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ht="15.75" thickBot="1" x14ac:dyDescent="0.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ht="15.75" thickBot="1" x14ac:dyDescent="0.3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ht="15.75" thickBot="1" x14ac:dyDescent="0.3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ht="15.75" thickBot="1" x14ac:dyDescent="0.3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ht="15.75" thickBot="1" x14ac:dyDescent="0.3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ht="15.75" thickBot="1" x14ac:dyDescent="0.3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ht="15.75" thickBot="1" x14ac:dyDescent="0.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ht="15.75" thickBot="1" x14ac:dyDescent="0.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ht="15.75" thickBot="1" x14ac:dyDescent="0.3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ht="15.75" thickBot="1" x14ac:dyDescent="0.3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ht="15.75" thickBot="1" x14ac:dyDescent="0.3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ht="15.75" thickBot="1" x14ac:dyDescent="0.3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ht="15.75" thickBot="1" x14ac:dyDescent="0.3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ht="15.75" thickBot="1" x14ac:dyDescent="0.3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ht="15.75" thickBot="1" x14ac:dyDescent="0.3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ht="15.75" thickBot="1" x14ac:dyDescent="0.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ht="15.75" thickBot="1" x14ac:dyDescent="0.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ht="15.75" thickBot="1" x14ac:dyDescent="0.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ht="15.75" thickBot="1" x14ac:dyDescent="0.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ht="15.75" thickBot="1" x14ac:dyDescent="0.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ht="15.75" thickBot="1" x14ac:dyDescent="0.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ht="15.75" thickBot="1" x14ac:dyDescent="0.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ht="15.75" thickBot="1" x14ac:dyDescent="0.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ht="15.75" thickBot="1" x14ac:dyDescent="0.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ht="15.75" thickBot="1" x14ac:dyDescent="0.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ht="15.75" thickBot="1" x14ac:dyDescent="0.3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ht="15.75" thickBot="1" x14ac:dyDescent="0.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ht="15.75" thickBot="1" x14ac:dyDescent="0.3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ht="15.75" thickBot="1" x14ac:dyDescent="0.3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ht="15.75" thickBot="1" x14ac:dyDescent="0.3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ht="15.75" thickBot="1" x14ac:dyDescent="0.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ht="15.75" thickBot="1" x14ac:dyDescent="0.3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ht="15.75" thickBot="1" x14ac:dyDescent="0.3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ht="15.75" thickBot="1" x14ac:dyDescent="0.3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ht="15.75" thickBot="1" x14ac:dyDescent="0.3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ht="15.75" thickBot="1" x14ac:dyDescent="0.3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ht="15.75" thickBot="1" x14ac:dyDescent="0.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ht="15.75" thickBot="1" x14ac:dyDescent="0.3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ht="15.75" thickBot="1" x14ac:dyDescent="0.3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ht="15.75" thickBot="1" x14ac:dyDescent="0.3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ht="15.75" thickBot="1" x14ac:dyDescent="0.3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ht="15.75" thickBot="1" x14ac:dyDescent="0.3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ht="15.75" thickBot="1" x14ac:dyDescent="0.3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ht="15.75" thickBot="1" x14ac:dyDescent="0.3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ht="15.75" thickBot="1" x14ac:dyDescent="0.3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ht="15.75" thickBot="1" x14ac:dyDescent="0.3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ht="15.75" thickBot="1" x14ac:dyDescent="0.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ht="15.75" thickBot="1" x14ac:dyDescent="0.3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ht="15.75" thickBot="1" x14ac:dyDescent="0.3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ht="15.75" thickBot="1" x14ac:dyDescent="0.3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ht="15.75" thickBot="1" x14ac:dyDescent="0.3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ht="15.75" thickBot="1" x14ac:dyDescent="0.3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ht="15.75" thickBot="1" x14ac:dyDescent="0.3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ht="15.75" thickBot="1" x14ac:dyDescent="0.3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ht="15.75" thickBot="1" x14ac:dyDescent="0.3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ht="15.75" thickBot="1" x14ac:dyDescent="0.3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ht="15.75" thickBot="1" x14ac:dyDescent="0.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ht="15.75" thickBot="1" x14ac:dyDescent="0.3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ht="15.75" thickBot="1" x14ac:dyDescent="0.3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ht="15.75" thickBot="1" x14ac:dyDescent="0.3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ht="15.75" thickBot="1" x14ac:dyDescent="0.3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ht="15.75" thickBot="1" x14ac:dyDescent="0.3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ht="15.75" thickBot="1" x14ac:dyDescent="0.3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ht="15.75" thickBot="1" x14ac:dyDescent="0.3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ht="15.75" thickBot="1" x14ac:dyDescent="0.3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ht="15.75" thickBot="1" x14ac:dyDescent="0.3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ht="15.75" thickBot="1" x14ac:dyDescent="0.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ht="15.75" thickBot="1" x14ac:dyDescent="0.3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ht="15.75" thickBot="1" x14ac:dyDescent="0.3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ht="15.75" thickBot="1" x14ac:dyDescent="0.3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ht="15.75" thickBot="1" x14ac:dyDescent="0.3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ht="15.75" thickBot="1" x14ac:dyDescent="0.3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ht="15.75" thickBot="1" x14ac:dyDescent="0.3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ht="15.75" thickBot="1" x14ac:dyDescent="0.3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ht="15.75" thickBot="1" x14ac:dyDescent="0.3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ht="15.75" thickBot="1" x14ac:dyDescent="0.3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ht="15.75" thickBot="1" x14ac:dyDescent="0.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ht="15.75" thickBot="1" x14ac:dyDescent="0.3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ht="15.75" thickBot="1" x14ac:dyDescent="0.3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ht="15.75" thickBot="1" x14ac:dyDescent="0.3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ht="15.75" thickBot="1" x14ac:dyDescent="0.3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ht="15.75" thickBot="1" x14ac:dyDescent="0.3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ht="15.75" thickBot="1" x14ac:dyDescent="0.3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ht="15.75" thickBot="1" x14ac:dyDescent="0.3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ht="15.75" thickBot="1" x14ac:dyDescent="0.3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ht="15.75" thickBot="1" x14ac:dyDescent="0.3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ht="15.75" thickBot="1" x14ac:dyDescent="0.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ht="15.75" thickBot="1" x14ac:dyDescent="0.3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ht="15.75" thickBot="1" x14ac:dyDescent="0.3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ht="15.75" thickBot="1" x14ac:dyDescent="0.3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ht="15.75" thickBot="1" x14ac:dyDescent="0.3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ht="15.75" thickBot="1" x14ac:dyDescent="0.3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ht="15.75" thickBot="1" x14ac:dyDescent="0.3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ht="15.75" thickBot="1" x14ac:dyDescent="0.3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ht="15.75" thickBot="1" x14ac:dyDescent="0.3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ht="15.75" thickBot="1" x14ac:dyDescent="0.3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ht="15.75" thickBot="1" x14ac:dyDescent="0.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ht="15.75" thickBot="1" x14ac:dyDescent="0.3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ht="15.75" thickBot="1" x14ac:dyDescent="0.3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ht="15.75" thickBot="1" x14ac:dyDescent="0.3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ht="15.75" thickBot="1" x14ac:dyDescent="0.3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ht="15.75" thickBot="1" x14ac:dyDescent="0.3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ht="15.75" thickBot="1" x14ac:dyDescent="0.3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ht="15.75" thickBot="1" x14ac:dyDescent="0.3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ht="15.75" thickBot="1" x14ac:dyDescent="0.3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ht="15.75" thickBot="1" x14ac:dyDescent="0.3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ht="15.75" thickBot="1" x14ac:dyDescent="0.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ht="15.75" thickBot="1" x14ac:dyDescent="0.3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ht="15.75" thickBot="1" x14ac:dyDescent="0.3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ht="15.75" thickBot="1" x14ac:dyDescent="0.3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ht="15.75" thickBot="1" x14ac:dyDescent="0.3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ht="15.75" thickBot="1" x14ac:dyDescent="0.3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ht="15.75" thickBot="1" x14ac:dyDescent="0.3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ht="15.75" thickBot="1" x14ac:dyDescent="0.3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ht="15.75" thickBot="1" x14ac:dyDescent="0.3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ht="15.75" thickBot="1" x14ac:dyDescent="0.3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ht="15.75" thickBot="1" x14ac:dyDescent="0.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ht="15.75" thickBot="1" x14ac:dyDescent="0.3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5.75" thickBot="1" x14ac:dyDescent="0.3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ht="15.75" thickBot="1" x14ac:dyDescent="0.3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ht="15.75" thickBot="1" x14ac:dyDescent="0.3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ht="15.75" thickBot="1" x14ac:dyDescent="0.3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ht="15.75" thickBot="1" x14ac:dyDescent="0.3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ht="15.75" thickBot="1" x14ac:dyDescent="0.3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ht="15.75" thickBot="1" x14ac:dyDescent="0.3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ht="15.75" thickBot="1" x14ac:dyDescent="0.3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ht="15.75" thickBot="1" x14ac:dyDescent="0.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ht="15.75" thickBot="1" x14ac:dyDescent="0.3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ht="15.75" thickBot="1" x14ac:dyDescent="0.3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ht="15.75" thickBot="1" x14ac:dyDescent="0.3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ht="15.75" thickBot="1" x14ac:dyDescent="0.3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ht="15.75" thickBot="1" x14ac:dyDescent="0.3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ht="15.75" thickBot="1" x14ac:dyDescent="0.3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ht="15.75" thickBot="1" x14ac:dyDescent="0.3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ht="15.75" thickBot="1" x14ac:dyDescent="0.3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ht="15.75" thickBot="1" x14ac:dyDescent="0.3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ht="15.75" thickBot="1" x14ac:dyDescent="0.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ht="15.75" thickBot="1" x14ac:dyDescent="0.3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ht="15.75" thickBot="1" x14ac:dyDescent="0.3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ht="15.75" thickBot="1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ht="15.75" thickBot="1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ht="15.75" thickBot="1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ht="15.75" thickBot="1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ht="15.75" thickBot="1" x14ac:dyDescent="0.3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ht="15.75" thickBot="1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ht="15.75" thickBot="1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ht="15.75" thickBot="1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ht="15.75" thickBot="1" x14ac:dyDescent="0.3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ht="15.75" thickBot="1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ht="15.75" thickBot="1" x14ac:dyDescent="0.3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ht="15.75" thickBot="1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ht="15.75" thickBot="1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ht="15.75" thickBot="1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ht="15.75" thickBot="1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ht="15.75" thickBot="1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ht="15.75" thickBot="1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ht="15.75" thickBot="1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ht="15.75" thickBot="1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ht="15.75" thickBot="1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ht="15.75" thickBot="1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ht="15.75" thickBot="1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ht="15.75" thickBot="1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ht="15.75" thickBot="1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ht="15.75" thickBot="1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ht="15.75" thickBot="1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ht="15.75" thickBot="1" x14ac:dyDescent="0.3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ht="15.75" thickBot="1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ht="15.75" thickBot="1" x14ac:dyDescent="0.3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ht="15.75" thickBot="1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ht="15.75" thickBot="1" x14ac:dyDescent="0.3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ht="15.75" thickBot="1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ht="15.75" thickBot="1" x14ac:dyDescent="0.3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ht="15.75" thickBot="1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ht="15.75" thickBot="1" x14ac:dyDescent="0.3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ht="15.75" thickBot="1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ht="15.75" thickBot="1" x14ac:dyDescent="0.3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ht="15.75" thickBot="1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ht="15.75" thickBot="1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ht="15.75" thickBot="1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ht="15.75" thickBot="1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ht="15.75" thickBot="1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ht="15.75" thickBot="1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ht="15.75" thickBot="1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ht="15.75" thickBot="1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ht="15.75" thickBot="1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ht="15.75" thickBot="1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ht="15.75" thickBot="1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ht="15.75" thickBot="1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ht="15.75" thickBot="1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ht="15.75" thickBot="1" x14ac:dyDescent="0.3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ht="15.75" thickBot="1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ht="15.75" thickBot="1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ht="15.75" thickBot="1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ht="15.75" thickBot="1" x14ac:dyDescent="0.3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ht="15.75" thickBot="1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ht="15.75" thickBot="1" x14ac:dyDescent="0.3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ht="15.75" thickBot="1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ht="15.75" thickBot="1" x14ac:dyDescent="0.3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ht="15.75" thickBot="1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ht="15.75" thickBot="1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ht="15.75" thickBot="1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5.75" thickBot="1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ht="15.75" thickBot="1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ht="15.75" thickBot="1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ht="15.75" thickBot="1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ht="15.75" thickBot="1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ht="15.75" thickBot="1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ht="15.75" thickBot="1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ht="15.75" thickBot="1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ht="15.75" thickBot="1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ht="15.75" thickBot="1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ht="15.75" thickBot="1" x14ac:dyDescent="0.3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ht="15.75" thickBot="1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ht="15.75" thickBot="1" x14ac:dyDescent="0.3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ht="15.75" thickBot="1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ht="15.75" thickBot="1" x14ac:dyDescent="0.3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ht="15.75" thickBot="1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ht="15.75" thickBot="1" x14ac:dyDescent="0.3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ht="15.75" thickBot="1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ht="15.75" thickBot="1" x14ac:dyDescent="0.3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ht="15.75" thickBot="1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ht="15.75" thickBot="1" x14ac:dyDescent="0.3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ht="15.75" thickBot="1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ht="15.75" thickBot="1" x14ac:dyDescent="0.3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ht="15.75" thickBot="1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ht="15.75" thickBot="1" x14ac:dyDescent="0.3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ht="15.75" thickBot="1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ht="15.75" thickBot="1" x14ac:dyDescent="0.3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ht="15.75" thickBot="1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ht="15.75" thickBot="1" x14ac:dyDescent="0.3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ht="15.75" thickBot="1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ht="15.75" thickBot="1" x14ac:dyDescent="0.3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ht="15.75" thickBot="1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ht="15.75" thickBot="1" x14ac:dyDescent="0.3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ht="15.75" thickBot="1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ht="15.75" thickBot="1" x14ac:dyDescent="0.3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ht="15.75" thickBot="1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ht="15.75" thickBot="1" x14ac:dyDescent="0.3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ht="15.75" thickBot="1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ht="15.75" thickBot="1" x14ac:dyDescent="0.3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ht="15.75" thickBot="1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ht="15.75" thickBot="1" x14ac:dyDescent="0.3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ht="15.75" thickBot="1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ht="15.75" thickBot="1" x14ac:dyDescent="0.3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ht="15.75" thickBot="1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ht="15.75" thickBot="1" x14ac:dyDescent="0.3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ht="15.75" thickBot="1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ht="15.75" thickBot="1" x14ac:dyDescent="0.3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ht="15.75" thickBot="1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ht="15.75" thickBot="1" x14ac:dyDescent="0.3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ht="15.75" thickBot="1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ht="15.75" thickBot="1" x14ac:dyDescent="0.3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ht="15.75" thickBot="1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ht="15.75" thickBot="1" x14ac:dyDescent="0.3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ht="15.75" thickBot="1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ht="15.75" thickBot="1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ht="15.75" thickBot="1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ht="15.75" thickBot="1" x14ac:dyDescent="0.3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ht="15.75" thickBot="1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ht="15.75" thickBot="1" x14ac:dyDescent="0.3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ht="15.75" thickBot="1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ht="15.75" thickBot="1" x14ac:dyDescent="0.3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ht="15.75" thickBot="1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ht="15.75" thickBot="1" x14ac:dyDescent="0.3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ht="15.75" thickBot="1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ht="15.75" thickBot="1" x14ac:dyDescent="0.3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ht="15.75" thickBot="1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ht="15.75" thickBot="1" x14ac:dyDescent="0.3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ht="15.75" thickBot="1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ht="15.75" thickBot="1" x14ac:dyDescent="0.3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ht="15.75" thickBot="1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ht="15.75" thickBot="1" x14ac:dyDescent="0.3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ht="15.75" thickBot="1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ht="15.75" thickBot="1" x14ac:dyDescent="0.3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ht="15.75" thickBot="1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ht="15.75" thickBot="1" x14ac:dyDescent="0.3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ht="15.75" thickBot="1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ht="15.75" thickBot="1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ht="15.75" thickBot="1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ht="15.75" thickBot="1" x14ac:dyDescent="0.3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ht="15.75" thickBot="1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ht="15.75" thickBot="1" x14ac:dyDescent="0.3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ht="15.75" thickBot="1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ht="15.75" thickBot="1" x14ac:dyDescent="0.3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ht="15.75" thickBot="1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ht="15.75" thickBot="1" x14ac:dyDescent="0.3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ht="15.75" thickBot="1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ht="15.75" thickBot="1" x14ac:dyDescent="0.3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ht="15.75" thickBot="1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ht="15.75" thickBot="1" x14ac:dyDescent="0.3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ht="15.75" thickBot="1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ht="15.75" thickBot="1" x14ac:dyDescent="0.3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ht="15.75" thickBot="1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ht="15.75" thickBot="1" x14ac:dyDescent="0.3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ht="15.75" thickBot="1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ht="15.75" thickBot="1" x14ac:dyDescent="0.3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ht="15.75" thickBot="1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ht="15.75" thickBot="1" x14ac:dyDescent="0.3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ht="15.75" thickBot="1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ht="15.75" thickBot="1" x14ac:dyDescent="0.3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ht="15.75" thickBot="1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ht="15.75" thickBot="1" x14ac:dyDescent="0.3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ht="15.75" thickBot="1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ht="15.75" thickBot="1" x14ac:dyDescent="0.3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ht="15.75" thickBot="1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ht="15.75" thickBot="1" x14ac:dyDescent="0.3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ht="15.75" thickBot="1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ht="15.75" thickBot="1" x14ac:dyDescent="0.3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ht="15.75" thickBot="1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ht="15.75" thickBot="1" x14ac:dyDescent="0.3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ht="15.75" thickBot="1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ht="15.75" thickBot="1" x14ac:dyDescent="0.3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ht="15.75" thickBot="1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ht="15.75" thickBot="1" x14ac:dyDescent="0.3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ht="15.75" thickBot="1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ht="15.75" thickBot="1" x14ac:dyDescent="0.3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ht="15.75" thickBot="1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ht="15.75" thickBot="1" x14ac:dyDescent="0.3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ht="15.75" thickBot="1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ht="15.75" thickBot="1" x14ac:dyDescent="0.3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ht="15.75" thickBot="1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ht="15.75" thickBot="1" x14ac:dyDescent="0.3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ht="15.75" thickBot="1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ht="15.75" thickBot="1" x14ac:dyDescent="0.3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ht="15.75" thickBot="1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ht="15.75" thickBot="1" x14ac:dyDescent="0.3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ht="15.75" thickBot="1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ht="15.75" thickBot="1" x14ac:dyDescent="0.3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ht="15.75" thickBot="1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ht="15.75" thickBot="1" x14ac:dyDescent="0.3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ht="15.75" thickBot="1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ht="15.75" thickBot="1" x14ac:dyDescent="0.3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ht="15.75" thickBot="1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ht="15.75" thickBot="1" x14ac:dyDescent="0.3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ht="15.75" thickBot="1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ht="15.75" thickBot="1" x14ac:dyDescent="0.3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ht="15.75" thickBot="1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ht="15.75" thickBot="1" x14ac:dyDescent="0.3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ht="15.75" thickBot="1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ht="15.75" thickBot="1" x14ac:dyDescent="0.3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ht="15.75" thickBot="1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ht="15.75" thickBot="1" x14ac:dyDescent="0.3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ht="15.75" thickBot="1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ht="15.75" thickBot="1" x14ac:dyDescent="0.3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ht="15.75" thickBot="1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ht="15.75" thickBot="1" x14ac:dyDescent="0.3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ht="15.75" thickBot="1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ht="15.75" thickBot="1" x14ac:dyDescent="0.3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ht="15.75" thickBot="1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ht="15.75" thickBot="1" x14ac:dyDescent="0.3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ht="15.75" thickBot="1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ht="15.75" thickBot="1" x14ac:dyDescent="0.3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 ht="15.75" thickBot="1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 ht="15.75" thickBot="1" x14ac:dyDescent="0.3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 ht="15.75" thickBot="1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 ht="15.75" thickBot="1" x14ac:dyDescent="0.3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 ht="15.75" thickBot="1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 ht="15.75" thickBot="1" x14ac:dyDescent="0.3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 ht="15.75" thickBot="1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 ht="15.75" thickBot="1" x14ac:dyDescent="0.3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 ht="15.75" thickBot="1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 ht="15.75" thickBot="1" x14ac:dyDescent="0.3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 ht="15.75" thickBot="1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 ht="15.75" thickBot="1" x14ac:dyDescent="0.3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 ht="15.75" thickBot="1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 ht="15.75" thickBot="1" x14ac:dyDescent="0.3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 ht="15.75" thickBot="1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 ht="15.75" thickBot="1" x14ac:dyDescent="0.3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 ht="15.75" thickBot="1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 ht="15.75" thickBot="1" x14ac:dyDescent="0.3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 ht="15.75" thickBot="1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 ht="15.75" thickBot="1" x14ac:dyDescent="0.3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 ht="15.75" thickBot="1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 ht="15.75" thickBot="1" x14ac:dyDescent="0.3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 ht="15.75" thickBot="1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 ht="15.75" thickBot="1" x14ac:dyDescent="0.3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 ht="15.75" thickBot="1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 ht="15.75" thickBot="1" x14ac:dyDescent="0.3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 ht="15.75" thickBot="1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 ht="15.75" thickBot="1" x14ac:dyDescent="0.3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 ht="15.75" thickBot="1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 ht="15.75" thickBot="1" x14ac:dyDescent="0.3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 ht="15.75" thickBot="1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 ht="15.75" thickBot="1" x14ac:dyDescent="0.3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 ht="15.75" thickBot="1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 ht="15.75" thickBot="1" x14ac:dyDescent="0.3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 ht="15.75" thickBot="1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 ht="15.75" thickBot="1" x14ac:dyDescent="0.3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 ht="15.75" thickBot="1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 ht="15.75" thickBot="1" x14ac:dyDescent="0.3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 ht="15.75" thickBot="1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 ht="15.75" thickBot="1" x14ac:dyDescent="0.3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 ht="15.75" thickBot="1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 ht="15.75" thickBot="1" x14ac:dyDescent="0.3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 ht="15.75" thickBot="1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 ht="15.75" thickBot="1" x14ac:dyDescent="0.3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 ht="15.75" thickBot="1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 ht="15.75" thickBot="1" x14ac:dyDescent="0.3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 ht="15.75" thickBot="1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 ht="15.75" thickBot="1" x14ac:dyDescent="0.3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 ht="15.75" thickBot="1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 ht="15.75" thickBot="1" x14ac:dyDescent="0.3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 ht="15.75" thickBot="1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 ht="15.75" thickBot="1" x14ac:dyDescent="0.3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 ht="15.75" thickBot="1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 ht="15.75" thickBot="1" x14ac:dyDescent="0.3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 ht="15.75" thickBot="1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 ht="15.75" thickBot="1" x14ac:dyDescent="0.3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 ht="15.75" thickBot="1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 ht="15.75" thickBot="1" x14ac:dyDescent="0.3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 ht="15.75" thickBot="1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 ht="15.75" thickBot="1" x14ac:dyDescent="0.3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 ht="15.75" thickBot="1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 ht="15.75" thickBot="1" x14ac:dyDescent="0.3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 ht="15.75" thickBot="1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 ht="15.75" thickBot="1" x14ac:dyDescent="0.3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 ht="15.75" thickBot="1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 ht="15.75" thickBot="1" x14ac:dyDescent="0.3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 ht="15.75" thickBot="1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 ht="15.75" thickBot="1" x14ac:dyDescent="0.3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 ht="15.75" thickBot="1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 ht="15.75" thickBot="1" x14ac:dyDescent="0.3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 ht="15.75" thickBot="1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 ht="15.75" thickBot="1" x14ac:dyDescent="0.3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 ht="15.75" thickBot="1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 ht="15.75" thickBot="1" x14ac:dyDescent="0.3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 ht="15.75" thickBot="1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 ht="15.75" thickBot="1" x14ac:dyDescent="0.3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 ht="15.75" thickBot="1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 ht="15.75" thickBot="1" x14ac:dyDescent="0.3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 ht="15.75" thickBot="1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 ht="15.75" thickBot="1" x14ac:dyDescent="0.3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 ht="15.75" thickBot="1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 ht="15.75" thickBot="1" x14ac:dyDescent="0.3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 ht="15.75" thickBot="1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 ht="15.75" thickBot="1" x14ac:dyDescent="0.3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 ht="15.75" thickBot="1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 ht="15.75" thickBot="1" x14ac:dyDescent="0.3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 ht="15.75" thickBot="1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 ht="15.75" thickBot="1" x14ac:dyDescent="0.3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 ht="15.75" thickBot="1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 ht="15.75" thickBot="1" x14ac:dyDescent="0.3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 ht="15.75" thickBot="1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 ht="15.75" thickBot="1" x14ac:dyDescent="0.3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 ht="15.75" thickBot="1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 ht="15.75" thickBot="1" x14ac:dyDescent="0.3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 ht="15.75" thickBot="1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 ht="15.75" thickBot="1" x14ac:dyDescent="0.3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 ht="15.75" thickBot="1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 ht="15.75" thickBot="1" x14ac:dyDescent="0.3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 ht="15.75" thickBot="1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 ht="15.75" thickBot="1" x14ac:dyDescent="0.3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 ht="15.75" thickBot="1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 ht="15.75" thickBot="1" x14ac:dyDescent="0.3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 ht="15.75" thickBot="1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 ht="15.75" thickBot="1" x14ac:dyDescent="0.3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 ht="15.75" thickBot="1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 ht="15.75" thickBot="1" x14ac:dyDescent="0.3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 ht="15.75" thickBot="1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 ht="15.75" thickBot="1" x14ac:dyDescent="0.3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 ht="15.75" thickBot="1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 ht="15.75" thickBot="1" x14ac:dyDescent="0.3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 ht="15.75" thickBot="1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 ht="15.75" thickBot="1" x14ac:dyDescent="0.3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 ht="15.75" thickBot="1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 ht="15.75" thickBot="1" x14ac:dyDescent="0.3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 ht="15.75" thickBot="1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 ht="15.75" thickBot="1" x14ac:dyDescent="0.3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 ht="15.75" thickBot="1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 ht="15.75" thickBot="1" x14ac:dyDescent="0.3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 ht="15.75" thickBot="1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 ht="15.75" thickBot="1" x14ac:dyDescent="0.3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 ht="15.75" thickBot="1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 ht="15.75" thickBot="1" x14ac:dyDescent="0.3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 ht="15.75" thickBot="1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 ht="15.75" thickBot="1" x14ac:dyDescent="0.3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 ht="15.75" thickBot="1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 ht="15.75" thickBot="1" x14ac:dyDescent="0.3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 ht="15.75" thickBot="1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 ht="15.75" thickBot="1" x14ac:dyDescent="0.3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 ht="15.75" thickBot="1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 ht="15.75" thickBot="1" x14ac:dyDescent="0.3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 ht="15.75" thickBot="1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 ht="15.75" thickBot="1" x14ac:dyDescent="0.3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 ht="15.75" thickBot="1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 ht="15.75" thickBot="1" x14ac:dyDescent="0.3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 ht="15.75" thickBot="1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 ht="15.75" thickBot="1" x14ac:dyDescent="0.3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 ht="15.75" thickBot="1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 ht="15.75" thickBot="1" x14ac:dyDescent="0.3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 ht="15.75" thickBot="1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 ht="15.75" thickBot="1" x14ac:dyDescent="0.3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 ht="15.75" thickBot="1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 ht="15.75" thickBot="1" x14ac:dyDescent="0.3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1:24" ht="15.75" thickBot="1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1:24" ht="15.75" thickBot="1" x14ac:dyDescent="0.3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1:24" ht="15.75" thickBot="1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1:24" ht="15.75" thickBot="1" x14ac:dyDescent="0.3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1:24" ht="15.75" thickBot="1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1:24" ht="15.75" thickBot="1" x14ac:dyDescent="0.3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1:24" ht="15.75" thickBot="1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1:24" ht="15.75" thickBot="1" x14ac:dyDescent="0.3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1:24" ht="15.75" thickBot="1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1:24" ht="15.75" thickBot="1" x14ac:dyDescent="0.3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1:24" ht="15.75" thickBot="1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1:24" ht="15.75" thickBot="1" x14ac:dyDescent="0.3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1:24" ht="15.75" thickBot="1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 ht="15.75" thickBot="1" x14ac:dyDescent="0.3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1:24" ht="15.75" thickBot="1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1:24" ht="15.75" thickBot="1" x14ac:dyDescent="0.3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1:24" ht="15.75" thickBot="1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1:24" ht="15.75" thickBot="1" x14ac:dyDescent="0.3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1:24" ht="15.75" thickBot="1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1:24" ht="15.75" thickBot="1" x14ac:dyDescent="0.3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1:24" ht="15.75" thickBot="1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1:24" ht="15.75" thickBot="1" x14ac:dyDescent="0.3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1:24" ht="15.75" thickBot="1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1:24" ht="15.75" thickBot="1" x14ac:dyDescent="0.3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1:24" ht="15.75" thickBot="1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1:24" ht="15.75" thickBot="1" x14ac:dyDescent="0.3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1:24" ht="15.75" thickBot="1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 ht="15.75" thickBot="1" x14ac:dyDescent="0.3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1:24" ht="15.75" thickBot="1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1:24" ht="15.75" thickBot="1" x14ac:dyDescent="0.3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1:24" ht="15.75" thickBot="1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1:24" ht="15.75" thickBot="1" x14ac:dyDescent="0.3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1:24" ht="15.75" thickBot="1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1:24" ht="15.75" thickBot="1" x14ac:dyDescent="0.3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1:24" ht="15.75" thickBot="1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1:24" ht="15.75" thickBot="1" x14ac:dyDescent="0.3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1:24" ht="15.75" thickBot="1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1:24" ht="15.75" thickBot="1" x14ac:dyDescent="0.3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1:24" ht="15.75" thickBot="1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1:24" ht="15.75" thickBot="1" x14ac:dyDescent="0.3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1:24" ht="15.75" thickBot="1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1:24" ht="15.75" thickBot="1" x14ac:dyDescent="0.3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1:24" ht="15.75" thickBot="1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 ht="15.75" thickBot="1" x14ac:dyDescent="0.3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 ht="15.75" thickBot="1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1:24" ht="15.75" thickBot="1" x14ac:dyDescent="0.3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 ht="15.75" thickBot="1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1:24" ht="15.75" thickBot="1" x14ac:dyDescent="0.3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1:24" ht="15.75" thickBot="1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 ht="15.75" thickBot="1" x14ac:dyDescent="0.3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1:24" ht="15.75" thickBot="1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1:24" ht="15.75" thickBot="1" x14ac:dyDescent="0.3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1:24" ht="15.75" thickBot="1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1:24" ht="15.75" thickBot="1" x14ac:dyDescent="0.3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1:24" ht="15.75" thickBot="1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1:24" ht="15.75" thickBot="1" x14ac:dyDescent="0.3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1:24" ht="15.75" thickBot="1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1:24" ht="15.75" thickBot="1" x14ac:dyDescent="0.3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1:24" ht="15.75" thickBot="1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1:24" ht="15.75" thickBot="1" x14ac:dyDescent="0.3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1:24" ht="15.75" thickBot="1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1:24" ht="15.75" thickBot="1" x14ac:dyDescent="0.3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1:24" ht="15.75" thickBot="1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1:24" ht="15.75" thickBot="1" x14ac:dyDescent="0.3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1:24" ht="15.75" thickBot="1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1:24" ht="15.75" thickBot="1" x14ac:dyDescent="0.3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1:24" ht="15.75" thickBot="1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 ht="15.75" thickBot="1" x14ac:dyDescent="0.3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1:24" ht="15.75" thickBot="1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1:24" ht="15.75" thickBot="1" x14ac:dyDescent="0.3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1:24" ht="15.75" thickBot="1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1:24" ht="15.75" thickBot="1" x14ac:dyDescent="0.3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1:24" ht="15.75" thickBot="1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 ht="15.75" thickBot="1" x14ac:dyDescent="0.3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 ht="15.75" thickBot="1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1:24" ht="15.75" thickBot="1" x14ac:dyDescent="0.3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1:24" ht="15.75" thickBot="1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 ht="15.75" thickBot="1" x14ac:dyDescent="0.3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1:24" ht="15.75" thickBot="1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1:24" ht="15.75" thickBot="1" x14ac:dyDescent="0.3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1:24" ht="15.75" thickBot="1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1:24" ht="15.75" thickBot="1" x14ac:dyDescent="0.3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1:24" ht="15.75" thickBot="1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1:24" ht="15.75" thickBot="1" x14ac:dyDescent="0.3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1:24" ht="15.75" thickBot="1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1:24" ht="15.75" thickBot="1" x14ac:dyDescent="0.3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1:24" ht="15.75" thickBot="1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1:24" ht="15.75" thickBot="1" x14ac:dyDescent="0.3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1:24" ht="15.75" thickBot="1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1:24" ht="15.75" thickBot="1" x14ac:dyDescent="0.3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1:24" ht="15.75" thickBot="1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1:24" ht="15.75" thickBot="1" x14ac:dyDescent="0.3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1:24" ht="15.75" thickBot="1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1:24" ht="15.75" thickBot="1" x14ac:dyDescent="0.3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1:24" ht="15.75" thickBot="1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1:24" ht="15.75" thickBot="1" x14ac:dyDescent="0.3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1:24" ht="15.75" thickBot="1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1:24" ht="15.75" thickBot="1" x14ac:dyDescent="0.3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 ht="15.75" thickBot="1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1:24" ht="15.75" thickBot="1" x14ac:dyDescent="0.3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 ht="15.75" thickBot="1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 ht="15.75" thickBot="1" x14ac:dyDescent="0.3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1:24" ht="15.75" thickBot="1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1:24" ht="15.75" thickBot="1" x14ac:dyDescent="0.3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1:24" ht="15.75" thickBot="1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1:24" ht="15.75" thickBot="1" x14ac:dyDescent="0.3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1:24" ht="15.75" thickBot="1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1:24" ht="15.75" thickBot="1" x14ac:dyDescent="0.3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1:24" ht="15.75" thickBot="1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1:24" ht="15.75" thickBot="1" x14ac:dyDescent="0.3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1:24" ht="15.75" thickBot="1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1:24" ht="15.75" thickBot="1" x14ac:dyDescent="0.3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1:24" ht="15.75" thickBot="1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1:24" ht="15.75" thickBot="1" x14ac:dyDescent="0.3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1:24" ht="15.75" thickBot="1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 ht="15.75" thickBot="1" x14ac:dyDescent="0.3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 ht="15.75" thickBot="1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1:24" ht="15.75" thickBot="1" x14ac:dyDescent="0.3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1:24" ht="15.75" thickBot="1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1:24" ht="15.75" thickBot="1" x14ac:dyDescent="0.3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1:24" ht="15.75" thickBot="1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 ht="15.75" thickBot="1" x14ac:dyDescent="0.3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1:24" ht="15.75" thickBot="1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1:24" ht="15.75" thickBot="1" x14ac:dyDescent="0.3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1:24" ht="15.75" thickBot="1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1:24" ht="15.75" thickBot="1" x14ac:dyDescent="0.3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1:24" ht="15.75" thickBot="1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1:24" ht="15.75" thickBot="1" x14ac:dyDescent="0.3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 ht="15.75" thickBot="1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 ht="15.75" thickBot="1" x14ac:dyDescent="0.3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1:24" ht="15.75" thickBot="1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1:24" ht="15.75" thickBot="1" x14ac:dyDescent="0.3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1:24" ht="15.75" thickBot="1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1:24" ht="15.75" thickBot="1" x14ac:dyDescent="0.3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1:24" ht="15.75" thickBot="1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1:24" ht="15.75" thickBot="1" x14ac:dyDescent="0.3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1:24" ht="15.75" thickBot="1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1:24" ht="15.75" thickBot="1" x14ac:dyDescent="0.3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1:24" ht="15.75" thickBot="1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1:24" ht="15.75" thickBot="1" x14ac:dyDescent="0.3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1:24" ht="15.75" thickBot="1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1:24" ht="15.75" thickBot="1" x14ac:dyDescent="0.3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1:24" ht="15.75" thickBot="1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1:24" ht="15.75" thickBot="1" x14ac:dyDescent="0.3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1:24" ht="15.75" thickBot="1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1:24" ht="15.75" thickBot="1" x14ac:dyDescent="0.3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1:24" ht="15.75" thickBot="1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1:24" ht="15.75" thickBot="1" x14ac:dyDescent="0.3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1:24" ht="15.75" thickBot="1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1:24" ht="15.75" thickBot="1" x14ac:dyDescent="0.3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1:24" ht="15.75" thickBot="1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1:24" ht="15.75" thickBot="1" x14ac:dyDescent="0.3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1:24" ht="15.75" thickBot="1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1:24" ht="15.75" thickBot="1" x14ac:dyDescent="0.3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 ht="15.75" thickBot="1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 ht="15.75" thickBot="1" x14ac:dyDescent="0.3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1:24" ht="15.75" thickBot="1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1:24" ht="15.75" thickBot="1" x14ac:dyDescent="0.3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1:24" ht="15.75" thickBot="1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1:24" ht="15.75" thickBot="1" x14ac:dyDescent="0.3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1:24" ht="15.75" thickBot="1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 ht="15.75" thickBot="1" x14ac:dyDescent="0.3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1:24" ht="15.75" thickBot="1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1:24" ht="15.75" thickBot="1" x14ac:dyDescent="0.3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 ht="15.75" thickBot="1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1:24" ht="15.75" thickBot="1" x14ac:dyDescent="0.3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 ht="15.75" thickBot="1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spans="1:24" ht="15.75" thickBot="1" x14ac:dyDescent="0.3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spans="1:24" ht="15.75" thickBot="1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spans="1:24" ht="15.75" thickBot="1" x14ac:dyDescent="0.3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1:24" ht="15.75" thickBot="1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spans="1:24" ht="15.75" thickBot="1" x14ac:dyDescent="0.3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spans="1:24" ht="15.75" thickBot="1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1:24" ht="15.75" thickBot="1" x14ac:dyDescent="0.3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spans="1:24" ht="15.75" thickBot="1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spans="1:24" ht="15.75" thickBot="1" x14ac:dyDescent="0.3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spans="1:24" ht="15.75" thickBot="1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spans="1:24" ht="15.75" thickBot="1" x14ac:dyDescent="0.3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spans="1:24" ht="15.75" thickBot="1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spans="1:24" ht="15.75" thickBot="1" x14ac:dyDescent="0.3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spans="1:24" ht="15.75" thickBot="1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spans="1:24" ht="15.75" thickBot="1" x14ac:dyDescent="0.3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spans="1:24" ht="15.75" thickBot="1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spans="1:24" ht="15.75" thickBot="1" x14ac:dyDescent="0.3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spans="1:24" ht="15.75" thickBot="1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spans="1:24" ht="15.75" thickBot="1" x14ac:dyDescent="0.3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spans="1:24" ht="15.75" thickBot="1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spans="1:24" ht="15.75" thickBot="1" x14ac:dyDescent="0.3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spans="1:24" ht="15.75" thickBot="1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spans="1:24" ht="15.75" thickBot="1" x14ac:dyDescent="0.3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spans="1:24" ht="15.75" thickBot="1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spans="1:24" ht="15.75" thickBot="1" x14ac:dyDescent="0.3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spans="1:24" ht="15.75" thickBot="1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spans="1:24" ht="15.75" thickBot="1" x14ac:dyDescent="0.3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spans="1:24" ht="15.75" thickBot="1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spans="1:24" ht="15.75" thickBot="1" x14ac:dyDescent="0.3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spans="1:24" ht="15.75" thickBot="1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spans="1:24" ht="15.75" thickBot="1" x14ac:dyDescent="0.3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spans="1:24" ht="15.75" thickBot="1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spans="1:24" ht="15.75" thickBot="1" x14ac:dyDescent="0.3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spans="1:24" ht="15.75" thickBot="1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 spans="1:24" ht="15.75" thickBot="1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 spans="1:24" ht="15.75" thickBot="1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 spans="1:24" ht="15.75" thickBot="1" x14ac:dyDescent="0.3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 spans="1:24" ht="15.75" thickBot="1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spans="1:24" ht="15.75" thickBot="1" x14ac:dyDescent="0.3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 spans="1:24" ht="15.75" thickBot="1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 spans="1:24" ht="15.75" thickBot="1" x14ac:dyDescent="0.3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 spans="1:24" ht="15.75" thickBot="1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 spans="1:24" ht="15.75" thickBot="1" x14ac:dyDescent="0.3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Brighton</vt:lpstr>
      <vt:lpstr>Manchester</vt:lpstr>
      <vt:lpstr>Manchester_Homelessness</vt:lpstr>
      <vt:lpstr>Brighton_Homelessness</vt:lpstr>
      <vt:lpstr>data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Wang (268286)</dc:creator>
  <cp:lastModifiedBy>Tyler Yang</cp:lastModifiedBy>
  <dcterms:created xsi:type="dcterms:W3CDTF">2024-03-03T20:49:16Z</dcterms:created>
  <dcterms:modified xsi:type="dcterms:W3CDTF">2024-03-04T05:21:37Z</dcterms:modified>
</cp:coreProperties>
</file>