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C:\My Documents\Excel Notebooks\"/>
    </mc:Choice>
  </mc:AlternateContent>
  <xr:revisionPtr revIDLastSave="0" documentId="8_{E8E4A28B-F73F-4C7C-AB76-D45E46E3B60D}" xr6:coauthVersionLast="43" xr6:coauthVersionMax="43" xr10:uidLastSave="{00000000-0000-0000-0000-000000000000}"/>
  <workbookProtection lockStructure="1"/>
  <bookViews>
    <workbookView xWindow="4935" yWindow="3090" windowWidth="20625" windowHeight="11835"/>
  </bookViews>
  <sheets>
    <sheet name="scores" sheetId="1" r:id="rId1"/>
    <sheet name="calc" sheetId="3" r:id="rId2"/>
  </sheets>
  <calcPr calcId="181029"/>
</workbook>
</file>

<file path=xl/calcChain.xml><?xml version="1.0" encoding="utf-8"?>
<calcChain xmlns="http://schemas.openxmlformats.org/spreadsheetml/2006/main">
  <c r="F4" i="1" l="1"/>
  <c r="G4" i="3"/>
  <c r="G14" i="3" s="1"/>
  <c r="F6" i="1"/>
  <c r="G5" i="3"/>
  <c r="F8" i="1"/>
  <c r="G6" i="3"/>
  <c r="F9" i="1"/>
  <c r="G7" i="3"/>
  <c r="F13" i="1"/>
  <c r="G8" i="3"/>
  <c r="F14" i="1"/>
  <c r="G9" i="3"/>
  <c r="F23" i="1"/>
  <c r="G10" i="3"/>
  <c r="F28" i="1"/>
  <c r="G11" i="3"/>
  <c r="H4" i="3"/>
  <c r="H5" i="3"/>
  <c r="H6" i="3"/>
  <c r="H14" i="3" s="1"/>
  <c r="H7" i="3"/>
  <c r="H8" i="3"/>
  <c r="H9" i="3"/>
  <c r="H10" i="3"/>
  <c r="H11" i="3"/>
  <c r="F4" i="3"/>
  <c r="F5" i="3"/>
  <c r="F6" i="3"/>
  <c r="F7" i="3"/>
  <c r="F8" i="3"/>
  <c r="F9" i="3"/>
  <c r="F10" i="3"/>
  <c r="F11" i="3"/>
  <c r="B3" i="1"/>
  <c r="H4" i="1"/>
  <c r="H6" i="1"/>
  <c r="H8" i="1"/>
  <c r="H9" i="1"/>
  <c r="H13" i="1"/>
  <c r="H14" i="1"/>
  <c r="H23" i="1"/>
  <c r="H28" i="1"/>
  <c r="H2" i="1"/>
  <c r="H3" i="1"/>
  <c r="H5" i="1"/>
  <c r="H7" i="1"/>
  <c r="H10" i="1"/>
  <c r="H11" i="1"/>
  <c r="H12" i="1"/>
  <c r="H15" i="1"/>
  <c r="H16" i="1"/>
  <c r="H17" i="1"/>
  <c r="H18" i="1"/>
  <c r="H19" i="1"/>
  <c r="H20" i="1"/>
  <c r="H21" i="1"/>
  <c r="H22" i="1"/>
  <c r="H24" i="1"/>
  <c r="H25" i="1"/>
  <c r="H26" i="1"/>
  <c r="H27" i="1"/>
  <c r="H29" i="1"/>
  <c r="H30" i="1"/>
  <c r="E30" i="1"/>
  <c r="I4" i="1"/>
  <c r="I6" i="1"/>
  <c r="I8" i="1"/>
  <c r="I9" i="1"/>
  <c r="I13" i="1"/>
  <c r="I14" i="1"/>
  <c r="I23" i="1"/>
  <c r="I28" i="1"/>
  <c r="I2" i="1"/>
  <c r="I3" i="1"/>
  <c r="I5" i="1"/>
  <c r="I7" i="1"/>
  <c r="I10" i="1"/>
  <c r="I11" i="1"/>
  <c r="I12" i="1"/>
  <c r="I15" i="1"/>
  <c r="I16" i="1"/>
  <c r="I17" i="1"/>
  <c r="I18" i="1"/>
  <c r="I19" i="1"/>
  <c r="I20" i="1"/>
  <c r="I21" i="1"/>
  <c r="I22" i="1"/>
  <c r="I24" i="1"/>
  <c r="I25" i="1"/>
  <c r="I26" i="1"/>
  <c r="I27" i="1"/>
  <c r="I29" i="1"/>
  <c r="I30" i="1"/>
  <c r="F30" i="1"/>
  <c r="G20" i="3" l="1"/>
  <c r="E32" i="1" s="1"/>
</calcChain>
</file>

<file path=xl/sharedStrings.xml><?xml version="1.0" encoding="utf-8"?>
<sst xmlns="http://schemas.openxmlformats.org/spreadsheetml/2006/main" count="30" uniqueCount="28">
  <si>
    <t>threshold scores</t>
  </si>
  <si>
    <t>prob X taxon</t>
  </si>
  <si>
    <t>hitvec array</t>
  </si>
  <si>
    <t>Px_t array</t>
  </si>
  <si>
    <t>Px_c array</t>
  </si>
  <si>
    <t>Date:</t>
  </si>
  <si>
    <t>Name:</t>
  </si>
  <si>
    <t>liklihoods t</t>
  </si>
  <si>
    <t>liklihoods c</t>
  </si>
  <si>
    <t>lx_t</t>
  </si>
  <si>
    <t>lx_c</t>
  </si>
  <si>
    <t>Average:</t>
  </si>
  <si>
    <t>P</t>
  </si>
  <si>
    <t>Pt_x</t>
  </si>
  <si>
    <t xml:space="preserve">Probability of taxon given X    or </t>
  </si>
  <si>
    <t>DES</t>
  </si>
  <si>
    <t>DES-T</t>
  </si>
  <si>
    <t>CONSTANTS</t>
  </si>
  <si>
    <t>prob X nontaxon</t>
  </si>
  <si>
    <t>nontaxon: choose P or Q based on score&gt;= threshold</t>
  </si>
  <si>
    <t>CALCULATIONS</t>
  </si>
  <si>
    <t>From Scores (for ease of verification)</t>
  </si>
  <si>
    <t>taxon:   choose P or Q based on score&gt;= threshold</t>
  </si>
  <si>
    <t>J. Q. You</t>
  </si>
  <si>
    <t>Item #</t>
  </si>
  <si>
    <r>
      <t xml:space="preserve">This spreadsheet calculates a single test-taker's score on the Dissociative Experiences Scale (DES). It also caculates the Bayesian probability that the test-taker belongs in the DES Taxon. Cell E30 computes the DES score by taking the mean of all the DES item scores. Cell F30, which is labeled as the "average DES-T," is actually the sum of the scores on the eight taxon items, divided by the DES score in Cell E30. This spreadsheet was written by Darryl Perry, who specified that it is to remain in the public domain and that its source code is to be distributed for free. The caculations in this workshop are a translation of the SAS computer program that may be found in the following article: Waller, N. G., &amp; Ross, C. A. (1997). The prevalence and biometric structure of pathological dissociation in the general population: Taxometric and behavior genetic findings. </t>
    </r>
    <r>
      <rPr>
        <i/>
        <sz val="10"/>
        <rFont val="Arial"/>
        <family val="2"/>
      </rPr>
      <t xml:space="preserve">Journal of Abnormal Psychology, 106(4), </t>
    </r>
    <r>
      <rPr>
        <sz val="10"/>
        <rFont val="Arial"/>
      </rPr>
      <t>499-510.</t>
    </r>
  </si>
  <si>
    <t>INSTRUCTIONS</t>
  </si>
  <si>
    <t>Enter DES item scores in column E. Results will automatically be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</si>
</sst>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73" formatCode="0.00000"/>
  </numFmts>
  <fonts count="4" x14ac:knownFonts="1">
    <font>
      <sz val="10"/>
      <name val="Arial"/>
    </font>
    <font>
      <b/>
      <sz val="10"/>
      <name val="Arial"/>
      <family val="2"/>
    </font>
    <font>
      <b/>
      <sz val="12"/>
      <name val="Arial"/>
      <family val="2"/>
    </font>
    <font>
      <i/>
      <sz val="10"/>
      <name val="Arial"/>
      <family val="2"/>
    </font>
  </fonts>
  <fills count="3">
    <fill>
      <patternFill patternType="none"/>
    </fill>
    <fill>
      <patternFill patternType="gray125"/>
    </fill>
    <fill>
      <patternFill patternType="solid">
        <fgColor indexed="22"/>
        <bgColor indexed="6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49" fontId="0" fillId="0" borderId="0" xfId="0" applyNumberFormat="1" applyAlignment="1">
      <alignment wrapText="1"/>
    </xf>
    <xf numFmtId="164" fontId="0" fillId="0" borderId="0" xfId="0" applyNumberFormat="1" applyAlignment="1">
      <alignment horizontal="right"/>
    </xf>
    <xf numFmtId="0" fontId="0" fillId="0" borderId="0" xfId="0" applyAlignment="1">
      <alignment wrapText="1"/>
    </xf>
    <xf numFmtId="164" fontId="0" fillId="0" borderId="0" xfId="0" applyNumberFormat="1"/>
    <xf numFmtId="0" fontId="1" fillId="0" borderId="0" xfId="0" applyFont="1"/>
    <xf numFmtId="0" fontId="0" fillId="2" borderId="0" xfId="0" applyFill="1"/>
    <xf numFmtId="0" fontId="2" fillId="2" borderId="0" xfId="0" applyFont="1" applyFill="1"/>
    <xf numFmtId="173" fontId="0" fillId="0" borderId="0" xfId="0" applyNumberFormat="1"/>
    <xf numFmtId="0" fontId="0" fillId="0" borderId="0" xfId="0" applyProtection="1">
      <protection hidden="1"/>
    </xf>
    <xf numFmtId="0" fontId="0" fillId="0" borderId="0" xfId="0" applyAlignment="1" applyProtection="1">
      <alignment horizontal="left"/>
      <protection locked="0"/>
    </xf>
    <xf numFmtId="22" fontId="0" fillId="0" borderId="0" xfId="0" applyNumberFormat="1" applyAlignment="1" applyProtection="1">
      <alignment horizontal="left"/>
      <protection locked="0"/>
    </xf>
    <xf numFmtId="0" fontId="0" fillId="0" borderId="0" xfId="0" applyAlignment="1">
      <alignment horizontal="center"/>
    </xf>
    <xf numFmtId="49" fontId="0" fillId="0" borderId="0" xfId="0" applyNumberFormat="1" applyAlignment="1">
      <alignment horizontal="right"/>
    </xf>
    <xf numFmtId="49" fontId="0" fillId="0" borderId="0" xfId="0" applyNumberFormat="1" applyAlignment="1">
      <alignment horizontal="center"/>
    </xf>
    <xf numFmtId="49" fontId="0" fillId="0" borderId="0" xfId="0" applyNumberFormat="1" applyAlignment="1">
      <alignment horizontal="left"/>
    </xf>
    <xf numFmtId="173" fontId="1" fillId="0" borderId="0" xfId="0" applyNumberFormat="1" applyFont="1" applyAlignment="1">
      <alignment horizontal="left"/>
    </xf>
    <xf numFmtId="0" fontId="0" fillId="0" borderId="1"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0"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zoomScale="75" workbookViewId="0">
      <selection activeCell="E2" sqref="E2"/>
    </sheetView>
  </sheetViews>
  <sheetFormatPr defaultRowHeight="12.75" x14ac:dyDescent="0.2"/>
  <cols>
    <col min="2" max="2" width="15.28515625" customWidth="1"/>
    <col min="3" max="3" width="10.42578125" customWidth="1"/>
    <col min="4" max="4" width="8.85546875" style="13" customWidth="1"/>
    <col min="5" max="5" width="9.7109375" customWidth="1"/>
    <col min="7" max="7" width="9.5703125" customWidth="1"/>
    <col min="8" max="9" width="0.5703125" customWidth="1"/>
  </cols>
  <sheetData>
    <row r="1" spans="1:9" ht="13.5" thickBot="1" x14ac:dyDescent="0.25">
      <c r="D1" s="14" t="s">
        <v>24</v>
      </c>
      <c r="E1" s="12" t="s">
        <v>15</v>
      </c>
      <c r="F1" s="12" t="s">
        <v>16</v>
      </c>
    </row>
    <row r="2" spans="1:9" ht="13.5" customHeight="1" x14ac:dyDescent="0.2">
      <c r="A2" t="s">
        <v>6</v>
      </c>
      <c r="B2" s="10" t="s">
        <v>23</v>
      </c>
      <c r="D2" s="13">
        <v>1</v>
      </c>
      <c r="E2" s="17">
        <v>40</v>
      </c>
      <c r="H2" s="9">
        <f>IF(E2="","",1)</f>
        <v>1</v>
      </c>
      <c r="I2" s="9" t="str">
        <f>IF(F2="","",1)</f>
        <v/>
      </c>
    </row>
    <row r="3" spans="1:9" x14ac:dyDescent="0.2">
      <c r="A3" t="s">
        <v>5</v>
      </c>
      <c r="B3" s="11">
        <f ca="1">NOW()</f>
        <v>43631.821758796294</v>
      </c>
      <c r="D3" s="13">
        <v>2</v>
      </c>
      <c r="E3" s="18">
        <v>40</v>
      </c>
      <c r="H3" s="9">
        <f t="shared" ref="H3:H29" si="0">IF(E3="","",1)</f>
        <v>1</v>
      </c>
      <c r="I3" s="9" t="str">
        <f t="shared" ref="I3:I29" si="1">IF(F3="","",1)</f>
        <v/>
      </c>
    </row>
    <row r="4" spans="1:9" x14ac:dyDescent="0.2">
      <c r="D4" s="13">
        <v>3</v>
      </c>
      <c r="E4" s="18">
        <v>40</v>
      </c>
      <c r="F4">
        <f>E4</f>
        <v>40</v>
      </c>
      <c r="H4" s="9">
        <f t="shared" si="0"/>
        <v>1</v>
      </c>
      <c r="I4" s="9">
        <f t="shared" si="1"/>
        <v>1</v>
      </c>
    </row>
    <row r="5" spans="1:9" x14ac:dyDescent="0.2">
      <c r="B5" s="5" t="s">
        <v>26</v>
      </c>
      <c r="D5" s="13">
        <v>4</v>
      </c>
      <c r="E5" s="18">
        <v>40</v>
      </c>
      <c r="H5" s="9">
        <f t="shared" si="0"/>
        <v>1</v>
      </c>
      <c r="I5" s="9" t="str">
        <f t="shared" si="1"/>
        <v/>
      </c>
    </row>
    <row r="6" spans="1:9" ht="14.45" customHeight="1" x14ac:dyDescent="0.2">
      <c r="A6" s="29" t="s">
        <v>27</v>
      </c>
      <c r="B6" s="29"/>
      <c r="C6" s="29"/>
      <c r="D6" s="13">
        <v>5</v>
      </c>
      <c r="E6" s="18">
        <v>40</v>
      </c>
      <c r="F6">
        <f>E6</f>
        <v>40</v>
      </c>
      <c r="H6" s="9">
        <f t="shared" si="0"/>
        <v>1</v>
      </c>
      <c r="I6" s="9">
        <f t="shared" si="1"/>
        <v>1</v>
      </c>
    </row>
    <row r="7" spans="1:9" x14ac:dyDescent="0.2">
      <c r="A7" s="29"/>
      <c r="B7" s="29"/>
      <c r="C7" s="29"/>
      <c r="D7" s="13">
        <v>6</v>
      </c>
      <c r="E7" s="18">
        <v>40</v>
      </c>
      <c r="H7" s="9">
        <f t="shared" si="0"/>
        <v>1</v>
      </c>
      <c r="I7" s="9" t="str">
        <f t="shared" si="1"/>
        <v/>
      </c>
    </row>
    <row r="8" spans="1:9" x14ac:dyDescent="0.2">
      <c r="A8" s="3"/>
      <c r="B8" s="3"/>
      <c r="C8" s="3"/>
      <c r="D8" s="13">
        <v>7</v>
      </c>
      <c r="E8" s="18">
        <v>40</v>
      </c>
      <c r="F8">
        <f>E8</f>
        <v>40</v>
      </c>
      <c r="H8" s="9">
        <f t="shared" si="0"/>
        <v>1</v>
      </c>
      <c r="I8" s="9">
        <f t="shared" si="1"/>
        <v>1</v>
      </c>
    </row>
    <row r="9" spans="1:9" x14ac:dyDescent="0.2">
      <c r="A9" s="3"/>
      <c r="B9" s="3"/>
      <c r="C9" s="3"/>
      <c r="D9" s="13">
        <v>8</v>
      </c>
      <c r="E9" s="18">
        <v>40</v>
      </c>
      <c r="F9">
        <f>E9</f>
        <v>40</v>
      </c>
      <c r="H9" s="9">
        <f t="shared" si="0"/>
        <v>1</v>
      </c>
      <c r="I9" s="9">
        <f t="shared" si="1"/>
        <v>1</v>
      </c>
    </row>
    <row r="10" spans="1:9" x14ac:dyDescent="0.2">
      <c r="D10" s="13">
        <v>9</v>
      </c>
      <c r="E10" s="18">
        <v>40</v>
      </c>
      <c r="H10" s="9">
        <f t="shared" si="0"/>
        <v>1</v>
      </c>
      <c r="I10" s="9" t="str">
        <f t="shared" si="1"/>
        <v/>
      </c>
    </row>
    <row r="11" spans="1:9" x14ac:dyDescent="0.2">
      <c r="D11" s="13">
        <v>10</v>
      </c>
      <c r="E11" s="18">
        <v>40</v>
      </c>
      <c r="H11" s="9">
        <f t="shared" si="0"/>
        <v>1</v>
      </c>
      <c r="I11" s="9" t="str">
        <f t="shared" si="1"/>
        <v/>
      </c>
    </row>
    <row r="12" spans="1:9" x14ac:dyDescent="0.2">
      <c r="D12" s="13">
        <v>11</v>
      </c>
      <c r="E12" s="18">
        <v>40</v>
      </c>
      <c r="H12" s="9">
        <f t="shared" si="0"/>
        <v>1</v>
      </c>
      <c r="I12" s="9" t="str">
        <f t="shared" si="1"/>
        <v/>
      </c>
    </row>
    <row r="13" spans="1:9" x14ac:dyDescent="0.2">
      <c r="D13" s="13">
        <v>12</v>
      </c>
      <c r="E13" s="18">
        <v>40</v>
      </c>
      <c r="F13">
        <f>E13</f>
        <v>40</v>
      </c>
      <c r="H13" s="9">
        <f t="shared" si="0"/>
        <v>1</v>
      </c>
      <c r="I13" s="9">
        <f t="shared" si="1"/>
        <v>1</v>
      </c>
    </row>
    <row r="14" spans="1:9" x14ac:dyDescent="0.2">
      <c r="D14" s="13">
        <v>13</v>
      </c>
      <c r="E14" s="18">
        <v>40</v>
      </c>
      <c r="F14">
        <f>E14</f>
        <v>40</v>
      </c>
      <c r="H14" s="9">
        <f t="shared" si="0"/>
        <v>1</v>
      </c>
      <c r="I14" s="9">
        <f t="shared" si="1"/>
        <v>1</v>
      </c>
    </row>
    <row r="15" spans="1:9" x14ac:dyDescent="0.2">
      <c r="D15" s="13">
        <v>14</v>
      </c>
      <c r="E15" s="18">
        <v>40</v>
      </c>
      <c r="H15" s="9">
        <f t="shared" si="0"/>
        <v>1</v>
      </c>
      <c r="I15" s="9" t="str">
        <f t="shared" si="1"/>
        <v/>
      </c>
    </row>
    <row r="16" spans="1:9" x14ac:dyDescent="0.2">
      <c r="D16" s="13">
        <v>15</v>
      </c>
      <c r="E16" s="18">
        <v>40</v>
      </c>
      <c r="H16" s="9">
        <f t="shared" si="0"/>
        <v>1</v>
      </c>
      <c r="I16" s="9" t="str">
        <f t="shared" si="1"/>
        <v/>
      </c>
    </row>
    <row r="17" spans="2:9" x14ac:dyDescent="0.2">
      <c r="D17" s="13">
        <v>16</v>
      </c>
      <c r="E17" s="18">
        <v>40</v>
      </c>
      <c r="H17" s="9">
        <f t="shared" si="0"/>
        <v>1</v>
      </c>
      <c r="I17" s="9" t="str">
        <f t="shared" si="1"/>
        <v/>
      </c>
    </row>
    <row r="18" spans="2:9" x14ac:dyDescent="0.2">
      <c r="D18" s="13">
        <v>17</v>
      </c>
      <c r="E18" s="18">
        <v>40</v>
      </c>
      <c r="H18" s="9">
        <f t="shared" si="0"/>
        <v>1</v>
      </c>
      <c r="I18" s="9" t="str">
        <f t="shared" si="1"/>
        <v/>
      </c>
    </row>
    <row r="19" spans="2:9" x14ac:dyDescent="0.2">
      <c r="D19" s="13">
        <v>18</v>
      </c>
      <c r="E19" s="18">
        <v>40</v>
      </c>
      <c r="H19" s="9">
        <f t="shared" si="0"/>
        <v>1</v>
      </c>
      <c r="I19" s="9" t="str">
        <f t="shared" si="1"/>
        <v/>
      </c>
    </row>
    <row r="20" spans="2:9" x14ac:dyDescent="0.2">
      <c r="D20" s="13">
        <v>19</v>
      </c>
      <c r="E20" s="18">
        <v>40</v>
      </c>
      <c r="H20" s="9">
        <f t="shared" si="0"/>
        <v>1</v>
      </c>
      <c r="I20" s="9" t="str">
        <f t="shared" si="1"/>
        <v/>
      </c>
    </row>
    <row r="21" spans="2:9" x14ac:dyDescent="0.2">
      <c r="D21" s="13">
        <v>20</v>
      </c>
      <c r="E21" s="18">
        <v>40</v>
      </c>
      <c r="H21" s="9">
        <f t="shared" si="0"/>
        <v>1</v>
      </c>
      <c r="I21" s="9" t="str">
        <f t="shared" si="1"/>
        <v/>
      </c>
    </row>
    <row r="22" spans="2:9" x14ac:dyDescent="0.2">
      <c r="D22" s="13">
        <v>21</v>
      </c>
      <c r="E22" s="18">
        <v>40</v>
      </c>
      <c r="H22" s="9">
        <f t="shared" si="0"/>
        <v>1</v>
      </c>
      <c r="I22" s="9" t="str">
        <f t="shared" si="1"/>
        <v/>
      </c>
    </row>
    <row r="23" spans="2:9" x14ac:dyDescent="0.2">
      <c r="D23" s="13">
        <v>22</v>
      </c>
      <c r="E23" s="18">
        <v>40</v>
      </c>
      <c r="F23">
        <f>E23</f>
        <v>40</v>
      </c>
      <c r="H23" s="9">
        <f t="shared" si="0"/>
        <v>1</v>
      </c>
      <c r="I23" s="9">
        <f t="shared" si="1"/>
        <v>1</v>
      </c>
    </row>
    <row r="24" spans="2:9" x14ac:dyDescent="0.2">
      <c r="D24" s="13">
        <v>23</v>
      </c>
      <c r="E24" s="18">
        <v>40</v>
      </c>
      <c r="H24" s="9">
        <f t="shared" si="0"/>
        <v>1</v>
      </c>
      <c r="I24" s="9" t="str">
        <f t="shared" si="1"/>
        <v/>
      </c>
    </row>
    <row r="25" spans="2:9" x14ac:dyDescent="0.2">
      <c r="D25" s="13">
        <v>24</v>
      </c>
      <c r="E25" s="18">
        <v>40</v>
      </c>
      <c r="H25" s="9">
        <f t="shared" si="0"/>
        <v>1</v>
      </c>
      <c r="I25" s="9" t="str">
        <f t="shared" si="1"/>
        <v/>
      </c>
    </row>
    <row r="26" spans="2:9" x14ac:dyDescent="0.2">
      <c r="D26" s="13">
        <v>25</v>
      </c>
      <c r="E26" s="18">
        <v>40</v>
      </c>
      <c r="H26" s="9">
        <f t="shared" si="0"/>
        <v>1</v>
      </c>
      <c r="I26" s="9" t="str">
        <f t="shared" si="1"/>
        <v/>
      </c>
    </row>
    <row r="27" spans="2:9" x14ac:dyDescent="0.2">
      <c r="D27" s="13">
        <v>26</v>
      </c>
      <c r="E27" s="18">
        <v>40</v>
      </c>
      <c r="H27" s="9">
        <f t="shared" si="0"/>
        <v>1</v>
      </c>
      <c r="I27" s="9" t="str">
        <f t="shared" si="1"/>
        <v/>
      </c>
    </row>
    <row r="28" spans="2:9" x14ac:dyDescent="0.2">
      <c r="D28" s="13">
        <v>27</v>
      </c>
      <c r="E28" s="18">
        <v>40</v>
      </c>
      <c r="F28">
        <f>E28</f>
        <v>40</v>
      </c>
      <c r="H28" s="9">
        <f t="shared" si="0"/>
        <v>1</v>
      </c>
      <c r="I28" s="9">
        <f t="shared" si="1"/>
        <v>1</v>
      </c>
    </row>
    <row r="29" spans="2:9" ht="13.5" thickBot="1" x14ac:dyDescent="0.25">
      <c r="D29" s="13">
        <v>28</v>
      </c>
      <c r="E29" s="19">
        <v>40</v>
      </c>
      <c r="H29" s="9">
        <f t="shared" si="0"/>
        <v>1</v>
      </c>
      <c r="I29" s="9" t="str">
        <f t="shared" si="1"/>
        <v/>
      </c>
    </row>
    <row r="30" spans="2:9" x14ac:dyDescent="0.2">
      <c r="D30" s="13" t="s">
        <v>11</v>
      </c>
      <c r="E30" s="5">
        <f>SUM(E2:E29)/H30</f>
        <v>40</v>
      </c>
      <c r="F30" s="5">
        <f>SUM(F2:F29)/I30</f>
        <v>40</v>
      </c>
      <c r="H30" s="9">
        <f>SUM(H2:H29)</f>
        <v>28</v>
      </c>
      <c r="I30" s="9">
        <f>SUM(I2:I29)</f>
        <v>8</v>
      </c>
    </row>
    <row r="32" spans="2:9" x14ac:dyDescent="0.2">
      <c r="B32" t="s">
        <v>14</v>
      </c>
      <c r="D32" s="15" t="s">
        <v>13</v>
      </c>
      <c r="E32" s="16">
        <f>calc!G20</f>
        <v>0.99181212112737049</v>
      </c>
    </row>
    <row r="34" spans="1:5" x14ac:dyDescent="0.2">
      <c r="A34" s="20" t="s">
        <v>25</v>
      </c>
      <c r="B34" s="21"/>
      <c r="C34" s="21"/>
      <c r="D34" s="21"/>
      <c r="E34" s="22"/>
    </row>
    <row r="35" spans="1:5" x14ac:dyDescent="0.2">
      <c r="A35" s="23"/>
      <c r="B35" s="24"/>
      <c r="C35" s="24"/>
      <c r="D35" s="24"/>
      <c r="E35" s="25"/>
    </row>
    <row r="36" spans="1:5" x14ac:dyDescent="0.2">
      <c r="A36" s="23"/>
      <c r="B36" s="24"/>
      <c r="C36" s="24"/>
      <c r="D36" s="24"/>
      <c r="E36" s="25"/>
    </row>
    <row r="37" spans="1:5" x14ac:dyDescent="0.2">
      <c r="A37" s="23"/>
      <c r="B37" s="24"/>
      <c r="C37" s="24"/>
      <c r="D37" s="24"/>
      <c r="E37" s="25"/>
    </row>
    <row r="38" spans="1:5" x14ac:dyDescent="0.2">
      <c r="A38" s="23"/>
      <c r="B38" s="24"/>
      <c r="C38" s="24"/>
      <c r="D38" s="24"/>
      <c r="E38" s="25"/>
    </row>
    <row r="39" spans="1:5" x14ac:dyDescent="0.2">
      <c r="A39" s="23"/>
      <c r="B39" s="24"/>
      <c r="C39" s="24"/>
      <c r="D39" s="24"/>
      <c r="E39" s="25"/>
    </row>
    <row r="40" spans="1:5" x14ac:dyDescent="0.2">
      <c r="A40" s="23"/>
      <c r="B40" s="24"/>
      <c r="C40" s="24"/>
      <c r="D40" s="24"/>
      <c r="E40" s="25"/>
    </row>
    <row r="41" spans="1:5" x14ac:dyDescent="0.2">
      <c r="A41" s="23"/>
      <c r="B41" s="24"/>
      <c r="C41" s="24"/>
      <c r="D41" s="24"/>
      <c r="E41" s="25"/>
    </row>
    <row r="42" spans="1:5" x14ac:dyDescent="0.2">
      <c r="A42" s="23"/>
      <c r="B42" s="24"/>
      <c r="C42" s="24"/>
      <c r="D42" s="24"/>
      <c r="E42" s="25"/>
    </row>
    <row r="43" spans="1:5" x14ac:dyDescent="0.2">
      <c r="A43" s="23"/>
      <c r="B43" s="24"/>
      <c r="C43" s="24"/>
      <c r="D43" s="24"/>
      <c r="E43" s="25"/>
    </row>
    <row r="44" spans="1:5" x14ac:dyDescent="0.2">
      <c r="A44" s="23"/>
      <c r="B44" s="24"/>
      <c r="C44" s="24"/>
      <c r="D44" s="24"/>
      <c r="E44" s="25"/>
    </row>
    <row r="45" spans="1:5" x14ac:dyDescent="0.2">
      <c r="A45" s="23"/>
      <c r="B45" s="24"/>
      <c r="C45" s="24"/>
      <c r="D45" s="24"/>
      <c r="E45" s="25"/>
    </row>
    <row r="46" spans="1:5" x14ac:dyDescent="0.2">
      <c r="A46" s="23"/>
      <c r="B46" s="24"/>
      <c r="C46" s="24"/>
      <c r="D46" s="24"/>
      <c r="E46" s="25"/>
    </row>
    <row r="47" spans="1:5" x14ac:dyDescent="0.2">
      <c r="A47" s="23"/>
      <c r="B47" s="24"/>
      <c r="C47" s="24"/>
      <c r="D47" s="24"/>
      <c r="E47" s="25"/>
    </row>
    <row r="48" spans="1:5" x14ac:dyDescent="0.2">
      <c r="A48" s="23"/>
      <c r="B48" s="24"/>
      <c r="C48" s="24"/>
      <c r="D48" s="24"/>
      <c r="E48" s="25"/>
    </row>
    <row r="49" spans="1:5" x14ac:dyDescent="0.2">
      <c r="A49" s="23"/>
      <c r="B49" s="24"/>
      <c r="C49" s="24"/>
      <c r="D49" s="24"/>
      <c r="E49" s="25"/>
    </row>
    <row r="50" spans="1:5" x14ac:dyDescent="0.2">
      <c r="A50" s="26"/>
      <c r="B50" s="27"/>
      <c r="C50" s="27"/>
      <c r="D50" s="27"/>
      <c r="E50" s="28"/>
    </row>
  </sheetData>
  <sheetProtection sheet="1" objects="1" scenarios="1"/>
  <mergeCells count="2">
    <mergeCell ref="A34:E50"/>
    <mergeCell ref="A6:C7"/>
  </mergeCells>
  <phoneticPr fontId="0" type="noConversion"/>
  <pageMargins left="0.75" right="0.75" top="1" bottom="1" header="0.5" footer="0.5"/>
  <pageSetup orientation="portrait" horizontalDpi="4294967292"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2" zoomScale="75" workbookViewId="0">
      <selection activeCell="G11" sqref="G11"/>
    </sheetView>
  </sheetViews>
  <sheetFormatPr defaultRowHeight="12.75" x14ac:dyDescent="0.2"/>
  <cols>
    <col min="2" max="2" width="8.5703125" customWidth="1"/>
    <col min="3" max="3" width="8.7109375" customWidth="1"/>
    <col min="4" max="4" width="6.85546875" customWidth="1"/>
    <col min="5" max="5" width="8.28515625" customWidth="1"/>
    <col min="6" max="6" width="10.85546875" customWidth="1"/>
    <col min="7" max="7" width="12.7109375" customWidth="1"/>
    <col min="8" max="8" width="14.28515625" customWidth="1"/>
  </cols>
  <sheetData>
    <row r="1" spans="1:8" ht="29.25" customHeight="1" x14ac:dyDescent="0.25">
      <c r="A1" s="6"/>
      <c r="B1" s="7" t="s">
        <v>17</v>
      </c>
      <c r="C1" s="6"/>
      <c r="D1" s="6"/>
      <c r="F1" s="6"/>
      <c r="G1" s="7" t="s">
        <v>20</v>
      </c>
      <c r="H1" s="6"/>
    </row>
    <row r="2" spans="1:8" s="3" customFormat="1" ht="65.25" customHeight="1" x14ac:dyDescent="0.2">
      <c r="A2" s="3" t="s">
        <v>2</v>
      </c>
      <c r="B2" s="3" t="s">
        <v>3</v>
      </c>
      <c r="C2" s="3" t="s">
        <v>4</v>
      </c>
      <c r="D2" s="3" t="s">
        <v>12</v>
      </c>
      <c r="F2" s="3" t="s">
        <v>21</v>
      </c>
      <c r="G2" s="3" t="s">
        <v>22</v>
      </c>
      <c r="H2" s="3" t="s">
        <v>19</v>
      </c>
    </row>
    <row r="3" spans="1:8" s="3" customFormat="1" ht="24.75" customHeight="1" x14ac:dyDescent="0.2">
      <c r="A3" s="1" t="s">
        <v>0</v>
      </c>
      <c r="B3" s="3" t="s">
        <v>1</v>
      </c>
      <c r="C3" s="3" t="s">
        <v>18</v>
      </c>
      <c r="F3" s="3" t="s">
        <v>16</v>
      </c>
      <c r="G3" s="3" t="s">
        <v>7</v>
      </c>
      <c r="H3" s="3" t="s">
        <v>8</v>
      </c>
    </row>
    <row r="4" spans="1:8" x14ac:dyDescent="0.2">
      <c r="A4">
        <v>22</v>
      </c>
      <c r="B4" s="4">
        <v>0.22700000000000001</v>
      </c>
      <c r="C4" s="2">
        <v>3.0000000000000001E-3</v>
      </c>
      <c r="D4" s="2">
        <v>3.3000000000000002E-2</v>
      </c>
      <c r="F4">
        <f>scores!F4</f>
        <v>40</v>
      </c>
      <c r="G4" s="4">
        <f>IF(scores!$F4&gt;=$A4,B4,(1-B4))</f>
        <v>0.22700000000000001</v>
      </c>
      <c r="H4" s="4">
        <f>IF(scores!$F4&gt;=$A4,C4,(1-C4))</f>
        <v>3.0000000000000001E-3</v>
      </c>
    </row>
    <row r="5" spans="1:8" x14ac:dyDescent="0.2">
      <c r="A5">
        <v>52</v>
      </c>
      <c r="B5" s="4">
        <v>0.47499999999999998</v>
      </c>
      <c r="C5" s="2">
        <v>3.0000000000000001E-3</v>
      </c>
      <c r="D5" s="2"/>
      <c r="F5">
        <f>scores!F6</f>
        <v>40</v>
      </c>
      <c r="G5" s="4">
        <f>IF(scores!$F6&gt;=$A5,B5,(1-B5))</f>
        <v>0.52500000000000002</v>
      </c>
      <c r="H5" s="4">
        <f>IF(scores!$F6&gt;=$A5,C5,(1-C5))</f>
        <v>0.997</v>
      </c>
    </row>
    <row r="6" spans="1:8" x14ac:dyDescent="0.2">
      <c r="A6">
        <v>38</v>
      </c>
      <c r="B6" s="4">
        <v>0.47699999999999998</v>
      </c>
      <c r="C6" s="2">
        <v>1.7999999999999999E-2</v>
      </c>
      <c r="D6" s="2"/>
      <c r="F6">
        <f>scores!F8</f>
        <v>40</v>
      </c>
      <c r="G6" s="4">
        <f>IF(scores!$F8&gt;=$A6,B6,(1-B6))</f>
        <v>0.47699999999999998</v>
      </c>
      <c r="H6" s="4">
        <f>IF(scores!$F8&gt;=$A6,C6,(1-C6))</f>
        <v>1.7999999999999999E-2</v>
      </c>
    </row>
    <row r="7" spans="1:8" x14ac:dyDescent="0.2">
      <c r="A7">
        <v>47</v>
      </c>
      <c r="B7" s="4">
        <v>0.40400000000000003</v>
      </c>
      <c r="C7" s="2">
        <v>4.0000000000000001E-3</v>
      </c>
      <c r="D7" s="2"/>
      <c r="F7">
        <f>scores!F9</f>
        <v>40</v>
      </c>
      <c r="G7" s="4">
        <f>IF(scores!$F9&gt;=$A7,B7,(1-B7))</f>
        <v>0.59599999999999997</v>
      </c>
      <c r="H7" s="4">
        <f>IF(scores!$F9&gt;=$A7,C7,(1-C7))</f>
        <v>0.996</v>
      </c>
    </row>
    <row r="8" spans="1:8" x14ac:dyDescent="0.2">
      <c r="A8">
        <v>45</v>
      </c>
      <c r="B8" s="4">
        <v>0.48499999999999999</v>
      </c>
      <c r="C8" s="2">
        <v>5.0000000000000001E-3</v>
      </c>
      <c r="D8" s="2"/>
      <c r="F8">
        <f>scores!F13</f>
        <v>40</v>
      </c>
      <c r="G8" s="4">
        <f>IF(scores!$F13&gt;=$A8,B8,(1-B8))</f>
        <v>0.51500000000000001</v>
      </c>
      <c r="H8" s="4">
        <f>IF(scores!$F13&gt;=$A8,C8,(1-C8))</f>
        <v>0.995</v>
      </c>
    </row>
    <row r="9" spans="1:8" x14ac:dyDescent="0.2">
      <c r="A9">
        <v>25</v>
      </c>
      <c r="B9" s="4">
        <v>0.38700000000000001</v>
      </c>
      <c r="C9" s="2">
        <v>0.01</v>
      </c>
      <c r="D9" s="2"/>
      <c r="F9">
        <f>scores!F14</f>
        <v>40</v>
      </c>
      <c r="G9" s="4">
        <f>IF(scores!$F14&gt;=$A9,B9,(1-B9))</f>
        <v>0.38700000000000001</v>
      </c>
      <c r="H9" s="4">
        <f>IF(scores!$F14&gt;=$A9,C9,(1-C9))</f>
        <v>0.01</v>
      </c>
    </row>
    <row r="10" spans="1:8" x14ac:dyDescent="0.2">
      <c r="A10">
        <v>85</v>
      </c>
      <c r="B10" s="4">
        <v>0.35299999999999998</v>
      </c>
      <c r="C10" s="2">
        <v>5.0000000000000001E-3</v>
      </c>
      <c r="D10" s="2"/>
      <c r="F10">
        <f>scores!F23</f>
        <v>40</v>
      </c>
      <c r="G10" s="4">
        <f>IF(scores!$F23&gt;=$A10,B10,(1-B10))</f>
        <v>0.64700000000000002</v>
      </c>
      <c r="H10" s="4">
        <f>IF(scores!$F23&gt;=$A10,C10,(1-C10))</f>
        <v>0.995</v>
      </c>
    </row>
    <row r="11" spans="1:8" x14ac:dyDescent="0.2">
      <c r="A11">
        <v>42</v>
      </c>
      <c r="B11" s="4">
        <v>0.57299999999999995</v>
      </c>
      <c r="C11" s="2">
        <v>0.01</v>
      </c>
      <c r="D11" s="2"/>
      <c r="F11">
        <f>scores!F28</f>
        <v>40</v>
      </c>
      <c r="G11" s="4">
        <f>IF(scores!$F28&gt;=$A11,B11,(1-B11))</f>
        <v>0.42700000000000005</v>
      </c>
      <c r="H11" s="4">
        <f>IF(scores!$F28&gt;=$A11,C11,(1-C11))</f>
        <v>0.99</v>
      </c>
    </row>
    <row r="13" spans="1:8" x14ac:dyDescent="0.2">
      <c r="G13" t="s">
        <v>9</v>
      </c>
      <c r="H13" t="s">
        <v>10</v>
      </c>
    </row>
    <row r="14" spans="1:8" x14ac:dyDescent="0.2">
      <c r="G14" s="8">
        <f>G4*G5*G6*G7*G8*G9*G10*G11</f>
        <v>1.8655210297055086E-3</v>
      </c>
      <c r="H14" s="8">
        <f>H4*H5*H6*H7*H8*H9*H10*H11</f>
        <v>5.2556884465337999E-7</v>
      </c>
    </row>
    <row r="19" spans="7:7" x14ac:dyDescent="0.2">
      <c r="G19" s="5" t="s">
        <v>13</v>
      </c>
    </row>
    <row r="20" spans="7:7" x14ac:dyDescent="0.2">
      <c r="G20" s="8">
        <f>(D4*G14)/(D4*G14+(1-D4)*H14)</f>
        <v>0.99181212112737049</v>
      </c>
    </row>
  </sheetData>
  <sheetProtection sheet="1" objects="1" scenarios="1"/>
  <phoneticPr fontId="0" type="noConversion"/>
  <pageMargins left="0.75" right="0.75" top="1" bottom="1" header="0.5" footer="0.5"/>
  <pageSetup orientation="portrait" horizontalDpi="4294967292"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scores</vt:lpstr>
      <vt:lpstr>calc</vt:lpstr>
    </vt:vector>
  </TitlesOfParts>
  <Company>National Jewish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Jewish</dc:creator>
  <cp:lastModifiedBy>Peter M. Barach, Ph.D.</cp:lastModifiedBy>
  <cp:lastPrinted>1999-11-05T17:51:21Z</cp:lastPrinted>
  <dcterms:created xsi:type="dcterms:W3CDTF">1999-10-27T23:18:37Z</dcterms:created>
  <dcterms:modified xsi:type="dcterms:W3CDTF">2019-06-15T23:43:42Z</dcterms:modified>
</cp:coreProperties>
</file>