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<sst xmlns="http://schemas.openxmlformats.org/spreadsheetml/2006/main" count="309" uniqueCount="140">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</sst>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9.121093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1"/>
    <col collapsed="false" customWidth="true" hidden="false" outlineLevel="0" max="4" min="4" style="1" width="6.22"/>
    <col collapsed="false" customWidth="false" hidden="false" outlineLevel="0" max="5" min="5" style="1" width="9.11"/>
    <col collapsed="false" customWidth="true" hidden="false" outlineLevel="0" max="7" min="6" style="1" width="12.66"/>
    <col collapsed="false" customWidth="false" hidden="false" outlineLevel="0" max="8" min="8" style="1" width="9.11"/>
    <col collapsed="false" customWidth="true" hidden="false" outlineLevel="0" max="9" min="9" style="1" width="6.22"/>
    <col collapsed="false" customWidth="false" hidden="false" outlineLevel="0" max="10" min="10" style="1" width="9.11"/>
    <col collapsed="false" customWidth="true" hidden="false" outlineLevel="0" max="12" min="11" style="1" width="12.66"/>
    <col collapsed="false" customWidth="false" hidden="false" outlineLevel="0" max="13" min="13" style="1" width="9.11"/>
    <col collapsed="false" customWidth="true" hidden="false" outlineLevel="0" max="14" min="14" style="1" width="6.22"/>
    <col collapsed="false" customWidth="false" hidden="false" outlineLevel="0" max="15" min="15" style="1" width="9.11"/>
    <col collapsed="false" customWidth="true" hidden="false" outlineLevel="0" max="17" min="16" style="1" width="12.66"/>
    <col collapsed="false" customWidth="false" hidden="false" outlineLevel="0" max="18" min="18" style="1" width="9.11"/>
    <col collapsed="false" customWidth="true" hidden="false" outlineLevel="0" max="19" min="19" style="1" width="6.22"/>
    <col collapsed="false" customWidth="false" hidden="false" outlineLevel="0" max="1024" min="20" style="1" width="9.11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16.7110602398267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75.2233734040798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21.9401505761899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67.3876053411548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29200</v>
      </c>
      <c r="Q39" s="28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53400</v>
      </c>
      <c r="Q40" s="28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74600</v>
      </c>
      <c r="Q41" s="28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93700</v>
      </c>
      <c r="Q42" s="28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112000</v>
      </c>
      <c r="Q43" s="28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130000</v>
      </c>
      <c r="Q44" s="28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146000</v>
      </c>
      <c r="Q45" s="28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163000</v>
      </c>
      <c r="Q46" s="28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186000</v>
      </c>
      <c r="Q47" s="28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215000</v>
      </c>
      <c r="Q48" s="28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246000</v>
      </c>
      <c r="Q49" s="28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53400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93700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246000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9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224.985196193802</v>
      </c>
      <c r="AR4" s="37" t="n">
        <v>1</v>
      </c>
      <c r="AS4" s="39" t="n">
        <f aca="false">Sheet1!R16+Sheet1!R18-Sheet1!R23*(AS19-AS4)/((AV19-AV4)*Sheet1!R11^LOG(1.25)/1.25)</f>
        <v>256.86748116438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222.636299676694</v>
      </c>
      <c r="AR5" s="37" t="n">
        <f aca="false">(AV5-AV$4)/(AV$31-AV$4)*(AR$31-AR$4)+AR$4</f>
        <v>0.955900608110888</v>
      </c>
      <c r="AS5" s="39" t="n">
        <f aca="false">(AV5-AV$4)/(AV$19-AV$4)*(AS$19-AS$4)+AS$4</f>
        <v>253.112595268034</v>
      </c>
      <c r="AT5" s="39" t="n">
        <f aca="false">8314.4621*AS5/(Sheet1!R$22*Sheet1!R$12*9.80665)</f>
        <v>17781.8193416062</v>
      </c>
      <c r="AU5" s="39" t="n">
        <f aca="false">AU4-LN(AP5/AP4)*(AT4+AT5)/2</f>
        <v>2676.95505598754</v>
      </c>
      <c r="AV5" s="39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220.319970740233</v>
      </c>
      <c r="AR6" s="37" t="n">
        <f aca="false">(AV6-AV$4)/(AV$31-AV$4)*(AR$31-AR$4)+AR$4</f>
        <v>0.912412656739213</v>
      </c>
      <c r="AS6" s="39" t="n">
        <f aca="false">(AV6-AV$4)/(AV$19-AV$4)*(AS$19-AS$4)+AS$4</f>
        <v>249.409771073155</v>
      </c>
      <c r="AT6" s="39" t="n">
        <f aca="false">8314.4621*AS6/(Sheet1!R$22*Sheet1!R$12*9.80665)</f>
        <v>17521.6862936346</v>
      </c>
      <c r="AU6" s="39" t="n">
        <f aca="false">AU5-LN(AP6/AP5)*(AT5+AT6)/2</f>
        <v>5314.76357339958</v>
      </c>
      <c r="AV6" s="39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218.035808601172</v>
      </c>
      <c r="AR7" s="37" t="n">
        <f aca="false">(AV7-AV$4)/(AV$31-AV$4)*(AR$31-AR$4)+AR$4</f>
        <v>0.86952862137406</v>
      </c>
      <c r="AS7" s="39" t="n">
        <f aca="false">(AV7-AV$4)/(AV$19-AV$4)*(AS$19-AS$4)+AS$4</f>
        <v>245.758367897894</v>
      </c>
      <c r="AT7" s="39" t="n">
        <f aca="false">8314.4621*AS7/(Sheet1!R$22*Sheet1!R$12*9.80665)</f>
        <v>17265.1657062766</v>
      </c>
      <c r="AU7" s="39" t="n">
        <f aca="false">AU6-LN(AP7/AP6)*(AT6+AT7)/2</f>
        <v>7913.96874716907</v>
      </c>
      <c r="AV7" s="39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215.783415955278</v>
      </c>
      <c r="AR8" s="37" t="n">
        <f aca="false">(AV8-AV$4)/(AV$31-AV$4)*(AR$31-AR$4)+AR$4</f>
        <v>0.827241042821317</v>
      </c>
      <c r="AS8" s="39" t="n">
        <f aca="false">(AV8-AV$4)/(AV$19-AV$4)*(AS$19-AS$4)+AS$4</f>
        <v>242.157750621865</v>
      </c>
      <c r="AT8" s="39" t="n">
        <f aca="false">8314.4621*AS8/(Sheet1!R$22*Sheet1!R$12*9.80665)</f>
        <v>17012.2129606702</v>
      </c>
      <c r="AU8" s="39" t="n">
        <f aca="false">AU7-LN(AP8/AP7)*(AT7+AT8)/2</f>
        <v>10475.1070753688</v>
      </c>
      <c r="AV8" s="39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213.562398990428</v>
      </c>
      <c r="AR9" s="37" t="n">
        <f aca="false">(AV9-AV$4)/(AV$31-AV$4)*(AR$31-AR$4)+AR$4</f>
        <v>0.785542527449577</v>
      </c>
      <c r="AS9" s="39" t="n">
        <f aca="false">(AV9-AV$4)/(AV$19-AV$4)*(AS$19-AS$4)+AS$4</f>
        <v>238.607289707084</v>
      </c>
      <c r="AT9" s="39" t="n">
        <f aca="false">8314.4621*AS9/(Sheet1!R$22*Sheet1!R$12*9.80665)</f>
        <v>16762.7838301317</v>
      </c>
      <c r="AU9" s="39" t="n">
        <f aca="false">AU8-LN(AP9/AP8)*(AT8+AT9)/2</f>
        <v>12998.7084177071</v>
      </c>
      <c r="AV9" s="39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211.372367398085</v>
      </c>
      <c r="AR10" s="37" t="n">
        <f aca="false">(AV10-AV$4)/(AV$31-AV$4)*(AR$31-AR$4)+AR$4</f>
        <v>0.744425747405477</v>
      </c>
      <c r="AS10" s="39" t="n">
        <f aca="false">(AV10-AV$4)/(AV$19-AV$4)*(AS$19-AS$4)+AS$4</f>
        <v>235.106361216303</v>
      </c>
      <c r="AT10" s="39" t="n">
        <f aca="false">8314.4621*AS10/(Sheet1!R$22*Sheet1!R$12*9.80665)</f>
        <v>16516.8344814434</v>
      </c>
      <c r="AU10" s="39" t="n">
        <f aca="false">AU9-LN(AP10/AP9)*(AT9+AT10)/2</f>
        <v>15485.2960542297</v>
      </c>
      <c r="AV10" s="39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209.212934383179</v>
      </c>
      <c r="AR11" s="37" t="n">
        <f aca="false">(AV11-AV$4)/(AV$31-AV$4)*(AR$31-AR$4)+AR$4</f>
        <v>0.703883440799356</v>
      </c>
      <c r="AS11" s="39" t="n">
        <f aca="false">(AV11-AV$4)/(AV$19-AV$4)*(AS$19-AS$4)+AS$4</f>
        <v>231.654346828815</v>
      </c>
      <c r="AT11" s="39" t="n">
        <f aca="false">8314.4621*AS11/(Sheet1!R$22*Sheet1!R$12*9.80665)</f>
        <v>16274.3214759649</v>
      </c>
      <c r="AU11" s="39" t="n">
        <f aca="false">AU10-LN(AP11/AP10)*(AT10+AT11)/2</f>
        <v>17935.3867442006</v>
      </c>
      <c r="AV11" s="39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207.083716672463</v>
      </c>
      <c r="AR12" s="37" t="n">
        <f aca="false">(AV12-AV$4)/(AV$31-AV$4)*(AR$31-AR$4)+AR$4</f>
        <v>0.663908411862053</v>
      </c>
      <c r="AS12" s="39" t="n">
        <f aca="false">(AV12-AV$4)/(AV$19-AV$4)*(AS$19-AS$4)+AS$4</f>
        <v>228.250633853813</v>
      </c>
      <c r="AT12" s="39" t="n">
        <f aca="false">8314.4621*AS12/(Sheet1!R$22*Sheet1!R$12*9.80665)</f>
        <v>16035.2017705702</v>
      </c>
      <c r="AU12" s="39" t="n">
        <f aca="false">AU11-LN(AP12/AP11)*(AT11+AT12)/2</f>
        <v>20349.4907851363</v>
      </c>
      <c r="AV12" s="39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204.984334521373</v>
      </c>
      <c r="AR13" s="37" t="n">
        <f aca="false">(AV13-AV$4)/(AV$31-AV$4)*(AR$31-AR$4)+AR$4</f>
        <v>0.62449353107372</v>
      </c>
      <c r="AS13" s="39" t="n">
        <f aca="false">(AV13-AV$4)/(AV$19-AV$4)*(AS$19-AS$4)+AS$4</f>
        <v>224.894615241348</v>
      </c>
      <c r="AT13" s="39" t="n">
        <f aca="false">8314.4621*AS13/(Sheet1!R$22*Sheet1!R$12*9.80665)</f>
        <v>15799.4327184188</v>
      </c>
      <c r="AU13" s="39" t="n">
        <f aca="false">AU12-LN(AP13/AP12)*(AT12+AT13)/2</f>
        <v>22728.1120719677</v>
      </c>
      <c r="AV13" s="39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202.914411719442</v>
      </c>
      <c r="AR14" s="37" t="n">
        <f aca="false">(AV14-AV$4)/(AV$31-AV$4)*(AR$31-AR$4)+AR$4</f>
        <v>0.585631735265459</v>
      </c>
      <c r="AS14" s="39" t="n">
        <f aca="false">(AV14-AV$4)/(AV$19-AV$4)*(AS$19-AS$4)+AS$4</f>
        <v>221.585689590989</v>
      </c>
      <c r="AT14" s="39" t="n">
        <f aca="false">8314.4621*AS14/(Sheet1!R$22*Sheet1!R$12*9.80665)</f>
        <v>15566.9720695634</v>
      </c>
      <c r="AU14" s="39" t="n">
        <f aca="false">AU13-LN(AP14/AP13)*(AT13+AT14)/2</f>
        <v>25071.7481563043</v>
      </c>
      <c r="AV14" s="39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200.873575594308</v>
      </c>
      <c r="AR15" s="37" t="n">
        <f aca="false">(AV15-AV$4)/(AV$31-AV$4)*(AR$31-AR$4)+AR$4</f>
        <v>0.547316027694601</v>
      </c>
      <c r="AS15" s="39" t="n">
        <f aca="false">(AV15-AV$4)/(AV$19-AV$4)*(AS$19-AS$4)+AS$4</f>
        <v>218.323261158233</v>
      </c>
      <c r="AT15" s="39" t="n">
        <f aca="false">8314.4621*AS15/(Sheet1!R$22*Sheet1!R$12*9.80665)</f>
        <v>15337.7779714002</v>
      </c>
      <c r="AU15" s="39" t="n">
        <f aca="false">AU14-LN(AP15/AP14)*(AT14+AT15)/2</f>
        <v>27380.8903057788</v>
      </c>
      <c r="AV15" s="39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198.861457014368</v>
      </c>
      <c r="AR16" s="37" t="n">
        <f aca="false">(AV16-AV$4)/(AV$31-AV$4)*(AR$31-AR$4)+AR$4</f>
        <v>0.509539478094449</v>
      </c>
      <c r="AS16" s="39" t="n">
        <f aca="false">(AV16-AV$4)/(AV$19-AV$4)*(AS$19-AS$4)+AS$4</f>
        <v>215.106739858735</v>
      </c>
      <c r="AT16" s="39" t="n">
        <f aca="false">8314.4621*AS16/(Sheet1!R$22*Sheet1!R$12*9.80665)</f>
        <v>15111.8089689667</v>
      </c>
      <c r="AU16" s="39" t="n">
        <f aca="false">AU15-LN(AP16/AP15)*(AT15+AT16)/2</f>
        <v>29656.023563446</v>
      </c>
      <c r="AV16" s="39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196.877690390103</v>
      </c>
      <c r="AR17" s="37" t="n">
        <f aca="false">(AV17-AV$4)/(AV$31-AV$4)*(AR$31-AR$4)+AR$4</f>
        <v>0.47229522269926</v>
      </c>
      <c r="AS17" s="39" t="n">
        <f aca="false">(AV17-AV$4)/(AV$19-AV$4)*(AS$19-AS$4)+AS$4</f>
        <v>211.935541270443</v>
      </c>
      <c r="AT17" s="39" t="n">
        <f aca="false">8314.4621*AS17/(Sheet1!R$22*Sheet1!R$12*9.80665)</f>
        <v>14889.0240050906</v>
      </c>
      <c r="AU17" s="39" t="n">
        <f aca="false">AU16-LN(AP17/AP16)*(AT16+AT17)/2</f>
        <v>31897.6268072165</v>
      </c>
      <c r="AV17" s="39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194.921913674133</v>
      </c>
      <c r="AR18" s="37" t="n">
        <f aca="false">(AV18-AV$4)/(AV$31-AV$4)*(AR$31-AR$4)+AR$4</f>
        <v>0.435576464245256</v>
      </c>
      <c r="AS18" s="39" t="n">
        <f aca="false">(AV18-AV$4)/(AV$19-AV$4)*(AS$19-AS$4)+AS$4</f>
        <v>208.809086633677</v>
      </c>
      <c r="AT18" s="39" t="n">
        <f aca="false">8314.4621*AS18/(Sheet1!R$22*Sheet1!R$12*9.80665)</f>
        <v>14669.3824203966</v>
      </c>
      <c r="AU18" s="39" t="n">
        <f aca="false">AU17-LN(AP18/AP17)*(AT17+AT18)/2</f>
        <v>34106.1728093009</v>
      </c>
      <c r="AV18" s="39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192.993768360041</v>
      </c>
      <c r="AR19" s="37" t="n">
        <f aca="false">(AV19-AV$4)/(AV$31-AV$4)*(AR$31-AR$4)+AR$4</f>
        <v>0.399376471948436</v>
      </c>
      <c r="AS19" s="39" t="n">
        <f aca="false">Sheet1!R16+0.36*(AS61-Sheet1!R16)+0.3*Sheet1!R18</f>
        <v>205.726802849245</v>
      </c>
      <c r="AT19" s="39" t="n">
        <f aca="false">8314.4621*AS19/(Sheet1!R$22*Sheet1!R$12*9.80665)</f>
        <v>14452.8439531729</v>
      </c>
      <c r="AU19" s="39" t="n">
        <f aca="false">AU18-LN(AP19/AP18)*(AT18+AT19)/2</f>
        <v>36282.1282956456</v>
      </c>
      <c r="AV19" s="39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191.628479977198</v>
      </c>
      <c r="AR20" s="37" t="n">
        <f aca="false">(AV20-AV$4)/(AV$31-AV$4)*(AR$31-AR$4)+AR$4</f>
        <v>0.354735793812235</v>
      </c>
      <c r="AS20" s="39" t="n">
        <f aca="false">(AV20-AV$19)/(AV$31-AV$19)*(AS$31-AS$19)+AS$19</f>
        <v>202.938267644784</v>
      </c>
      <c r="AT20" s="39" t="n">
        <f aca="false">8314.4621*AS20/(Sheet1!R$22*Sheet1!R$12*9.80665)</f>
        <v>14256.9420890996</v>
      </c>
      <c r="AU20" s="39" t="n">
        <f aca="false">AU19-LN(AP20/AP19)*(AT19+AT20)/2</f>
        <v>38963.5517404531</v>
      </c>
      <c r="AV20" s="39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190.280660114713</v>
      </c>
      <c r="AR21" s="37" t="n">
        <f aca="false">(AV21-AV$4)/(AV$31-AV$4)*(AR$31-AR$4)+AR$4</f>
        <v>0.310666281888658</v>
      </c>
      <c r="AS21" s="39" t="n">
        <f aca="false">(AV21-AV$19)/(AV$31-AV$19)*(AS$31-AS$19)+AS$19</f>
        <v>200.185411044637</v>
      </c>
      <c r="AT21" s="39" t="n">
        <f aca="false">8314.4621*AS21/(Sheet1!R$22*Sheet1!R$12*9.80665)</f>
        <v>14063.5467399455</v>
      </c>
      <c r="AU21" s="39" t="n">
        <f aca="false">AU20-LN(AP21/AP20)*(AT20+AT21)/2</f>
        <v>41608.6157824769</v>
      </c>
      <c r="AV21" s="39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188.950112862617</v>
      </c>
      <c r="AR22" s="37" t="n">
        <f aca="false">(AV22-AV$4)/(AV$31-AV$4)*(AR$31-AR$4)+AR$4</f>
        <v>0.267161530531927</v>
      </c>
      <c r="AS22" s="39" t="n">
        <f aca="false">(AV22-AV$19)/(AV$31-AV$19)*(AS$31-AS$19)+AS$19</f>
        <v>197.467832912212</v>
      </c>
      <c r="AT22" s="39" t="n">
        <f aca="false">8314.4621*AS22/(Sheet1!R$22*Sheet1!R$12*9.80665)</f>
        <v>13872.6297950724</v>
      </c>
      <c r="AU22" s="39" t="n">
        <f aca="false">AU21-LN(AP22/AP21)*(AT21+AT22)/2</f>
        <v>44217.7860009168</v>
      </c>
      <c r="AV22" s="39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187.636643776282</v>
      </c>
      <c r="AR23" s="37" t="n">
        <f aca="false">(AV23-AV$4)/(AV$31-AV$4)*(AR$31-AR$4)+AR$4</f>
        <v>0.224215182008204</v>
      </c>
      <c r="AS23" s="39" t="n">
        <f aca="false">(AV23-AV$19)/(AV$31-AV$19)*(AS$31-AS$19)+AS$19</f>
        <v>194.785136103798</v>
      </c>
      <c r="AT23" s="39" t="n">
        <f aca="false">8314.4621*AS23/(Sheet1!R$22*Sheet1!R$12*9.80665)</f>
        <v>13684.1633540997</v>
      </c>
      <c r="AU23" s="39" t="n">
        <f aca="false">AU22-LN(AP23/AP22)*(AT22+AT23)/2</f>
        <v>46791.5227436812</v>
      </c>
      <c r="AV23" s="39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186.340059885776</v>
      </c>
      <c r="AR24" s="37" t="n">
        <f aca="false">(AV24-AV$4)/(AV$31-AV$4)*(AR$31-AR$4)+AR$4</f>
        <v>0.181820926801736</v>
      </c>
      <c r="AS24" s="39" t="n">
        <f aca="false">(AV24-AV$19)/(AV$31-AV$19)*(AS$31-AS$19)+AS$19</f>
        <v>192.136926487684</v>
      </c>
      <c r="AT24" s="39" t="n">
        <f aca="false">8314.4621*AS24/(Sheet1!R$22*Sheet1!R$12*9.80665)</f>
        <v>13498.1197282479</v>
      </c>
      <c r="AU24" s="39" t="n">
        <f aca="false">AU23-LN(AP24/AP23)*(AT23+AT24)/2</f>
        <v>49330.2811667876</v>
      </c>
      <c r="AV24" s="39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185.060169704517</v>
      </c>
      <c r="AR25" s="37" t="n">
        <f aca="false">(AV25-AV$4)/(AV$31-AV$4)*(AR$31-AR$4)+AR$4</f>
        <v>0.139972503897617</v>
      </c>
      <c r="AS25" s="39" t="n">
        <f aca="false">(AV25-AV$19)/(AV$31-AV$19)*(AS$31-AS$19)+AS$19</f>
        <v>189.522812961826</v>
      </c>
      <c r="AT25" s="39" t="n">
        <f aca="false">8314.4621*AS25/(Sheet1!R$22*Sheet1!R$12*9.80665)</f>
        <v>13314.4714415791</v>
      </c>
      <c r="AU25" s="39" t="n">
        <f aca="false">AU24-LN(AP25/AP24)*(AT24+AT25)/2</f>
        <v>51834.5112740045</v>
      </c>
      <c r="AV25" s="39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183.79678323722</v>
      </c>
      <c r="AR26" s="37" t="n">
        <f aca="false">(AV26-AV$4)/(AV$31-AV$4)*(AR$31-AR$4)+AR$4</f>
        <v>0.0986637010417578</v>
      </c>
      <c r="AS26" s="39" t="n">
        <f aca="false">(AV26-AV$19)/(AV$31-AV$19)*(AS$31-AS$19)+AS$19</f>
        <v>186.942407470086</v>
      </c>
      <c r="AT26" s="39" t="n">
        <f aca="false">8314.4621*AS26/(Sheet1!R$22*Sheet1!R$12*9.80665)</f>
        <v>13133.1912321386</v>
      </c>
      <c r="AU26" s="39" t="n">
        <f aca="false">AU25-LN(AP26/AP25)*(AT25+AT26)/2</f>
        <v>54304.6579567157</v>
      </c>
      <c r="AV26" s="39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182.54971198717</v>
      </c>
      <c r="AR27" s="37" t="n">
        <f aca="false">(AV27-AV$4)/(AV$31-AV$4)*(AR$31-AR$4)+AR$4</f>
        <v>0.0578883549786074</v>
      </c>
      <c r="AS27" s="39" t="n">
        <f aca="false">(AV27-AV$19)/(AV$31-AV$19)*(AS$31-AS$19)+AS$19</f>
        <v>184.395325017076</v>
      </c>
      <c r="AT27" s="39" t="n">
        <f aca="false">8314.4621*AS27/(Sheet1!R$22*Sheet1!R$12*9.80665)</f>
        <v>12954.2520529973</v>
      </c>
      <c r="AU27" s="39" t="n">
        <f aca="false">AU26-LN(AP27/AP26)*(AT26+AT27)/2</f>
        <v>56741.1610339889</v>
      </c>
      <c r="AV27" s="39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181.318768962827</v>
      </c>
      <c r="AR28" s="37" t="n">
        <f aca="false">(AV28-AV$4)/(AV$31-AV$4)*(AR$31-AR$4)+AR$4</f>
        <v>0.0176403516671704</v>
      </c>
      <c r="AS28" s="39" t="n">
        <f aca="false">(AV28-AV$19)/(AV$31-AV$19)*(AS$31-AS$19)+AS$19</f>
        <v>181.881183681661</v>
      </c>
      <c r="AT28" s="39" t="n">
        <f aca="false">8314.4621*AS28/(Sheet1!R$22*Sheet1!R$12*9.80665)</f>
        <v>12777.6270732002</v>
      </c>
      <c r="AU28" s="39" t="n">
        <f aca="false">AU27-LN(AP28/AP27)*(AT27+AT28)/2</f>
        <v>59144.4552928296</v>
      </c>
      <c r="AV28" s="39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180.103768683786</v>
      </c>
      <c r="AR29" s="37" t="n">
        <f aca="false">(AV29-AV$4)/(AV$31-AV$4)*(AR$31-AR$4)+AR$4</f>
        <v>-0.0220863735241248</v>
      </c>
      <c r="AS29" s="39" t="n">
        <f aca="false">(AV29-AV$19)/(AV$31-AV$19)*(AS$31-AS$19)+AS$19</f>
        <v>179.399604629123</v>
      </c>
      <c r="AT29" s="39" t="n">
        <f aca="false">8314.4621*AS29/(Sheet1!R$22*Sheet1!R$12*9.80665)</f>
        <v>12603.2896786212</v>
      </c>
      <c r="AU29" s="39" t="n">
        <f aca="false">AU28-LN(AP29/AP28)*(AT28+AT29)/2</f>
        <v>61514.9705286044</v>
      </c>
      <c r="AV29" s="39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178.904527186109</v>
      </c>
      <c r="AR30" s="37" t="n">
        <f aca="false">(AV30-AV$4)/(AV$31-AV$4)*(AR$31-AR$4)+AR$4</f>
        <v>-0.061297835643169</v>
      </c>
      <c r="AS30" s="39" t="n">
        <f aca="false">(AV30-AV$19)/(AV$31-AV$19)*(AS$31-AS$19)+AS$19</f>
        <v>176.950212122053</v>
      </c>
      <c r="AT30" s="39" t="n">
        <f aca="false">8314.4621*AS30/(Sheet1!R$22*Sheet1!R$12*9.80665)</f>
        <v>12431.2134727284</v>
      </c>
      <c r="AU30" s="39" t="n">
        <f aca="false">AU29-LN(AP30/AP29)*(AT29+AT30)/2</f>
        <v>63853.1315856146</v>
      </c>
      <c r="AV30" s="39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177.720862027035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174.532633529977</v>
      </c>
      <c r="AT31" s="39" t="n">
        <f aca="false">8314.4621*AS31/(Sheet1!R$22*Sheet1!R$12*9.80665)</f>
        <v>12261.37227726</v>
      </c>
      <c r="AU31" s="39" t="n">
        <f aca="false">AU30-LN(AP31/AP30)*(AT30+AT31)/2</f>
        <v>66159.358397805</v>
      </c>
      <c r="AV31" s="39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175.323892716021</v>
      </c>
      <c r="AR32" s="37" t="n">
        <f aca="false">(AV32-AV$31)/(AV$51-AV$31)*(AR$51-AR$31)+AR$31</f>
        <v>-0.0944614190954705</v>
      </c>
      <c r="AS32" s="39" t="n">
        <f aca="false">(AV32-AV$31)/(AV$41-AV$31)*(AS$41-AS$31)+AS$31</f>
        <v>172.312246833694</v>
      </c>
      <c r="AT32" s="39" t="n">
        <f aca="false">8314.4621*AS32/(Sheet1!R$22*Sheet1!R$12*9.80665)</f>
        <v>12105.3843262851</v>
      </c>
      <c r="AU32" s="39" t="n">
        <f aca="false">AU31-LN(AP32/AP31)*(AT31+AT32)/2</f>
        <v>68890.3126028051</v>
      </c>
      <c r="AV32" s="39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172.955551265116</v>
      </c>
      <c r="AR33" s="37" t="n">
        <f aca="false">(AV33-AV$31)/(AV$51-AV$31)*(AR$51-AR$31)+AR$31</f>
        <v>-0.0889889874397474</v>
      </c>
      <c r="AS33" s="39" t="n">
        <f aca="false">(AV33-AV$31)/(AV$41-AV$31)*(AS$41-AS$31)+AS$31</f>
        <v>170.118379008319</v>
      </c>
      <c r="AT33" s="39" t="n">
        <f aca="false">8314.4621*AS33/(Sheet1!R$22*Sheet1!R$12*9.80665)</f>
        <v>11951.2593950904</v>
      </c>
      <c r="AU33" s="39" t="n">
        <f aca="false">AU32-LN(AP33/AP32)*(AT32+AT33)/2</f>
        <v>71586.5102707181</v>
      </c>
      <c r="AV33" s="39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170.615542315585</v>
      </c>
      <c r="AR34" s="37" t="n">
        <f aca="false">(AV34-AV$31)/(AV$51-AV$31)*(AR$51-AR$31)+AR$31</f>
        <v>-0.0835820225592416</v>
      </c>
      <c r="AS34" s="39" t="n">
        <f aca="false">(AV34-AV$31)/(AV$41-AV$31)*(AS$41-AS$31)+AS$31</f>
        <v>167.950756453934</v>
      </c>
      <c r="AT34" s="39" t="n">
        <f aca="false">8314.4621*AS34/(Sheet1!R$22*Sheet1!R$12*9.80665)</f>
        <v>11798.978262569</v>
      </c>
      <c r="AU34" s="39" t="n">
        <f aca="false">AU33-LN(AP34/AP33)*(AT33+AT34)/2</f>
        <v>74248.366850822</v>
      </c>
      <c r="AV34" s="39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168.303572398394</v>
      </c>
      <c r="AR35" s="37" t="n">
        <f aca="false">(AV35-AV$31)/(AV$51-AV$31)*(AR$51-AR$31)+AR$31</f>
        <v>-0.0782398463468212</v>
      </c>
      <c r="AS35" s="39" t="n">
        <f aca="false">(AV35-AV$31)/(AV$41-AV$31)*(AS$41-AS$31)+AS$31</f>
        <v>165.809107321111</v>
      </c>
      <c r="AT35" s="39" t="n">
        <f aca="false">8314.4621*AS35/(Sheet1!R$22*Sheet1!R$12*9.80665)</f>
        <v>11648.52183059</v>
      </c>
      <c r="AU35" s="39" t="n">
        <f aca="false">AU34-LN(AP35/AP34)*(AT34+AT35)/2</f>
        <v>76876.2934976879</v>
      </c>
      <c r="AV35" s="39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166.019349952487</v>
      </c>
      <c r="AR36" s="37" t="n">
        <f aca="false">(AV36-AV$31)/(AV$51-AV$31)*(AR$51-AR$31)+AR$31</f>
        <v>-0.0729617851040403</v>
      </c>
      <c r="AS36" s="39" t="n">
        <f aca="false">(AV36-AV$31)/(AV$41-AV$31)*(AS$41-AS$31)+AS$31</f>
        <v>163.693161527838</v>
      </c>
      <c r="AT36" s="39" t="n">
        <f aca="false">8314.4621*AS36/(Sheet1!R$22*Sheet1!R$12*9.80665)</f>
        <v>11499.8711251885</v>
      </c>
      <c r="AU36" s="39" t="n">
        <f aca="false">AU35-LN(AP36/AP35)*(AT35+AT36)/2</f>
        <v>79470.6970988788</v>
      </c>
      <c r="AV36" s="39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163.762585342063</v>
      </c>
      <c r="AR37" s="37" t="n">
        <f aca="false">(AV37-AV$31)/(AV$51-AV$31)*(AR$51-AR$31)+AR$31</f>
        <v>-0.067747169581061</v>
      </c>
      <c r="AS37" s="39" t="n">
        <f aca="false">(AV37-AV$31)/(AV$41-AV$31)*(AS$41-AS$31)+AS$31</f>
        <v>161.602650775529</v>
      </c>
      <c r="AT37" s="39" t="n">
        <f aca="false">8314.4621*AS37/(Sheet1!R$22*Sheet1!R$12*9.80665)</f>
        <v>11353.0072976896</v>
      </c>
      <c r="AU37" s="39" t="n">
        <f aca="false">AU36-LN(AP37/AP36)*(AT36+AT37)/2</f>
        <v>82031.9803029074</v>
      </c>
      <c r="AV37" s="39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161.532990872871</v>
      </c>
      <c r="AR38" s="37" t="n">
        <f aca="false">(AV38-AV$31)/(AV$51-AV$31)*(AR$51-AR$31)+AR$31</f>
        <v>-0.0625953350143156</v>
      </c>
      <c r="AS38" s="39" t="n">
        <f aca="false">(AV38-AV$31)/(AV$41-AV$31)*(AS$41-AS$31)+AS$31</f>
        <v>159.537308564116</v>
      </c>
      <c r="AT38" s="39" t="n">
        <f aca="false">8314.4621*AS38/(Sheet1!R$22*Sheet1!R$12*9.80665)</f>
        <v>11207.9116257691</v>
      </c>
      <c r="AU38" s="39" t="n">
        <f aca="false">AU37-LN(AP38/AP37)*(AT37+AT38)/2</f>
        <v>84560.5415474402</v>
      </c>
      <c r="AV38" s="39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159.33028080756</v>
      </c>
      <c r="AR39" s="37" t="n">
        <f aca="false">(AV39-AV$31)/(AV$51-AV$31)*(AR$51-AR$31)+AR$31</f>
        <v>-0.0575056211619569</v>
      </c>
      <c r="AS39" s="39" t="n">
        <f aca="false">(AV39-AV$31)/(AV$41-AV$31)*(AS$41-AS$31)+AS$31</f>
        <v>157.496870206265</v>
      </c>
      <c r="AT39" s="39" t="n">
        <f aca="false">8314.4621*AS39/(Sheet1!R$22*Sheet1!R$12*9.80665)</f>
        <v>11064.5655144522</v>
      </c>
      <c r="AU39" s="39" t="n">
        <f aca="false">AU38-LN(AP39/AP38)*(AT38+AT39)/2</f>
        <v>87056.7750877303</v>
      </c>
      <c r="AV39" s="39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157.154171380077</v>
      </c>
      <c r="AR40" s="37" t="n">
        <f aca="false">(AV40-AV$31)/(AV$51-AV$31)*(AR$51-AR$31)+AR$31</f>
        <v>-0.0524773723371413</v>
      </c>
      <c r="AS40" s="39" t="n">
        <f aca="false">(AV40-AV$31)/(AV$41-AV$31)*(AS$41-AS$31)+AS$31</f>
        <v>155.481072840717</v>
      </c>
      <c r="AT40" s="39" t="n">
        <f aca="false">8314.4621*AS40/(Sheet1!R$22*Sheet1!R$12*9.80665)</f>
        <v>10922.9504970506</v>
      </c>
      <c r="AU40" s="39" t="n">
        <f aca="false">AU39-LN(AP40/AP39)*(AT39+AT40)/2</f>
        <v>89521.0710252695</v>
      </c>
      <c r="AV40" s="39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155.004380809157</v>
      </c>
      <c r="AR41" s="37" t="n">
        <f aca="false">(AV41-AV$31)/(AV$51-AV$31)*(AR$51-AR$31)+AR$31</f>
        <v>-0.0475099374391937</v>
      </c>
      <c r="AS41" s="39" t="n">
        <f aca="false">Sheet1!R16+0.84*(AS61-Sheet1!R16)+0.03*Sheet1!R18</f>
        <v>153.489655444786</v>
      </c>
      <c r="AT41" s="39" t="n">
        <f aca="false">8314.4621*AS41/(Sheet1!R$22*Sheet1!R$12*9.80665)</f>
        <v>10783.0482360403</v>
      </c>
      <c r="AU41" s="39" t="n">
        <f aca="false">AU40-LN(AP41/AP40)*(AT40+AT41)/2</f>
        <v>91953.8153366415</v>
      </c>
      <c r="AV41" s="39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153.561671492589</v>
      </c>
      <c r="AR42" s="37" t="n">
        <f aca="false">(AV42-AV$31)/(AV$51-AV$31)*(AR$51-AR$31)+AR$31</f>
        <v>-0.0425917033564275</v>
      </c>
      <c r="AS42" s="39" t="n">
        <f aca="false">(AV42-AV$41)/(AV$51-AV$41)*(AS$51-AS$41)+AS$41</f>
        <v>152.203750668797</v>
      </c>
      <c r="AT42" s="39" t="n">
        <f aca="false">8314.4621*AS42/(Sheet1!R$22*Sheet1!R$12*9.80665)</f>
        <v>10692.7100749032</v>
      </c>
      <c r="AU42" s="39" t="n">
        <f aca="false">AU41-LN(AP42/AP41)*(AT41+AT42)/2</f>
        <v>94360.7549806442</v>
      </c>
      <c r="AV42" s="39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152.130046551727</v>
      </c>
      <c r="AR43" s="37" t="n">
        <f aca="false">(AV43-AV$31)/(AV$51-AV$31)*(AR$51-AR$31)+AR$31</f>
        <v>-0.0377112562025729</v>
      </c>
      <c r="AS43" s="39" t="n">
        <f aca="false">(AV43-AV$41)/(AV$51-AV$41)*(AS$51-AS$41)+AS$41</f>
        <v>150.927725534878</v>
      </c>
      <c r="AT43" s="39" t="n">
        <f aca="false">8314.4621*AS43/(Sheet1!R$22*Sheet1!R$12*9.80665)</f>
        <v>10603.0659843646</v>
      </c>
      <c r="AU43" s="39" t="n">
        <f aca="false">AU42-LN(AP43/AP42)*(AT42+AT43)/2</f>
        <v>96747.5227447765</v>
      </c>
      <c r="AV43" s="39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150.709437233067</v>
      </c>
      <c r="AR44" s="37" t="n">
        <f aca="false">(AV44-AV$31)/(AV$51-AV$31)*(AR$51-AR$31)+AR$31</f>
        <v>-0.0328683615951217</v>
      </c>
      <c r="AS44" s="39" t="n">
        <f aca="false">(AV44-AV$41)/(AV$51-AV$41)*(AS$51-AS$41)+AS$41</f>
        <v>149.661518762176</v>
      </c>
      <c r="AT44" s="39" t="n">
        <f aca="false">8314.4621*AS44/(Sheet1!R$22*Sheet1!R$12*9.80665)</f>
        <v>10514.1116592846</v>
      </c>
      <c r="AU44" s="39" t="n">
        <f aca="false">AU43-LN(AP44/AP43)*(AT43+AT44)/2</f>
        <v>99114.2737253017</v>
      </c>
      <c r="AV44" s="39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149.299774942008</v>
      </c>
      <c r="AR45" s="37" t="n">
        <f aca="false">(AV45-AV$31)/(AV$51-AV$31)*(AR$51-AR$31)+AR$31</f>
        <v>-0.0280627856932688</v>
      </c>
      <c r="AS45" s="39" t="n">
        <f aca="false">(AV45-AV$41)/(AV$51-AV$41)*(AS$51-AS$41)+AS$41</f>
        <v>148.405069211467</v>
      </c>
      <c r="AT45" s="39" t="n">
        <f aca="false">8314.4621*AS45/(Sheet1!R$22*Sheet1!R$12*9.80665)</f>
        <v>10425.8428044736</v>
      </c>
      <c r="AU45" s="39" t="n">
        <f aca="false">AU44-LN(AP45/AP44)*(AT44+AT45)/2</f>
        <v>101461.162054583</v>
      </c>
      <c r="AV45" s="39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147.900991247269</v>
      </c>
      <c r="AR46" s="37" t="n">
        <f aca="false">(AV46-AV$31)/(AV$51-AV$31)*(AR$51-AR$31)+AR$31</f>
        <v>-0.0232942952129765</v>
      </c>
      <c r="AS46" s="39" t="n">
        <f aca="false">(AV46-AV$41)/(AV$51-AV$41)*(AS$51-AS$41)+AS$41</f>
        <v>147.1583158891</v>
      </c>
      <c r="AT46" s="39" t="n">
        <f aca="false">8314.4621*AS46/(Sheet1!R$22*Sheet1!R$12*9.80665)</f>
        <v>10338.2551349686</v>
      </c>
      <c r="AU46" s="39" t="n">
        <f aca="false">AU45-LN(AP46/AP45)*(AT45+AT46)/2</f>
        <v>103788.340903348</v>
      </c>
      <c r="AV46" s="39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146.513017885219</v>
      </c>
      <c r="AR47" s="37" t="n">
        <f aca="false">(AV47-AV$31)/(AV$51-AV$31)*(AR$51-AR$31)+AR$31</f>
        <v>-0.0185626574417262</v>
      </c>
      <c r="AS47" s="39" t="n">
        <f aca="false">(AV47-AV$41)/(AV$51-AV$41)*(AS$51-AS$41)+AS$41</f>
        <v>145.92119795085</v>
      </c>
      <c r="AT47" s="39" t="n">
        <f aca="false">8314.4621*AS47/(Sheet1!R$22*Sheet1!R$12*9.80665)</f>
        <v>10251.3443763044</v>
      </c>
      <c r="AU47" s="39" t="n">
        <f aca="false">AU46-LN(AP47/AP46)*(AT46+AT47)/2</f>
        <v>106095.962483004</v>
      </c>
      <c r="AV47" s="39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145.13578676411</v>
      </c>
      <c r="AR48" s="37" t="n">
        <f aca="false">(AV48-AV$31)/(AV$51-AV$31)*(AR$51-AR$31)+AR$31</f>
        <v>-0.0138676402529587</v>
      </c>
      <c r="AS48" s="39" t="n">
        <f aca="false">(AV48-AV$41)/(AV$51-AV$41)*(AS$51-AS$41)+AS$41</f>
        <v>144.693654705696</v>
      </c>
      <c r="AT48" s="39" t="n">
        <f aca="false">8314.4621*AS48/(Sheet1!R$22*Sheet1!R$12*9.80665)</f>
        <v>10165.1062647785</v>
      </c>
      <c r="AU48" s="39" t="n">
        <f aca="false">AU47-LN(AP48/AP47)*(AT47+AT48)/2</f>
        <v>108384.178048031</v>
      </c>
      <c r="AV48" s="39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143.769229968227</v>
      </c>
      <c r="AR49" s="37" t="n">
        <f aca="false">(AV49-AV$31)/(AV$51-AV$31)*(AR$51-AR$31)+AR$31</f>
        <v>-0.00920901212020671</v>
      </c>
      <c r="AS49" s="39" t="n">
        <f aca="false">(AV49-AV$41)/(AV$51-AV$41)*(AS$51-AS$41)+AS$41</f>
        <v>143.475625619513</v>
      </c>
      <c r="AT49" s="39" t="n">
        <f aca="false">8314.4621*AS49/(Sheet1!R$22*Sheet1!R$12*9.80665)</f>
        <v>10079.5365477109</v>
      </c>
      <c r="AU49" s="39" t="n">
        <f aca="false">AU48-LN(AP49/AP48)*(AT48+AT49)/2</f>
        <v>110653.137898413</v>
      </c>
      <c r="AV49" s="39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142.41327976194</v>
      </c>
      <c r="AR50" s="37" t="n">
        <f aca="false">(AV50-AV$31)/(AV$51-AV$31)*(AR$51-AR$31)+AR$31</f>
        <v>-0.00458654213092213</v>
      </c>
      <c r="AS50" s="39" t="n">
        <f aca="false">(AV50-AV$41)/(AV$51-AV$41)*(AS$51-AS$41)+AS$41</f>
        <v>142.267050318692</v>
      </c>
      <c r="AT50" s="39" t="n">
        <f aca="false">8314.4621*AS50/(Sheet1!R$22*Sheet1!R$12*9.80665)</f>
        <v>9994.6309836983</v>
      </c>
      <c r="AU50" s="39" t="n">
        <f aca="false">AU49-LN(AP50/AP49)*(AT49+AT50)/2</f>
        <v>112902.991382147</v>
      </c>
      <c r="AV50" s="39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141.067868593671</v>
      </c>
      <c r="AR51" s="37" t="n">
        <v>0</v>
      </c>
      <c r="AS51" s="39" t="n">
        <f aca="false">Sheet1!R16+0.96*(AS61-Sheet1!R16)</f>
        <v>141.067868593671</v>
      </c>
      <c r="AT51" s="39" t="n">
        <f aca="false">8314.4621*AS51/(Sheet1!R$22*Sheet1!R$12*9.80665)</f>
        <v>9910.38534286206</v>
      </c>
      <c r="AU51" s="39" t="n">
        <f aca="false">AU50-LN(AP51/AP50)*(AT50+AT51)/2</f>
        <v>115133.88689779</v>
      </c>
      <c r="AV51" s="39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140.609242606409</v>
      </c>
      <c r="AR52" s="37" t="n">
        <f aca="false">(AV52-AV$51)/(AV$116-AV$51)*(AR$116-AR$51)+AR$51</f>
        <v>0.00180713324306422</v>
      </c>
      <c r="AS52" s="39" t="n">
        <f aca="false">(AV52-AV$51)/(AV$61-AV$51)*(AS$61-AS$51)+AS$51</f>
        <v>140.666858143444</v>
      </c>
      <c r="AT52" s="39" t="n">
        <f aca="false">8314.4621*AS52/(Sheet1!R$22*Sheet1!R$12*9.80665)</f>
        <v>9882.21331383883</v>
      </c>
      <c r="AU52" s="39" t="n">
        <f aca="false">AU51-LN(AP52/AP51)*(AT51+AT52)/2</f>
        <v>117352.182972596</v>
      </c>
      <c r="AV52" s="39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140.151622398491</v>
      </c>
      <c r="AR53" s="37" t="n">
        <f aca="false">(AV53-AV$51)/(AV$116-AV$51)*(AR$116-AR$51)+AR$51</f>
        <v>0.00361030339345557</v>
      </c>
      <c r="AS53" s="39" t="n">
        <f aca="false">(AV53-AV$51)/(AV$61-AV$51)*(AS$61-AS$51)+AS$51</f>
        <v>140.266727120112</v>
      </c>
      <c r="AT53" s="39" t="n">
        <f aca="false">8314.4621*AS53/(Sheet1!R$22*Sheet1!R$12*9.80665)</f>
        <v>9854.10306684646</v>
      </c>
      <c r="AU53" s="39" t="n">
        <f aca="false">AU52-LN(AP53/AP52)*(AT52+AT53)/2</f>
        <v>119564.171095923</v>
      </c>
      <c r="AV53" s="39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139.695007361893</v>
      </c>
      <c r="AR54" s="37" t="n">
        <f aca="false">(AV54-AV$51)/(AV$116-AV$51)*(AR$116-AR$51)+AR$51</f>
        <v>0.00540951284699023</v>
      </c>
      <c r="AS54" s="39" t="n">
        <f aca="false">(AV54-AV$51)/(AV$61-AV$51)*(AS$61-AS$51)+AS$51</f>
        <v>139.867474992033</v>
      </c>
      <c r="AT54" s="39" t="n">
        <f aca="false">8314.4621*AS54/(Sheet1!R$22*Sheet1!R$12*9.80665)</f>
        <v>9826.05456453574</v>
      </c>
      <c r="AU54" s="39" t="n">
        <f aca="false">AU53-LN(AP54/AP53)*(AT53+AT54)/2</f>
        <v>121769.865112281</v>
      </c>
      <c r="AV54" s="39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139.23939688022</v>
      </c>
      <c r="AR55" s="37" t="n">
        <f aca="false">(AV55-AV$51)/(AV$116-AV$51)*(AR$116-AR$51)+AR$51</f>
        <v>0.00720476403246127</v>
      </c>
      <c r="AS55" s="39" t="n">
        <f aca="false">(AV55-AV$51)/(AV$61-AV$51)*(AS$61-AS$51)+AS$51</f>
        <v>139.469101220248</v>
      </c>
      <c r="AT55" s="39" t="n">
        <f aca="false">8314.4621*AS55/(Sheet1!R$22*Sheet1!R$12*9.80665)</f>
        <v>9798.06776904338</v>
      </c>
      <c r="AU55" s="39" t="n">
        <f aca="false">AU54-LN(AP55/AP54)*(AT54+AT55)/2</f>
        <v>123969.27885775</v>
      </c>
      <c r="AV55" s="39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138.784790328746</v>
      </c>
      <c r="AR56" s="37" t="n">
        <f aca="false">(AV56-AV$51)/(AV$116-AV$51)*(AR$116-AR$51)+AR$51</f>
        <v>0.00899605941148367</v>
      </c>
      <c r="AS56" s="39" t="n">
        <f aca="false">(AV56-AV$51)/(AV$61-AV$51)*(AS$61-AS$51)+AS$51</f>
        <v>139.071605258515</v>
      </c>
      <c r="AT56" s="39" t="n">
        <f aca="false">8314.4621*AS56/(Sheet1!R$22*Sheet1!R$12*9.80665)</f>
        <v>9770.1426419944</v>
      </c>
      <c r="AU56" s="39" t="n">
        <f aca="false">AU55-LN(AP56/AP55)*(AT55+AT56)/2</f>
        <v>126162.426159865</v>
      </c>
      <c r="AV56" s="39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138.331187074457</v>
      </c>
      <c r="AR57" s="37" t="n">
        <f aca="false">(AV57-AV$51)/(AV$116-AV$51)*(AR$116-AR$51)+AR$51</f>
        <v>0.0107834014783395</v>
      </c>
      <c r="AS57" s="39" t="n">
        <f aca="false">(AV57-AV$51)/(AV$61-AV$51)*(AS$61-AS$51)+AS$51</f>
        <v>138.674986553342</v>
      </c>
      <c r="AT57" s="39" t="n">
        <f aca="false">8314.4621*AS57/(Sheet1!R$22*Sheet1!R$12*9.80665)</f>
        <v>9742.27914450456</v>
      </c>
      <c r="AU57" s="39" t="n">
        <f aca="false">AU56-LN(AP57/AP56)*(AT56+AT57)/2</f>
        <v>128349.320837502</v>
      </c>
      <c r="AV57" s="39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137.878586476087</v>
      </c>
      <c r="AR58" s="37" t="n">
        <f aca="false">(AV58-AV$51)/(AV$116-AV$51)*(AR$116-AR$51)+AR$51</f>
        <v>0.0125667927598223</v>
      </c>
      <c r="AS58" s="39" t="n">
        <f aca="false">(AV58-AV$51)/(AV$61-AV$51)*(AS$61-AS$51)+AS$51</f>
        <v>138.279244544022</v>
      </c>
      <c r="AT58" s="39" t="n">
        <f aca="false">8314.4621*AS58/(Sheet1!R$22*Sheet1!R$12*9.80665)</f>
        <v>9714.47723718282</v>
      </c>
      <c r="AU58" s="39" t="n">
        <f aca="false">AU57-LN(AP58/AP57)*(AT57+AT58)/2</f>
        <v>130529.976700765</v>
      </c>
      <c r="AV58" s="39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137.426987884158</v>
      </c>
      <c r="AR59" s="37" t="n">
        <f aca="false">(AV59-AV$51)/(AV$116-AV$51)*(AR$116-AR$51)+AR$51</f>
        <v>0.0143462358150816</v>
      </c>
      <c r="AS59" s="39" t="n">
        <f aca="false">(AV59-AV$51)/(AV$61-AV$51)*(AS$61-AS$51)+AS$51</f>
        <v>137.88437866267</v>
      </c>
      <c r="AT59" s="39" t="n">
        <f aca="false">8314.4621*AS59/(Sheet1!R$22*Sheet1!R$12*9.80665)</f>
        <v>9686.73688013368</v>
      </c>
      <c r="AU59" s="39" t="n">
        <f aca="false">AU58-LN(AP59/AP58)*(AT58+AT59)/2</f>
        <v>132704.407550872</v>
      </c>
      <c r="AV59" s="39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136.976390641021</v>
      </c>
      <c r="AR60" s="37" t="n">
        <f aca="false">(AV60-AV$51)/(AV$116-AV$51)*(AR$116-AR$51)+AR$51</f>
        <v>0.0161217332354666</v>
      </c>
      <c r="AS60" s="39" t="n">
        <f aca="false">(AV60-AV$51)/(AV$61-AV$51)*(AS$61-AS$51)+AS$51</f>
        <v>137.490388334254</v>
      </c>
      <c r="AT60" s="39" t="n">
        <f aca="false">8314.4621*AS60/(Sheet1!R$22*Sheet1!R$12*9.80665)</f>
        <v>9659.05803295972</v>
      </c>
      <c r="AU60" s="39" t="n">
        <f aca="false">AU59-LN(AP60/AP59)*(AT59+AT60)/2</f>
        <v>134872.627180041</v>
      </c>
      <c r="AV60" s="39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136.526794080895</v>
      </c>
      <c r="AR61" s="37" t="n">
        <f aca="false">(AV61-AV$51)/(AV$116-AV$51)*(AR$116-AR$51)+AR$51</f>
        <v>0.0178932876443701</v>
      </c>
      <c r="AS61" s="39" t="n">
        <f aca="false">MIN(IF(Sheet1!R15&gt;1,36*LOG(Sheet1!R15)+30,30),(Sheet1!R15*(1-MAX(Sheet1!R14,0.56707137))/(4*0.000000056704))^0.25)</f>
        <v>137.097272976633</v>
      </c>
      <c r="AT61" s="39" t="n">
        <f aca="false">8314.4621*AS61/(Sheet1!R$22*Sheet1!R$12*9.80665)</f>
        <v>9631.44065476394</v>
      </c>
      <c r="AU61" s="39" t="n">
        <f aca="false">AU60-LN(AP61/AP60)*(AT60+AT61)/2</f>
        <v>137034.649371378</v>
      </c>
      <c r="AV61" s="39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136.454320929898</v>
      </c>
      <c r="AR62" s="37" t="n">
        <f aca="false">(AV62-AV$51)/(AV$116-AV$51)*(AR$116-AR$51)+AR$51</f>
        <v>0.0201664356029718</v>
      </c>
      <c r="AS62" s="39" t="n">
        <f aca="false">(AV62-AV$61)/(AV$69-AV$61)*(AS$69-AS$61)+AS$61</f>
        <v>137.097272976633</v>
      </c>
      <c r="AT62" s="39" t="n">
        <f aca="false">8314.4621*AS62/(Sheet1!R$22*Sheet1!R$12*9.80665)</f>
        <v>9631.44065476394</v>
      </c>
      <c r="AU62" s="39" t="n">
        <f aca="false">AU61-LN(AP62/AP61)*(AT61+AT62)/2</f>
        <v>139806.800830843</v>
      </c>
      <c r="AV62" s="39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136.381788404274</v>
      </c>
      <c r="AR63" s="37" t="n">
        <f aca="false">(AV63-AV$51)/(AV$116-AV$51)*(AR$116-AR$51)+AR$51</f>
        <v>0.0224414458693526</v>
      </c>
      <c r="AS63" s="39" t="n">
        <f aca="false">(AV63-AV$61)/(AV$69-AV$61)*(AS$69-AS$61)+AS$61</f>
        <v>137.097272976633</v>
      </c>
      <c r="AT63" s="39" t="n">
        <f aca="false">8314.4621*AS63/(Sheet1!R$22*Sheet1!R$12*9.80665)</f>
        <v>9631.44065476394</v>
      </c>
      <c r="AU63" s="39" t="n">
        <f aca="false">AU62-LN(AP63/AP62)*(AT62+AT63)/2</f>
        <v>142578.952290307</v>
      </c>
      <c r="AV63" s="39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136.309196431028</v>
      </c>
      <c r="AR64" s="37" t="n">
        <f aca="false">(AV64-AV$51)/(AV$116-AV$51)*(AR$116-AR$51)+AR$51</f>
        <v>0.0247183207330325</v>
      </c>
      <c r="AS64" s="39" t="n">
        <f aca="false">(AV64-AV$61)/(AV$69-AV$61)*(AS$69-AS$61)+AS$61</f>
        <v>137.097272976633</v>
      </c>
      <c r="AT64" s="39" t="n">
        <f aca="false">8314.4621*AS64/(Sheet1!R$22*Sheet1!R$12*9.80665)</f>
        <v>9631.44065476394</v>
      </c>
      <c r="AU64" s="39" t="n">
        <f aca="false">AU63-LN(AP64/AP63)*(AT63+AT64)/2</f>
        <v>145351.103749772</v>
      </c>
      <c r="AV64" s="39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136.236544937045</v>
      </c>
      <c r="AR65" s="37" t="n">
        <f aca="false">(AV65-AV$51)/(AV$116-AV$51)*(AR$116-AR$51)+AR$51</f>
        <v>0.0269970624872856</v>
      </c>
      <c r="AS65" s="39" t="n">
        <f aca="false">(AV65-AV$61)/(AV$69-AV$61)*(AS$69-AS$61)+AS$61</f>
        <v>137.097272976633</v>
      </c>
      <c r="AT65" s="39" t="n">
        <f aca="false">8314.4621*AS65/(Sheet1!R$22*Sheet1!R$12*9.80665)</f>
        <v>9631.44065476394</v>
      </c>
      <c r="AU65" s="39" t="n">
        <f aca="false">AU64-LN(AP65/AP64)*(AT64+AT65)/2</f>
        <v>148123.255209236</v>
      </c>
      <c r="AV65" s="39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136.163833849089</v>
      </c>
      <c r="AR66" s="37" t="n">
        <f aca="false">(AV66-AV$51)/(AV$116-AV$51)*(AR$116-AR$51)+AR$51</f>
        <v>0.0292776734291486</v>
      </c>
      <c r="AS66" s="39" t="n">
        <f aca="false">(AV66-AV$61)/(AV$69-AV$61)*(AS$69-AS$61)+AS$61</f>
        <v>137.097272976633</v>
      </c>
      <c r="AT66" s="39" t="n">
        <f aca="false">8314.4621*AS66/(Sheet1!R$22*Sheet1!R$12*9.80665)</f>
        <v>9631.44065476394</v>
      </c>
      <c r="AU66" s="39" t="n">
        <f aca="false">AU65-LN(AP66/AP65)*(AT65+AT66)/2</f>
        <v>150895.406668701</v>
      </c>
      <c r="AV66" s="39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136.091063093807</v>
      </c>
      <c r="AR67" s="37" t="n">
        <f aca="false">(AV67-AV$51)/(AV$116-AV$51)*(AR$116-AR$51)+AR$51</f>
        <v>0.0315601558594279</v>
      </c>
      <c r="AS67" s="39" t="n">
        <f aca="false">(AV67-AV$61)/(AV$69-AV$61)*(AS$69-AS$61)+AS$61</f>
        <v>137.097272976633</v>
      </c>
      <c r="AT67" s="39" t="n">
        <f aca="false">8314.4621*AS67/(Sheet1!R$22*Sheet1!R$12*9.80665)</f>
        <v>9631.44065476394</v>
      </c>
      <c r="AU67" s="39" t="n">
        <f aca="false">AU66-LN(AP67/AP66)*(AT66+AT67)/2</f>
        <v>153667.558128166</v>
      </c>
      <c r="AV67" s="39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136.018232597722</v>
      </c>
      <c r="AR68" s="37" t="n">
        <f aca="false">(AV68-AV$51)/(AV$116-AV$51)*(AR$116-AR$51)+AR$51</f>
        <v>0.0338445120827078</v>
      </c>
      <c r="AS68" s="39" t="n">
        <f aca="false">(AV68-AV$61)/(AV$69-AV$61)*(AS$69-AS$61)+AS$61</f>
        <v>137.097272976633</v>
      </c>
      <c r="AT68" s="39" t="n">
        <f aca="false">8314.4621*AS68/(Sheet1!R$22*Sheet1!R$12*9.80665)</f>
        <v>9631.44065476394</v>
      </c>
      <c r="AU68" s="39" t="n">
        <f aca="false">AU67-LN(AP68/AP67)*(AT67+AT68)/2</f>
        <v>156439.70958763</v>
      </c>
      <c r="AV68" s="39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135.945342287238</v>
      </c>
      <c r="AR69" s="37" t="n">
        <f aca="false">(AV69-AV$51)/(AV$116-AV$51)*(AR$116-AR$51)+AR$51</f>
        <v>0.0361307444073577</v>
      </c>
      <c r="AS69" s="39" t="n">
        <f aca="false">MIN(IF(Sheet1!R15&gt;1,36*LOG(Sheet1!R15)+30,30),(Sheet1!R15*(1-MAX(Sheet1!R14,0.56707137))/(4*0.000000056704))^0.25)</f>
        <v>137.097272976633</v>
      </c>
      <c r="AT69" s="39" t="n">
        <f aca="false">8314.4621*AS69/(Sheet1!R$22*Sheet1!R$12*9.80665)</f>
        <v>9631.44065476394</v>
      </c>
      <c r="AU69" s="39" t="n">
        <f aca="false">AU68-LN(AP69/AP68)*(AT68+AT69)/2</f>
        <v>159211.861047095</v>
      </c>
      <c r="AV69" s="39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136.77022403663</v>
      </c>
      <c r="AR70" s="37" t="n">
        <f aca="false">(AV70-AV$51)/(AV$116-AV$51)*(AR$116-AR$51)+AR$51</f>
        <v>0.037966981709749</v>
      </c>
      <c r="AS70" s="39" t="n">
        <f aca="false">(AV70-AV$69)/(AV$77-AV$69)*(AS$77-AS$69)+AS$69</f>
        <v>137.980698166973</v>
      </c>
      <c r="AT70" s="39" t="n">
        <f aca="false">8314.4621*AS70/(Sheet1!R$22*Sheet1!R$12*9.80665)</f>
        <v>9693.50357628633</v>
      </c>
      <c r="AU70" s="39" t="n">
        <f aca="false">AU69-LN(AP70/AP69)*(AT69+AT70)/2</f>
        <v>161436.727472563</v>
      </c>
      <c r="AV70" s="39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137.600972262113</v>
      </c>
      <c r="AR71" s="37" t="n">
        <f aca="false">(AV71-AV$51)/(AV$116-AV$51)*(AR$116-AR$51)+AR$51</f>
        <v>0.0398162781472721</v>
      </c>
      <c r="AS71" s="39" t="n">
        <f aca="false">(AV71-AV$69)/(AV$77-AV$69)*(AS$77-AS$69)+AS$69</f>
        <v>138.870406188472</v>
      </c>
      <c r="AT71" s="39" t="n">
        <f aca="false">8314.4621*AS71/(Sheet1!R$22*Sheet1!R$12*9.80665)</f>
        <v>9756.00788306855</v>
      </c>
      <c r="AU71" s="39" t="n">
        <f aca="false">AU70-LN(AP71/AP70)*(AT70+AT71)/2</f>
        <v>163675.935230179</v>
      </c>
      <c r="AV71" s="39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138.437636008272</v>
      </c>
      <c r="AR72" s="37" t="n">
        <f aca="false">(AV72-AV$51)/(AV$116-AV$51)*(AR$116-AR$51)+AR$51</f>
        <v>0.041678742896177</v>
      </c>
      <c r="AS72" s="39" t="n">
        <f aca="false">(AV72-AV$69)/(AV$77-AV$69)*(AS$77-AS$69)+AS$69</f>
        <v>139.766449566504</v>
      </c>
      <c r="AT72" s="39" t="n">
        <f aca="false">8314.4621*AS72/(Sheet1!R$22*Sheet1!R$12*9.80665)</f>
        <v>9818.95726515494</v>
      </c>
      <c r="AU72" s="39" t="n">
        <f aca="false">AU71-LN(AP72/AP71)*(AT71+AT72)/2</f>
        <v>165929.586377488</v>
      </c>
      <c r="AV72" s="39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139.280264828978</v>
      </c>
      <c r="AR73" s="37" t="n">
        <f aca="false">(AV73-AV$51)/(AV$116-AV$51)*(AR$116-AR$51)+AR$51</f>
        <v>0.0435544862664138</v>
      </c>
      <c r="AS73" s="39" t="n">
        <f aca="false">(AV73-AV$69)/(AV$77-AV$69)*(AS$77-AS$69)+AS$69</f>
        <v>140.668881371871</v>
      </c>
      <c r="AT73" s="39" t="n">
        <f aca="false">8314.4621*AS73/(Sheet1!R$22*Sheet1!R$12*9.80665)</f>
        <v>9882.35545090769</v>
      </c>
      <c r="AU73" s="39" t="n">
        <f aca="false">AU72-LN(AP73/AP72)*(AT72+AT73)/2</f>
        <v>168197.783826109</v>
      </c>
      <c r="AV73" s="39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140.128908794043</v>
      </c>
      <c r="AR74" s="37" t="n">
        <f aca="false">(AV74-AV$51)/(AV$116-AV$51)*(AR$116-AR$51)+AR$51</f>
        <v>0.0454436197164509</v>
      </c>
      <c r="AS74" s="39" t="n">
        <f aca="false">(AV74-AV$69)/(AV$77-AV$69)*(AS$77-AS$69)+AS$69</f>
        <v>141.577755227937</v>
      </c>
      <c r="AT74" s="39" t="n">
        <f aca="false">8314.4621*AS74/(Sheet1!R$22*Sheet1!R$12*9.80665)</f>
        <v>9946.20620750777</v>
      </c>
      <c r="AU74" s="39" t="n">
        <f aca="false">AU73-LN(AP74/AP73)*(AT73+AT74)/2</f>
        <v>170480.631350618</v>
      </c>
      <c r="AV74" s="39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140.983618495984</v>
      </c>
      <c r="AR75" s="37" t="n">
        <f aca="false">(AV75-AV$51)/(AV$116-AV$51)*(AR$116-AR$51)+AR$51</f>
        <v>0.0473462558683323</v>
      </c>
      <c r="AS75" s="39" t="n">
        <f aca="false">(AV75-AV$69)/(AV$77-AV$69)*(AS$77-AS$69)+AS$69</f>
        <v>142.493125317868</v>
      </c>
      <c r="AT75" s="39" t="n">
        <f aca="false">8314.4621*AS75/(Sheet1!R$22*Sheet1!R$12*9.80665)</f>
        <v>10010.5133414638</v>
      </c>
      <c r="AU75" s="39" t="n">
        <f aca="false">AU74-LN(AP75/AP74)*(AT74+AT75)/2</f>
        <v>172778.233597544</v>
      </c>
      <c r="AV75" s="39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141.844445056897</v>
      </c>
      <c r="AR76" s="37" t="n">
        <f aca="false">(AV76-AV$51)/(AV$116-AV$51)*(AR$116-AR$51)+AR$51</f>
        <v>0.0492625085229764</v>
      </c>
      <c r="AS76" s="39" t="n">
        <f aca="false">(AV76-AV$69)/(AV$77-AV$69)*(AS$77-AS$69)+AS$69</f>
        <v>143.415046391992</v>
      </c>
      <c r="AT76" s="39" t="n">
        <f aca="false">8314.4621*AS76/(Sheet1!R$22*Sheet1!R$12*9.80665)</f>
        <v>10075.280699129</v>
      </c>
      <c r="AU76" s="39" t="n">
        <f aca="false">AU75-LN(AP76/AP75)*(AT75+AT76)/2</f>
        <v>175090.696094485</v>
      </c>
      <c r="AV76" s="39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142.711440135442</v>
      </c>
      <c r="AR77" s="37" t="n">
        <f aca="false">(AV77-AV$51)/(AV$116-AV$51)*(AR$116-AR$51)+AR$51</f>
        <v>0.0511924926757213</v>
      </c>
      <c r="AS77" s="39" t="n">
        <f aca="false">AS69+0.05*(AS116-AS69)</f>
        <v>144.343573775284</v>
      </c>
      <c r="AT77" s="39" t="n">
        <f aca="false">8314.4621*AS77/(Sheet1!R$22*Sheet1!R$12*9.80665)</f>
        <v>10140.512167227</v>
      </c>
      <c r="AU77" s="39" t="n">
        <f aca="false">AU76-LN(AP77/AP76)*(AT76+AT77)/2</f>
        <v>177418.125259341</v>
      </c>
      <c r="AV77" s="39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146.017783316882</v>
      </c>
      <c r="AR78" s="37" t="n">
        <f aca="false">(AV78-AV$51)/(AV$116-AV$51)*(AR$116-AR$51)+AR$51</f>
        <v>0.0529347577463186</v>
      </c>
      <c r="AS78" s="39" t="n">
        <f aca="false">(AV78-AV$77)/(AV$86-AV$77)*(AS$86-AS$77)+AS$77</f>
        <v>147.705464348198</v>
      </c>
      <c r="AT78" s="39" t="n">
        <f aca="false">8314.4621*AS78/(Sheet1!R$22*Sheet1!R$12*9.80665)</f>
        <v>10376.6937399003</v>
      </c>
      <c r="AU78" s="39" t="n">
        <f aca="false">AU77-LN(AP78/AP77)*(AT77+AT78)/2</f>
        <v>179517.796924748</v>
      </c>
      <c r="AV78" s="39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149.403295317311</v>
      </c>
      <c r="AR79" s="37" t="n">
        <f aca="false">(AV79-AV$51)/(AV$116-AV$51)*(AR$116-AR$51)+AR$51</f>
        <v>0.0547187405275213</v>
      </c>
      <c r="AS79" s="39" t="n">
        <f aca="false">(AV79-AV$77)/(AV$86-AV$77)*(AS$86-AS$77)+AS$77</f>
        <v>151.14785379604</v>
      </c>
      <c r="AT79" s="39" t="n">
        <f aca="false">8314.4621*AS79/(Sheet1!R$22*Sheet1!R$12*9.80665)</f>
        <v>10618.5305682894</v>
      </c>
      <c r="AU79" s="39" t="n">
        <f aca="false">AU78-LN(AP79/AP78)*(AT78+AT79)/2</f>
        <v>181666.387614352</v>
      </c>
      <c r="AV79" s="39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152.869974527291</v>
      </c>
      <c r="AR80" s="37" t="n">
        <f aca="false">(AV80-AV$51)/(AV$116-AV$51)*(AR$116-AR$51)+AR$51</f>
        <v>0.0565454940637</v>
      </c>
      <c r="AS80" s="39" t="n">
        <f aca="false">(AV80-AV$77)/(AV$86-AV$77)*(AS$86-AS$77)+AS$77</f>
        <v>154.672774082832</v>
      </c>
      <c r="AT80" s="39" t="n">
        <f aca="false">8314.4621*AS80/(Sheet1!R$22*Sheet1!R$12*9.80665)</f>
        <v>10866.1654031617</v>
      </c>
      <c r="AU80" s="39" t="n">
        <f aca="false">AU79-LN(AP80/AP79)*(AT79+AT80)/2</f>
        <v>183865.069421969</v>
      </c>
      <c r="AV80" s="39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156.419874690996</v>
      </c>
      <c r="AR81" s="37" t="n">
        <f aca="false">(AV81-AV$51)/(AV$116-AV$51)*(AR$116-AR$51)+AR$51</f>
        <v>0.0584161005676011</v>
      </c>
      <c r="AS81" s="39" t="n">
        <f aca="false">(AV81-AV$77)/(AV$86-AV$77)*(AS$86-AS$77)+AS$77</f>
        <v>158.282313456162</v>
      </c>
      <c r="AT81" s="39" t="n">
        <f aca="false">8314.4621*AS81/(Sheet1!R$22*Sheet1!R$12*9.80665)</f>
        <v>11119.7449493514</v>
      </c>
      <c r="AU81" s="39" t="n">
        <f aca="false">AU80-LN(AP81/AP80)*(AT80+AT81)/2</f>
        <v>186115.044063462</v>
      </c>
      <c r="AV81" s="39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160.055106673635</v>
      </c>
      <c r="AR82" s="37" t="n">
        <f aca="false">(AV82-AV$51)/(AV$116-AV$51)*(AR$116-AR$51)+AR$51</f>
        <v>0.0603316723516871</v>
      </c>
      <c r="AS82" s="39" t="n">
        <f aca="false">(AV82-AV$77)/(AV$86-AV$77)*(AS$86-AS$77)+AS$77</f>
        <v>161.978618244303</v>
      </c>
      <c r="AT82" s="39" t="n">
        <f aca="false">8314.4621*AS82/(Sheet1!R$22*Sheet1!R$12*9.80665)</f>
        <v>11379.4199920123</v>
      </c>
      <c r="AU82" s="39" t="n">
        <f aca="false">AU81-LN(AP82/AP81)*(AT81+AT82)/2</f>
        <v>188417.543698964</v>
      </c>
      <c r="AV82" s="39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163.777840296341</v>
      </c>
      <c r="AR83" s="37" t="n">
        <f aca="false">(AV83-AV$51)/(AV$116-AV$51)*(AR$116-AR$51)+AR$51</f>
        <v>0.0622933527950205</v>
      </c>
      <c r="AS83" s="39" t="n">
        <f aca="false">(AV83-AV$77)/(AV$86-AV$77)*(AS$86-AS$77)+AS$77</f>
        <v>165.763894721925</v>
      </c>
      <c r="AT83" s="39" t="n">
        <f aca="false">8314.4621*AS83/(Sheet1!R$22*Sheet1!R$12*9.80665)</f>
        <v>11645.3455276888</v>
      </c>
      <c r="AU83" s="39" t="n">
        <f aca="false">AU82-LN(AP83/AP82)*(AT82+AT83)/2</f>
        <v>190773.831781424</v>
      </c>
      <c r="AV83" s="39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167.590306241589</v>
      </c>
      <c r="AR84" s="37" t="n">
        <f aca="false">(AV84-AV$51)/(AV$116-AV$51)*(AR$116-AR$51)+AR$51</f>
        <v>0.0643023173473191</v>
      </c>
      <c r="AS84" s="39" t="n">
        <f aca="false">(AV84-AV$77)/(AV$86-AV$77)*(AS$86-AS$77)+AS$77</f>
        <v>169.640411047524</v>
      </c>
      <c r="AT84" s="39" t="n">
        <f aca="false">8314.4621*AS84/(Sheet1!R$22*Sheet1!R$12*9.80665)</f>
        <v>11917.6809004252</v>
      </c>
      <c r="AU84" s="39" t="n">
        <f aca="false">AU83-LN(AP84/AP83)*(AT83+AT84)/2</f>
        <v>193185.2039325</v>
      </c>
      <c r="AV84" s="39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171.494798032406</v>
      </c>
      <c r="AR85" s="37" t="n">
        <f aca="false">(AV85-AV$51)/(AV$116-AV$51)*(AR$116-AR$51)+AR$51</f>
        <v>0.0663597745718934</v>
      </c>
      <c r="AS85" s="39" t="n">
        <f aca="false">(AV85-AV$77)/(AV$86-AV$77)*(AS$86-AS$77)+AS$77</f>
        <v>173.61049927589</v>
      </c>
      <c r="AT85" s="39" t="n">
        <f aca="false">8314.4621*AS85/(Sheet1!R$22*Sheet1!R$12*9.80665)</f>
        <v>12196.589943147</v>
      </c>
      <c r="AU85" s="39" t="n">
        <f aca="false">AU84-LN(AP85/AP84)*(AT84+AT85)/2</f>
        <v>195652.988846848</v>
      </c>
      <c r="AV85" s="39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175.493674088803</v>
      </c>
      <c r="AR86" s="37" t="n">
        <f aca="false">(AV86-AV$51)/(AV$116-AV$51)*(AR$116-AR$51)+AR$51</f>
        <v>0.0684669672292736</v>
      </c>
      <c r="AS86" s="39" t="n">
        <f aca="false">AS69+0.28*(AS116-AS69)</f>
        <v>177.676557449078</v>
      </c>
      <c r="AT86" s="39" t="n">
        <f aca="false">8314.4621*AS86/(Sheet1!R$22*Sheet1!R$12*9.80665)</f>
        <v>12482.2411245571</v>
      </c>
      <c r="AU86" s="39" t="n">
        <f aca="false">AU85-LN(AP86/AP85)*(AT85+AT86)/2</f>
        <v>198178.549225915</v>
      </c>
      <c r="AV86" s="39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180.945342937973</v>
      </c>
      <c r="AR87" s="37" t="n">
        <f aca="false">(AV87-AV$51)/(AV$116-AV$51)*(AR$116-AR$51)+AR$51</f>
        <v>0.0704165703265865</v>
      </c>
      <c r="AS87" s="39" t="n">
        <f aca="false">(AV87-AV$86)/(AV$96-AV$86)*(AS$96-AS$86)+AS$86</f>
        <v>183.190384099776</v>
      </c>
      <c r="AT87" s="39" t="n">
        <f aca="false">8314.4621*AS87/(Sheet1!R$22*Sheet1!R$12*9.80665)</f>
        <v>12869.601813897</v>
      </c>
      <c r="AU87" s="39" t="n">
        <f aca="false">AU86-LN(AP87/AP86)*(AT86+AT87)/2</f>
        <v>200513.540251115</v>
      </c>
      <c r="AV87" s="39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186.57022924902</v>
      </c>
      <c r="AR88" s="37" t="n">
        <f aca="false">(AV88-AV$51)/(AV$116-AV$51)*(AR$116-AR$51)+AR$51</f>
        <v>0.072428118730837</v>
      </c>
      <c r="AS88" s="39" t="n">
        <f aca="false">(AV88-AV$86)/(AV$96-AV$86)*(AS$96-AS$86)+AS$86</f>
        <v>188.879403170279</v>
      </c>
      <c r="AT88" s="39" t="n">
        <f aca="false">8314.4621*AS88/(Sheet1!R$22*Sheet1!R$12*9.80665)</f>
        <v>13269.2702272192</v>
      </c>
      <c r="AU88" s="39" t="n">
        <f aca="false">AU87-LN(AP88/AP87)*(AT87+AT88)/2</f>
        <v>202921.019335497</v>
      </c>
      <c r="AV88" s="39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192.374093112442</v>
      </c>
      <c r="AR89" s="37" t="n">
        <f aca="false">(AV89-AV$51)/(AV$116-AV$51)*(AR$116-AR$51)+AR$51</f>
        <v>0.0745036723415874</v>
      </c>
      <c r="AS89" s="39" t="n">
        <f aca="false">(AV89-AV$86)/(AV$96-AV$86)*(AS$96-AS$86)+AS$86</f>
        <v>194.749440425391</v>
      </c>
      <c r="AT89" s="39" t="n">
        <f aca="false">8314.4621*AS89/(Sheet1!R$22*Sheet1!R$12*9.80665)</f>
        <v>13681.655639681</v>
      </c>
      <c r="AU89" s="39" t="n">
        <f aca="false">AU88-LN(AP89/AP88)*(AT88+AT89)/2</f>
        <v>205403.291341238</v>
      </c>
      <c r="AV89" s="39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198.36290253177</v>
      </c>
      <c r="AR90" s="37" t="n">
        <f aca="false">(AV90-AV$51)/(AV$116-AV$51)*(AR$116-AR$51)+AR$51</f>
        <v>0.0766453654113921</v>
      </c>
      <c r="AS90" s="39" t="n">
        <f aca="false">(AV90-AV$86)/(AV$96-AV$86)*(AS$96-AS$86)+AS$86</f>
        <v>200.80653191349</v>
      </c>
      <c r="AT90" s="39" t="n">
        <f aca="false">8314.4621*AS90/(Sheet1!R$22*Sheet1!R$12*9.80665)</f>
        <v>14107.1820994089</v>
      </c>
      <c r="AU90" s="39" t="n">
        <f aca="false">AU89-LN(AP90/AP89)*(AT89+AT90)/2</f>
        <v>207962.737882424</v>
      </c>
      <c r="AV90" s="39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204.542841971651</v>
      </c>
      <c r="AR91" s="37" t="n">
        <f aca="false">(AV91-AV$51)/(AV$116-AV$51)*(AR$116-AR$51)+AR$51</f>
        <v>0.0788554096027288</v>
      </c>
      <c r="AS91" s="39" t="n">
        <f aca="false">(AV91-AV$86)/(AV$96-AV$86)*(AS$96-AS$86)+AS$86</f>
        <v>207.056932612077</v>
      </c>
      <c r="AT91" s="39" t="n">
        <f aca="false">8314.4621*AS91/(Sheet1!R$22*Sheet1!R$12*9.80665)</f>
        <v>14546.2890348708</v>
      </c>
      <c r="AU91" s="39" t="n">
        <f aca="false">AU90-LN(AP91/AP90)*(AT90+AT91)/2</f>
        <v>210601.820102277</v>
      </c>
      <c r="AV91" s="39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210.920321323023</v>
      </c>
      <c r="AR92" s="37" t="n">
        <f aca="false">(AV92-AV$51)/(AV$116-AV$51)*(AR$116-AR$51)+AR$51</f>
        <v>0.0811360971940848</v>
      </c>
      <c r="AS92" s="39" t="n">
        <f aca="false">(AV92-AV$86)/(AV$96-AV$86)*(AS$96-AS$86)+AS$86</f>
        <v>213.507125495166</v>
      </c>
      <c r="AT92" s="39" t="n">
        <f aca="false">8314.4621*AS92/(Sheet1!R$22*Sheet1!R$12*9.80665)</f>
        <v>14999.4318918832</v>
      </c>
      <c r="AU92" s="39" t="n">
        <f aca="false">AU91-LN(AP92/AP91)*(AT91+AT92)/2</f>
        <v>213323.081564986</v>
      </c>
      <c r="AV92" s="39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217.501985309752</v>
      </c>
      <c r="AR93" s="37" t="n">
        <f aca="false">(AV93-AV$51)/(AV$116-AV$51)*(AR$116-AR$51)+AR$51</f>
        <v>0.0834898044439214</v>
      </c>
      <c r="AS93" s="39" t="n">
        <f aca="false">(AV93-AV$86)/(AV$96-AV$86)*(AS$96-AS$86)+AS$86</f>
        <v>220.163831047171</v>
      </c>
      <c r="AT93" s="39" t="n">
        <f aca="false">8314.4621*AS93/(Sheet1!R$22*Sheet1!R$12*9.80665)</f>
        <v>15467.0828019878</v>
      </c>
      <c r="AU93" s="39" t="n">
        <f aca="false">AU92-LN(AP93/AP92)*(AT92+AT93)/2</f>
        <v>216129.151267769</v>
      </c>
      <c r="AV93" s="39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224.294723362835</v>
      </c>
      <c r="AR94" s="37" t="n">
        <f aca="false">(AV94-AV$51)/(AV$116-AV$51)*(AR$116-AR$51)+AR$51</f>
        <v>0.0859189951218441</v>
      </c>
      <c r="AS94" s="39" t="n">
        <f aca="false">(AV94-AV$86)/(AV$96-AV$86)*(AS$96-AS$86)+AS$86</f>
        <v>227.034017249695</v>
      </c>
      <c r="AT94" s="39" t="n">
        <f aca="false">8314.4621*AS94/(Sheet1!R$22*Sheet1!R$12*9.80665)</f>
        <v>15949.7312840482</v>
      </c>
      <c r="AU94" s="39" t="n">
        <f aca="false">AU93-LN(AP94/AP93)*(AT93+AT94)/2</f>
        <v>219022.746779124</v>
      </c>
      <c r="AV94" s="39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231.30567999005</v>
      </c>
      <c r="AR95" s="37" t="n">
        <f aca="false">(AV95-AV$51)/(AV$116-AV$51)*(AR$116-AR$51)+AR$51</f>
        <v>0.0884262242169543</v>
      </c>
      <c r="AS95" s="39" t="n">
        <f aca="false">(AV95-AV$86)/(AV$96-AV$86)*(AS$96-AS$86)+AS$86</f>
        <v>234.124910069407</v>
      </c>
      <c r="AT95" s="39" t="n">
        <f aca="false">8314.4621*AS95/(Sheet1!R$22*Sheet1!R$12*9.80665)</f>
        <v>16447.8849810512</v>
      </c>
      <c r="AU95" s="39" t="n">
        <f aca="false">AU94-LN(AP95/AP94)*(AT94+AT95)/2</f>
        <v>222006.677509547</v>
      </c>
      <c r="AV95" s="39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238.5422656709</v>
      </c>
      <c r="AR96" s="37" t="n">
        <f aca="false">(AV96-AV$51)/(AV$116-AV$51)*(AR$116-AR$51)+AR$51</f>
        <v>0.091014141834053</v>
      </c>
      <c r="AS96" s="39" t="n">
        <f aca="false">AS69+0.72*(AS116-AS69)</f>
        <v>241.444004477206</v>
      </c>
      <c r="AT96" s="39" t="n">
        <f aca="false">8314.4621*AS96/(Sheet1!R$22*Sheet1!R$12*9.80665)</f>
        <v>16962.0704342319</v>
      </c>
      <c r="AU96" s="39" t="n">
        <f aca="false">AU95-LN(AP96/AP95)*(AT95+AT96)/2</f>
        <v>225083.84812142</v>
      </c>
      <c r="AV96" s="39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241.586586883677</v>
      </c>
      <c r="AR97" s="37" t="n">
        <f aca="false">(AV97-AV$51)/(AV$116-AV$51)*(AR$116-AR$51)+AR$51</f>
        <v>0.0936613764053201</v>
      </c>
      <c r="AS97" s="39" t="n">
        <f aca="false">(AV97-AV$96)/(AV$106-AV$96)*(AS$106-AS$96)+AS$96</f>
        <v>244.572725576968</v>
      </c>
      <c r="AT97" s="39" t="n">
        <f aca="false">8314.4621*AS97/(Sheet1!R$22*Sheet1!R$12*9.80665)</f>
        <v>17181.8712438571</v>
      </c>
      <c r="AU97" s="39" t="n">
        <f aca="false">AU96-LN(AP97/AP96)*(AT96+AT97)/2</f>
        <v>228228.621366381</v>
      </c>
      <c r="AV97" s="39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244.673299459158</v>
      </c>
      <c r="AR98" s="37" t="n">
        <f aca="false">(AV98-AV$51)/(AV$116-AV$51)*(AR$116-AR$51)+AR$51</f>
        <v>0.0963454730134845</v>
      </c>
      <c r="AS98" s="39" t="n">
        <f aca="false">(AV98-AV$96)/(AV$106-AV$96)*(AS$106-AS$96)+AS$96</f>
        <v>247.745013285399</v>
      </c>
      <c r="AT98" s="39" t="n">
        <f aca="false">8314.4621*AS98/(Sheet1!R$22*Sheet1!R$12*9.80665)</f>
        <v>17404.7327212608</v>
      </c>
      <c r="AU98" s="39" t="n">
        <f aca="false">AU97-LN(AP98/AP97)*(AT97+AT98)/2</f>
        <v>231414.165314675</v>
      </c>
      <c r="AV98" s="39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247.803072051531</v>
      </c>
      <c r="AR99" s="37" t="n">
        <f aca="false">(AV99-AV$51)/(AV$116-AV$51)*(AR$116-AR$51)+AR$51</f>
        <v>0.0990670130966929</v>
      </c>
      <c r="AS99" s="39" t="n">
        <f aca="false">(AV99-AV$96)/(AV$106-AV$96)*(AS$106-AS$96)+AS$96</f>
        <v>250.961554794264</v>
      </c>
      <c r="AT99" s="39" t="n">
        <f aca="false">8314.4621*AS99/(Sheet1!R$22*Sheet1!R$12*9.80665)</f>
        <v>17630.7031434551</v>
      </c>
      <c r="AU99" s="39" t="n">
        <f aca="false">AU98-LN(AP99/AP98)*(AT98+AT99)/2</f>
        <v>234641.048208621</v>
      </c>
      <c r="AV99" s="39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250.976585979749</v>
      </c>
      <c r="AR100" s="37" t="n">
        <f aca="false">(AV100-AV$51)/(AV$116-AV$51)*(AR$116-AR$51)+AR$51</f>
        <v>0.101826589105926</v>
      </c>
      <c r="AS100" s="39" t="n">
        <f aca="false">(AV100-AV$96)/(AV$106-AV$96)*(AS$106-AS$96)+AS$96</f>
        <v>254.223050311206</v>
      </c>
      <c r="AT100" s="39" t="n">
        <f aca="false">8314.4621*AS100/(Sheet1!R$22*Sheet1!R$12*9.80665)</f>
        <v>17859.8317018515</v>
      </c>
      <c r="AU100" s="39" t="n">
        <f aca="false">AU99-LN(AP100/AP99)*(AT99+AT100)/2</f>
        <v>237909.847267709</v>
      </c>
      <c r="AV100" s="39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254.194535525037</v>
      </c>
      <c r="AR101" s="37" t="n">
        <f aca="false">(AV101-AV$51)/(AV$116-AV$51)*(AR$116-AR$51)+AR$51</f>
        <v>0.104624804763697</v>
      </c>
      <c r="AS101" s="39" t="n">
        <f aca="false">(AV101-AV$96)/(AV$106-AV$96)*(AS$106-AS$96)+AS$96</f>
        <v>257.530213365504</v>
      </c>
      <c r="AT101" s="39" t="n">
        <f aca="false">8314.4621*AS101/(Sheet1!R$22*Sheet1!R$12*9.80665)</f>
        <v>18092.1685237409</v>
      </c>
      <c r="AU101" s="39" t="n">
        <f aca="false">AU100-LN(AP101/AP100)*(AT100+AT101)/2</f>
        <v>241221.148859019</v>
      </c>
      <c r="AV101" s="39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257.457628236979</v>
      </c>
      <c r="AR102" s="37" t="n">
        <f aca="false">(AV102-AV$51)/(AV$116-AV$51)*(AR$116-AR$51)+AR$51</f>
        <v>0.107462275330223</v>
      </c>
      <c r="AS102" s="39" t="n">
        <f aca="false">(AV102-AV$96)/(AV$106-AV$96)*(AS$106-AS$96)+AS$96</f>
        <v>260.883771122644</v>
      </c>
      <c r="AT102" s="39" t="n">
        <f aca="false">8314.4621*AS102/(Sheet1!R$22*Sheet1!R$12*9.80665)</f>
        <v>18327.7646943935</v>
      </c>
      <c r="AU102" s="39" t="n">
        <f aca="false">AU101-LN(AP102/AP101)*(AT101+AT102)/2</f>
        <v>244575.548671656</v>
      </c>
      <c r="AV102" s="39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260.766585248493</v>
      </c>
      <c r="AR103" s="37" t="n">
        <f aca="false">(AV103-AV$51)/(AV$116-AV$51)*(AR$116-AR$51)+AR$51</f>
        <v>0.110339627877303</v>
      </c>
      <c r="AS103" s="39" t="n">
        <f aca="false">(AV103-AV$96)/(AV$106-AV$96)*(AS$106-AS$96)+AS$96</f>
        <v>264.284464708024</v>
      </c>
      <c r="AT103" s="39" t="n">
        <f aca="false">8314.4621*AS103/(Sheet1!R$22*Sheet1!R$12*9.80665)</f>
        <v>18566.6722797998</v>
      </c>
      <c r="AU103" s="39" t="n">
        <f aca="false">AU102-LN(AP103/AP102)*(AT102+AT103)/2</f>
        <v>247973.651895303</v>
      </c>
      <c r="AV103" s="39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264.122141599982</v>
      </c>
      <c r="AR104" s="37" t="n">
        <f aca="false">(AV104-AV$51)/(AV$116-AV$51)*(AR$116-AR$51)+AR$51</f>
        <v>0.113257501570202</v>
      </c>
      <c r="AS104" s="39" t="n">
        <f aca="false">(AV104-AV$96)/(AV$106-AV$96)*(AS$106-AS$96)+AS$96</f>
        <v>267.733049540098</v>
      </c>
      <c r="AT104" s="39" t="n">
        <f aca="false">8314.4621*AS104/(Sheet1!R$22*Sheet1!R$12*9.80665)</f>
        <v>18808.9443500743</v>
      </c>
      <c r="AU104" s="39" t="n">
        <f aca="false">AU103-LN(AP104/AP103)*(AT103+AT104)/2</f>
        <v>251416.07340304</v>
      </c>
      <c r="AV104" s="39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267.525046573</v>
      </c>
      <c r="AR105" s="37" t="n">
        <f aca="false">(AV105-AV$51)/(AV$116-AV$51)*(AR$116-AR$51)+AR$51</f>
        <v>0.116216547957786</v>
      </c>
      <c r="AS105" s="39" t="n">
        <f aca="false">(AV105-AV$96)/(AV$106-AV$96)*(AS$106-AS$96)+AS$96</f>
        <v>271.230295673287</v>
      </c>
      <c r="AT105" s="39" t="n">
        <f aca="false">8314.4621*AS105/(Sheet1!R$22*Sheet1!R$12*9.80665)</f>
        <v>19054.6350035467</v>
      </c>
      <c r="AU105" s="39" t="n">
        <f aca="false">AU104-LN(AP105/AP104)*(AT104+AT105)/2</f>
        <v>254903.437938522</v>
      </c>
      <c r="AV105" s="39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270.976064033751</v>
      </c>
      <c r="AR106" s="37" t="n">
        <f aca="false">(AV106-AV$51)/(AV$116-AV$51)*(AR$116-AR$51)+AR$51</f>
        <v>0.119217431271217</v>
      </c>
      <c r="AS106" s="39" t="n">
        <f aca="false">AS69+0.95*(AS116-AS69)</f>
        <v>274.776988151</v>
      </c>
      <c r="AT106" s="39" t="n">
        <f aca="false">8314.4621*AS106/(Sheet1!R$22*Sheet1!R$12*9.80665)</f>
        <v>19303.799391562</v>
      </c>
      <c r="AU106" s="39" t="n">
        <f aca="false">AU105-LN(AP106/AP105)*(AT105+AT106)/2</f>
        <v>258436.380307672</v>
      </c>
      <c r="AV106" s="39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271.592226260804</v>
      </c>
      <c r="AR107" s="37" t="n">
        <f aca="false">(AV107-AV$51)/(AV$116-AV$51)*(AR$116-AR$51)+AR$51</f>
        <v>0.122244951276655</v>
      </c>
      <c r="AS107" s="39" t="n">
        <f aca="false">(AV107-AV$106)/(AV$116-AV$106)*(AS$116-AS$106)+AS$106</f>
        <v>275.489674633621</v>
      </c>
      <c r="AT107" s="39" t="n">
        <f aca="false">8314.4621*AS107/(Sheet1!R$22*Sheet1!R$12*9.80665)</f>
        <v>19353.867473981</v>
      </c>
      <c r="AU107" s="39" t="n">
        <f aca="false">AU106-LN(AP107/AP106)*(AT106+AT107)/2</f>
        <v>261996.883005853</v>
      </c>
      <c r="AV107" s="39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272.210650410943</v>
      </c>
      <c r="AR108" s="37" t="n">
        <f aca="false">(AV108-AV$51)/(AV$116-AV$51)*(AR$116-AR$51)+AR$51</f>
        <v>0.125283585266517</v>
      </c>
      <c r="AS108" s="39" t="n">
        <f aca="false">(AV108-AV$106)/(AV$116-AV$106)*(AS$116-AS$106)+AS$106</f>
        <v>276.204977378546</v>
      </c>
      <c r="AT108" s="39" t="n">
        <f aca="false">8314.4621*AS108/(Sheet1!R$22*Sheet1!R$12*9.80665)</f>
        <v>19404.1193556439</v>
      </c>
      <c r="AU108" s="39" t="n">
        <f aca="false">AU107-LN(AP108/AP107)*(AT107+AT108)/2</f>
        <v>265566.625514188</v>
      </c>
      <c r="AV108" s="39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272.831348603793</v>
      </c>
      <c r="AR109" s="37" t="n">
        <f aca="false">(AV109-AV$51)/(AV$116-AV$51)*(AR$116-AR$51)+AR$51</f>
        <v>0.128333392790716</v>
      </c>
      <c r="AS109" s="39" t="n">
        <f aca="false">(AV109-AV$106)/(AV$116-AV$106)*(AS$116-AS$106)+AS$106</f>
        <v>276.922910403988</v>
      </c>
      <c r="AT109" s="39" t="n">
        <f aca="false">8314.4621*AS109/(Sheet1!R$22*Sheet1!R$12*9.80665)</f>
        <v>19454.5560213668</v>
      </c>
      <c r="AU109" s="39" t="n">
        <f aca="false">AU108-LN(AP109/AP108)*(AT108+AT109)/2</f>
        <v>269145.641780452</v>
      </c>
      <c r="AV109" s="39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273.454333048456</v>
      </c>
      <c r="AR110" s="37" t="n">
        <f aca="false">(AV110-AV$51)/(AV$116-AV$51)*(AR$116-AR$51)+AR$51</f>
        <v>0.131394433838807</v>
      </c>
      <c r="AS110" s="39" t="n">
        <f aca="false">(AV110-AV$106)/(AV$116-AV$106)*(AS$116-AS$106)+AS$106</f>
        <v>277.643487831652</v>
      </c>
      <c r="AT110" s="39" t="n">
        <f aca="false">8314.4621*AS110/(Sheet1!R$22*Sheet1!R$12*9.80665)</f>
        <v>19505.1784632362</v>
      </c>
      <c r="AU110" s="39" t="n">
        <f aca="false">AU109-LN(AP110/AP109)*(AT109+AT110)/2</f>
        <v>272733.965934502</v>
      </c>
      <c r="AV110" s="39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274.079616044355</v>
      </c>
      <c r="AR111" s="37" t="n">
        <f aca="false">(AV111-AV$51)/(AV$116-AV$51)*(AR$116-AR$51)+AR$51</f>
        <v>0.134466768844154</v>
      </c>
      <c r="AS111" s="39" t="n">
        <f aca="false">(AV111-AV$106)/(AV$116-AV$106)*(AS$116-AS$106)+AS$106</f>
        <v>278.366723887718</v>
      </c>
      <c r="AT111" s="39" t="n">
        <f aca="false">8314.4621*AS111/(Sheet1!R$22*Sheet1!R$12*9.80665)</f>
        <v>19555.9876806782</v>
      </c>
      <c r="AU111" s="39" t="n">
        <f aca="false">AU110-LN(AP111/AP110)*(AT110+AT111)/2</f>
        <v>276331.632289619</v>
      </c>
      <c r="AV111" s="39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274.707209982101</v>
      </c>
      <c r="AR112" s="37" t="n">
        <f aca="false">(AV112-AV$51)/(AV$116-AV$51)*(AR$116-AR$51)+AR$51</f>
        <v>0.13755045868815</v>
      </c>
      <c r="AS112" s="39" t="n">
        <f aca="false">(AV112-AV$106)/(AV$116-AV$106)*(AS$116-AS$106)+AS$106</f>
        <v>279.092632903831</v>
      </c>
      <c r="AT112" s="39" t="n">
        <f aca="false">8314.4621*AS112/(Sheet1!R$22*Sheet1!R$12*9.80665)</f>
        <v>19606.9846805284</v>
      </c>
      <c r="AU112" s="39" t="n">
        <f aca="false">AU111-LN(AP112/AP111)*(AT111+AT112)/2</f>
        <v>279938.675343869</v>
      </c>
      <c r="AV112" s="39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275.337127344354</v>
      </c>
      <c r="AR113" s="37" t="n">
        <f aca="false">(AV113-AV$51)/(AV$116-AV$51)*(AR$116-AR$51)+AR$51</f>
        <v>0.140645564704489</v>
      </c>
      <c r="AS113" s="39" t="n">
        <f aca="false">(AV113-AV$106)/(AV$116-AV$106)*(AS$116-AS$106)+AS$106</f>
        <v>279.82122931811</v>
      </c>
      <c r="AT113" s="39" t="n">
        <f aca="false">8314.4621*AS113/(Sheet1!R$22*Sheet1!R$12*9.80665)</f>
        <v>19658.1704771022</v>
      </c>
      <c r="AU113" s="39" t="n">
        <f aca="false">AU112-LN(AP113/AP112)*(AT112+AT113)/2</f>
        <v>283555.129781472</v>
      </c>
      <c r="AV113" s="39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275.969380706704</v>
      </c>
      <c r="AR114" s="37" t="n">
        <f aca="false">(AV114-AV$51)/(AV$116-AV$51)*(AR$116-AR$51)+AR$51</f>
        <v>0.14375214868348</v>
      </c>
      <c r="AS114" s="39" t="n">
        <f aca="false">(AV114-AV$106)/(AV$116-AV$106)*(AS$116-AS$106)+AS$106</f>
        <v>280.552527676164</v>
      </c>
      <c r="AT114" s="39" t="n">
        <f aca="false">8314.4621*AS114/(Sheet1!R$22*Sheet1!R$12*9.80665)</f>
        <v>19709.5460922665</v>
      </c>
      <c r="AU114" s="39" t="n">
        <f aca="false">AU113-LN(AP114/AP113)*(AT113+AT114)/2</f>
        <v>287181.030474185</v>
      </c>
      <c r="AV114" s="39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276.603982738564</v>
      </c>
      <c r="AR115" s="37" t="n">
        <f aca="false">(AV115-AV$51)/(AV$116-AV$51)*(AR$116-AR$51)+AR$51</f>
        <v>0.146870272876418</v>
      </c>
      <c r="AS115" s="39" t="n">
        <f aca="false">(AV115-AV$106)/(AV$116-AV$106)*(AS$116-AS$106)+AS$106</f>
        <v>281.286542632117</v>
      </c>
      <c r="AT115" s="39" t="n">
        <f aca="false">8314.4621*AS115/(Sheet1!R$22*Sheet1!R$12*9.80665)</f>
        <v>19761.1125555117</v>
      </c>
      <c r="AU115" s="39" t="n">
        <f aca="false">AU114-LN(AP115/AP114)*(AT114+AT115)/2</f>
        <v>290816.412482707</v>
      </c>
      <c r="AV115" s="39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277.240946204064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39" t="n">
        <f aca="false">8314.4621*AS116/(Sheet1!R$22*Sheet1!R$12*9.80665)</f>
        <v>19812.870904025</v>
      </c>
      <c r="AU116" s="39" t="n">
        <f aca="false">AU115-LN(AP116/AP115)*(AT115+AT116)/2</f>
        <v>294461.31105808</v>
      </c>
      <c r="AV116" s="39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2021-04-25T08:59:19Z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