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实验室项目-赵兵\2024年实验外包项目\P792_F004\P792 experimental raw data\Fig 5\"/>
    </mc:Choice>
  </mc:AlternateContent>
  <xr:revisionPtr revIDLastSave="0" documentId="13_ncr:1_{A8943FA3-1166-41D9-861E-F0D990FA0DBE}" xr6:coauthVersionLast="47" xr6:coauthVersionMax="47" xr10:uidLastSave="{00000000-0000-0000-0000-000000000000}"/>
  <bookViews>
    <workbookView xWindow="-110" yWindow="-110" windowWidth="21820" windowHeight="13900" firstSheet="1" activeTab="7" xr2:uid="{00000000-000D-0000-FFFF-FFFF00000000}"/>
  </bookViews>
  <sheets>
    <sheet name="Fig5A, E_vegf elisa" sheetId="1" r:id="rId1"/>
    <sheet name="Fig5B, F_bFGF elisa" sheetId="2" r:id="rId2"/>
    <sheet name="Fig5C, G_TGF-b elisa" sheetId="3" r:id="rId3"/>
    <sheet name="Fig5D, H_HIF-1a elisa" sheetId="4" r:id="rId4"/>
    <sheet name="Fig5K_LUCI" sheetId="5" r:id="rId5"/>
    <sheet name="Fig5L_mRNA 稳定性" sheetId="6" r:id="rId6"/>
    <sheet name="Fig5M_过表达后的情况" sheetId="7" r:id="rId7"/>
    <sheet name="Fig5J_WB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D7" i="7"/>
  <c r="E7" i="7"/>
  <c r="F7" i="7"/>
  <c r="G7" i="7"/>
  <c r="C8" i="7"/>
  <c r="D8" i="7"/>
  <c r="E8" i="7"/>
  <c r="F8" i="7"/>
  <c r="G8" i="7"/>
  <c r="B8" i="7"/>
  <c r="B7" i="7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C12" i="6"/>
  <c r="D12" i="6"/>
  <c r="E12" i="6"/>
  <c r="F12" i="6"/>
  <c r="G12" i="6"/>
  <c r="C13" i="6"/>
  <c r="D13" i="6"/>
  <c r="E13" i="6"/>
  <c r="F13" i="6"/>
  <c r="G13" i="6"/>
  <c r="B10" i="6"/>
  <c r="B11" i="6"/>
  <c r="B12" i="6"/>
  <c r="B13" i="6"/>
  <c r="B9" i="6"/>
  <c r="B8" i="5"/>
  <c r="C8" i="5"/>
  <c r="D8" i="5"/>
  <c r="E8" i="5"/>
  <c r="F8" i="5"/>
  <c r="G8" i="5"/>
  <c r="C7" i="5"/>
  <c r="D7" i="5"/>
  <c r="E7" i="5"/>
  <c r="F7" i="5"/>
  <c r="G7" i="5"/>
  <c r="B7" i="5"/>
  <c r="E29" i="4"/>
  <c r="D29" i="4"/>
  <c r="E28" i="4"/>
  <c r="D28" i="4"/>
  <c r="E27" i="4"/>
  <c r="D27" i="4"/>
  <c r="B27" i="4"/>
  <c r="B28" i="4"/>
  <c r="B29" i="4"/>
  <c r="A28" i="4"/>
  <c r="A29" i="4"/>
  <c r="A27" i="4"/>
  <c r="E29" i="3"/>
  <c r="D29" i="3"/>
  <c r="E28" i="3"/>
  <c r="D28" i="3"/>
  <c r="E27" i="3"/>
  <c r="D27" i="3"/>
  <c r="B27" i="3"/>
  <c r="B28" i="3"/>
  <c r="B29" i="3"/>
  <c r="A28" i="3"/>
  <c r="A29" i="3"/>
  <c r="A27" i="3"/>
  <c r="E29" i="2"/>
  <c r="D29" i="2"/>
  <c r="E28" i="2"/>
  <c r="D28" i="2"/>
  <c r="E27" i="2"/>
  <c r="D27" i="2"/>
  <c r="B27" i="2"/>
  <c r="B28" i="2"/>
  <c r="B29" i="2"/>
  <c r="A28" i="2"/>
  <c r="A29" i="2"/>
  <c r="A27" i="2"/>
  <c r="E29" i="1"/>
  <c r="D29" i="1"/>
  <c r="E28" i="1"/>
  <c r="D28" i="1"/>
  <c r="E27" i="1"/>
  <c r="D27" i="1"/>
  <c r="B27" i="1"/>
  <c r="B28" i="1"/>
  <c r="B29" i="1"/>
  <c r="A28" i="1"/>
  <c r="A29" i="1"/>
  <c r="A27" i="1"/>
</calcChain>
</file>

<file path=xl/sharedStrings.xml><?xml version="1.0" encoding="utf-8"?>
<sst xmlns="http://schemas.openxmlformats.org/spreadsheetml/2006/main" count="78" uniqueCount="12">
  <si>
    <t>O.D Value</t>
    <phoneticPr fontId="1" type="noConversion"/>
  </si>
  <si>
    <t>VEGF-A</t>
    <phoneticPr fontId="1" type="noConversion"/>
  </si>
  <si>
    <t>Bfgf</t>
    <phoneticPr fontId="1" type="noConversion"/>
  </si>
  <si>
    <t>TGF-B</t>
    <phoneticPr fontId="1" type="noConversion"/>
  </si>
  <si>
    <t>HIF-1a</t>
    <phoneticPr fontId="1" type="noConversion"/>
  </si>
  <si>
    <t>miR-NC</t>
    <phoneticPr fontId="1" type="noConversion"/>
  </si>
  <si>
    <t>miR-mimic</t>
    <phoneticPr fontId="1" type="noConversion"/>
  </si>
  <si>
    <t>MCF7</t>
    <phoneticPr fontId="1" type="noConversion"/>
  </si>
  <si>
    <t>MDA-MB-231</t>
    <phoneticPr fontId="1" type="noConversion"/>
  </si>
  <si>
    <t>VWF-WT</t>
    <phoneticPr fontId="1" type="noConversion"/>
  </si>
  <si>
    <t>VWF-MUT</t>
    <phoneticPr fontId="1" type="noConversion"/>
  </si>
  <si>
    <t>MCF-7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</si>
</sst>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'Fig5A, E_vegf elisa'!$B$1</c:f>
              <c:strCache>
                <c:ptCount val="1"/>
                <c:pt idx="0">
                  <c:v>VEGF-A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'Fig5A, E_vegf elisa'!$A$2:$A$9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7.2999999999999995E-2</c:v>
                </c:pt>
                <c:pt idx="2">
                  <c:v>0.11600000000000001</c:v>
                </c:pt>
                <c:pt idx="3">
                  <c:v>0.19600000000000001</c:v>
                </c:pt>
                <c:pt idx="4">
                  <c:v>0.35399999999999998</c:v>
                </c:pt>
                <c:pt idx="5">
                  <c:v>0.65100000000000002</c:v>
                </c:pt>
                <c:pt idx="6">
                  <c:v>1.1659999999999999</c:v>
                </c:pt>
                <c:pt idx="7">
                  <c:v>2.0550000000000002</c:v>
                </c:pt>
              </c:numCache>
            </c:numRef>
          </c:xVal>
          <c:yVal>
            <c:numRef>
              <c:f>'Fig5A, E_vegf elisa'!$B$2:$B$9</c:f>
              <c:numCache>
                <c:formatCode>General</c:formatCode>
                <c:ptCount val="8"/>
                <c:pt idx="0">
                  <c:v>0</c:v>
                </c:pt>
                <c:pt idx="1">
                  <c:v>31.25</c:v>
                </c:pt>
                <c:pt idx="2">
                  <c:v>62.5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9-4637-BC9C-53E7651EE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53263"/>
        <c:axId val="518435023"/>
      </c:scatterChart>
      <c:valAx>
        <c:axId val="51845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435023"/>
        <c:crosses val="autoZero"/>
        <c:crossBetween val="midCat"/>
      </c:valAx>
      <c:valAx>
        <c:axId val="5184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845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'Fig5B, F_bFGF elisa'!$B$1</c:f>
              <c:strCache>
                <c:ptCount val="1"/>
                <c:pt idx="0">
                  <c:v>Bfgf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'Fig5B, F_bFGF elisa'!$A$2:$A$9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8.5999999999999993E-2</c:v>
                </c:pt>
                <c:pt idx="2">
                  <c:v>0.111</c:v>
                </c:pt>
                <c:pt idx="3">
                  <c:v>0.17100000000000001</c:v>
                </c:pt>
                <c:pt idx="4">
                  <c:v>0.32600000000000001</c:v>
                </c:pt>
                <c:pt idx="5">
                  <c:v>0.66300000000000003</c:v>
                </c:pt>
                <c:pt idx="6">
                  <c:v>1.359</c:v>
                </c:pt>
                <c:pt idx="7">
                  <c:v>2.5979999999999999</c:v>
                </c:pt>
              </c:numCache>
            </c:numRef>
          </c:xVal>
          <c:yVal>
            <c:numRef>
              <c:f>'Fig5B, F_bFGF elisa'!$B$2:$B$9</c:f>
              <c:numCache>
                <c:formatCode>General</c:formatCode>
                <c:ptCount val="8"/>
                <c:pt idx="0">
                  <c:v>0</c:v>
                </c:pt>
                <c:pt idx="1">
                  <c:v>15.63</c:v>
                </c:pt>
                <c:pt idx="2">
                  <c:v>31.25</c:v>
                </c:pt>
                <c:pt idx="3">
                  <c:v>62.5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C-42D2-9075-5365F87F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39199"/>
        <c:axId val="566652639"/>
      </c:scatterChart>
      <c:valAx>
        <c:axId val="56663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652639"/>
        <c:crosses val="autoZero"/>
        <c:crossBetween val="midCat"/>
      </c:valAx>
      <c:valAx>
        <c:axId val="56665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63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'Fig5C, G_TGF-b elisa'!$B$1</c:f>
              <c:strCache>
                <c:ptCount val="1"/>
                <c:pt idx="0">
                  <c:v>TGF-B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'Fig5C, G_TGF-b elisa'!$A$2:$A$9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3.5000000000000003E-2</c:v>
                </c:pt>
                <c:pt idx="2">
                  <c:v>4.5999999999999999E-2</c:v>
                </c:pt>
                <c:pt idx="3">
                  <c:v>6.9000000000000006E-2</c:v>
                </c:pt>
                <c:pt idx="4">
                  <c:v>0.125</c:v>
                </c:pt>
                <c:pt idx="5">
                  <c:v>0.27100000000000002</c:v>
                </c:pt>
                <c:pt idx="6">
                  <c:v>0.68400000000000005</c:v>
                </c:pt>
                <c:pt idx="7">
                  <c:v>1.694</c:v>
                </c:pt>
              </c:numCache>
            </c:numRef>
          </c:xVal>
          <c:yVal>
            <c:numRef>
              <c:f>'Fig5C, G_TGF-b elisa'!$B$2:$B$9</c:f>
              <c:numCache>
                <c:formatCode>General</c:formatCode>
                <c:ptCount val="8"/>
                <c:pt idx="0">
                  <c:v>0</c:v>
                </c:pt>
                <c:pt idx="1">
                  <c:v>31.25</c:v>
                </c:pt>
                <c:pt idx="2">
                  <c:v>62.5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F-4B3D-AEBE-631149A20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58399"/>
        <c:axId val="566630559"/>
      </c:scatterChart>
      <c:valAx>
        <c:axId val="56665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630559"/>
        <c:crosses val="autoZero"/>
        <c:crossBetween val="midCat"/>
      </c:valAx>
      <c:valAx>
        <c:axId val="5666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65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'Fig5D, H_HIF-1a elisa'!$B$1</c:f>
              <c:strCache>
                <c:ptCount val="1"/>
                <c:pt idx="0">
                  <c:v>HIF-1a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'Fig5D, H_HIF-1a elisa'!$A$2:$A$9</c:f>
              <c:numCache>
                <c:formatCode>General</c:formatCode>
                <c:ptCount val="8"/>
                <c:pt idx="0">
                  <c:v>7.4999999999999997E-2</c:v>
                </c:pt>
                <c:pt idx="1">
                  <c:v>0.16700000000000001</c:v>
                </c:pt>
                <c:pt idx="2">
                  <c:v>0.25</c:v>
                </c:pt>
                <c:pt idx="3">
                  <c:v>0.44800000000000001</c:v>
                </c:pt>
                <c:pt idx="4">
                  <c:v>0.76500000000000001</c:v>
                </c:pt>
                <c:pt idx="5">
                  <c:v>1.244</c:v>
                </c:pt>
                <c:pt idx="6">
                  <c:v>1.94</c:v>
                </c:pt>
                <c:pt idx="7">
                  <c:v>2.4529999999999998</c:v>
                </c:pt>
              </c:numCache>
            </c:numRef>
          </c:xVal>
          <c:yVal>
            <c:numRef>
              <c:f>'Fig5D, H_HIF-1a elisa'!$B$2:$B$9</c:f>
              <c:numCache>
                <c:formatCode>General</c:formatCode>
                <c:ptCount val="8"/>
                <c:pt idx="0">
                  <c:v>0</c:v>
                </c:pt>
                <c:pt idx="1">
                  <c:v>23.44</c:v>
                </c:pt>
                <c:pt idx="2">
                  <c:v>46.88</c:v>
                </c:pt>
                <c:pt idx="3">
                  <c:v>93.75</c:v>
                </c:pt>
                <c:pt idx="4">
                  <c:v>187.5</c:v>
                </c:pt>
                <c:pt idx="5">
                  <c:v>375</c:v>
                </c:pt>
                <c:pt idx="6">
                  <c:v>750</c:v>
                </c:pt>
                <c:pt idx="7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4-46F8-B176-4427B6A8D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54559"/>
        <c:axId val="566657919"/>
      </c:scatterChart>
      <c:valAx>
        <c:axId val="56665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657919"/>
        <c:crosses val="autoZero"/>
        <c:crossBetween val="midCat"/>
      </c:valAx>
      <c:valAx>
        <c:axId val="5666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65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0</xdr:row>
      <xdr:rowOff>28575</xdr:rowOff>
    </xdr:from>
    <xdr:to>
      <xdr:col>9</xdr:col>
      <xdr:colOff>606425</xdr:colOff>
      <xdr:row>15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F2B259-3BC0-A198-7544-F904D9DDD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0</xdr:row>
      <xdr:rowOff>66675</xdr:rowOff>
    </xdr:from>
    <xdr:to>
      <xdr:col>9</xdr:col>
      <xdr:colOff>631825</xdr:colOff>
      <xdr:row>15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4A941A-9E26-FF9E-2320-7DA1B7AD8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0</xdr:row>
      <xdr:rowOff>53975</xdr:rowOff>
    </xdr:from>
    <xdr:to>
      <xdr:col>9</xdr:col>
      <xdr:colOff>587375</xdr:colOff>
      <xdr:row>15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40B5E3-CCB8-9E78-B025-FA6C46FF1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0</xdr:row>
      <xdr:rowOff>0</xdr:rowOff>
    </xdr:from>
    <xdr:to>
      <xdr:col>9</xdr:col>
      <xdr:colOff>606425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CB13D0-20D0-27A6-668D-489804FDB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J22" sqref="J22"/>
    </sheetView>
  </sheetViews>
  <sheetFormatPr defaultRowHeight="14" x14ac:dyDescent="0.3"/>
  <cols>
    <col min="1" max="1" width="9.08203125" bestFit="1" customWidth="1"/>
    <col min="2" max="2" width="10" bestFit="1" customWidth="1"/>
    <col min="4" max="4" width="12.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2.5999999999999999E-2</v>
      </c>
      <c r="B2">
        <v>0</v>
      </c>
    </row>
    <row r="3" spans="1:2" x14ac:dyDescent="0.3">
      <c r="A3">
        <v>7.2999999999999995E-2</v>
      </c>
      <c r="B3">
        <v>31.25</v>
      </c>
    </row>
    <row r="4" spans="1:2" x14ac:dyDescent="0.3">
      <c r="A4">
        <v>0.11600000000000001</v>
      </c>
      <c r="B4">
        <v>62.5</v>
      </c>
    </row>
    <row r="5" spans="1:2" x14ac:dyDescent="0.3">
      <c r="A5">
        <v>0.19600000000000001</v>
      </c>
      <c r="B5">
        <v>125</v>
      </c>
    </row>
    <row r="6" spans="1:2" x14ac:dyDescent="0.3">
      <c r="A6">
        <v>0.35399999999999998</v>
      </c>
      <c r="B6">
        <v>250</v>
      </c>
    </row>
    <row r="7" spans="1:2" x14ac:dyDescent="0.3">
      <c r="A7">
        <v>0.65100000000000002</v>
      </c>
      <c r="B7">
        <v>500</v>
      </c>
    </row>
    <row r="8" spans="1:2" x14ac:dyDescent="0.3">
      <c r="A8">
        <v>1.1659999999999999</v>
      </c>
      <c r="B8">
        <v>1000</v>
      </c>
    </row>
    <row r="9" spans="1:2" x14ac:dyDescent="0.3">
      <c r="A9">
        <v>2.0550000000000002</v>
      </c>
      <c r="B9">
        <v>2000</v>
      </c>
    </row>
    <row r="18" spans="1:5" x14ac:dyDescent="0.3">
      <c r="A18" t="s">
        <v>7</v>
      </c>
      <c r="D18" t="s">
        <v>8</v>
      </c>
    </row>
    <row r="19" spans="1:5" x14ac:dyDescent="0.3">
      <c r="A19" t="s">
        <v>5</v>
      </c>
      <c r="B19" t="s">
        <v>6</v>
      </c>
      <c r="D19" t="s">
        <v>5</v>
      </c>
      <c r="E19" t="s">
        <v>6</v>
      </c>
    </row>
    <row r="20" spans="1:5" x14ac:dyDescent="0.3">
      <c r="A20">
        <v>0.255</v>
      </c>
      <c r="B20">
        <v>0.159</v>
      </c>
      <c r="D20">
        <v>0.16900000000000001</v>
      </c>
      <c r="E20">
        <v>0.11600000000000001</v>
      </c>
    </row>
    <row r="21" spans="1:5" x14ac:dyDescent="0.3">
      <c r="A21">
        <v>0.24099999999999999</v>
      </c>
      <c r="B21">
        <v>0.125</v>
      </c>
      <c r="D21">
        <v>0.187</v>
      </c>
      <c r="E21">
        <v>0.124</v>
      </c>
    </row>
    <row r="22" spans="1:5" x14ac:dyDescent="0.3">
      <c r="A22">
        <v>0.28799999999999998</v>
      </c>
      <c r="B22">
        <v>0.11899999999999999</v>
      </c>
      <c r="D22">
        <v>0.19800000000000001</v>
      </c>
      <c r="E22">
        <v>0.112</v>
      </c>
    </row>
    <row r="25" spans="1:5" x14ac:dyDescent="0.3">
      <c r="A25" t="s">
        <v>7</v>
      </c>
      <c r="D25" t="s">
        <v>8</v>
      </c>
    </row>
    <row r="26" spans="1:5" x14ac:dyDescent="0.3">
      <c r="A26" t="s">
        <v>5</v>
      </c>
      <c r="B26" t="s">
        <v>6</v>
      </c>
      <c r="D26" t="s">
        <v>5</v>
      </c>
      <c r="E26" t="s">
        <v>6</v>
      </c>
    </row>
    <row r="27" spans="1:5" x14ac:dyDescent="0.3">
      <c r="A27">
        <f>A20*977.67-70.586</f>
        <v>178.71985000000001</v>
      </c>
      <c r="B27">
        <f>B20*977.67-70.586</f>
        <v>84.863530000000011</v>
      </c>
      <c r="D27">
        <f>D20*977.67-70.586</f>
        <v>94.640230000000017</v>
      </c>
      <c r="E27">
        <f>E20*977.67-70.586</f>
        <v>42.823720000000009</v>
      </c>
    </row>
    <row r="28" spans="1:5" x14ac:dyDescent="0.3">
      <c r="A28">
        <f t="shared" ref="A28:B29" si="0">A21*977.67-70.586</f>
        <v>165.03246999999999</v>
      </c>
      <c r="B28">
        <f t="shared" si="0"/>
        <v>51.622749999999996</v>
      </c>
      <c r="D28">
        <f t="shared" ref="D28:E28" si="1">D21*977.67-70.586</f>
        <v>112.23828999999999</v>
      </c>
      <c r="E28">
        <f t="shared" si="1"/>
        <v>50.645079999999993</v>
      </c>
    </row>
    <row r="29" spans="1:5" x14ac:dyDescent="0.3">
      <c r="A29">
        <f t="shared" si="0"/>
        <v>210.98295999999993</v>
      </c>
      <c r="B29">
        <f t="shared" si="0"/>
        <v>45.75672999999999</v>
      </c>
      <c r="D29">
        <f t="shared" ref="D29:E29" si="2">D22*977.67-70.586</f>
        <v>122.99266000000001</v>
      </c>
      <c r="E29">
        <f t="shared" si="2"/>
        <v>38.913039999999995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443B-1C95-47B2-A82D-195883B19AB7}">
  <dimension ref="A1:E29"/>
  <sheetViews>
    <sheetView workbookViewId="0">
      <selection activeCell="A18" sqref="A18:E23"/>
    </sheetView>
  </sheetViews>
  <sheetFormatPr defaultRowHeight="14" x14ac:dyDescent="0.3"/>
  <sheetData>
    <row r="1" spans="1:2" x14ac:dyDescent="0.3">
      <c r="A1" t="s">
        <v>0</v>
      </c>
      <c r="B1" t="s">
        <v>2</v>
      </c>
    </row>
    <row r="2" spans="1:2" ht="25.5" customHeight="1" x14ac:dyDescent="0.3">
      <c r="A2">
        <v>6.4000000000000001E-2</v>
      </c>
      <c r="B2">
        <v>0</v>
      </c>
    </row>
    <row r="3" spans="1:2" x14ac:dyDescent="0.3">
      <c r="A3">
        <v>8.5999999999999993E-2</v>
      </c>
      <c r="B3">
        <v>15.63</v>
      </c>
    </row>
    <row r="4" spans="1:2" x14ac:dyDescent="0.3">
      <c r="A4">
        <v>0.111</v>
      </c>
      <c r="B4">
        <v>31.25</v>
      </c>
    </row>
    <row r="5" spans="1:2" x14ac:dyDescent="0.3">
      <c r="A5">
        <v>0.17100000000000001</v>
      </c>
      <c r="B5">
        <v>62.5</v>
      </c>
    </row>
    <row r="6" spans="1:2" x14ac:dyDescent="0.3">
      <c r="A6">
        <v>0.32600000000000001</v>
      </c>
      <c r="B6">
        <v>125</v>
      </c>
    </row>
    <row r="7" spans="1:2" x14ac:dyDescent="0.3">
      <c r="A7">
        <v>0.66300000000000003</v>
      </c>
      <c r="B7">
        <v>250</v>
      </c>
    </row>
    <row r="8" spans="1:2" x14ac:dyDescent="0.3">
      <c r="A8">
        <v>1.359</v>
      </c>
      <c r="B8">
        <v>500</v>
      </c>
    </row>
    <row r="9" spans="1:2" x14ac:dyDescent="0.3">
      <c r="A9">
        <v>2.5979999999999999</v>
      </c>
      <c r="B9">
        <v>1000</v>
      </c>
    </row>
    <row r="18" spans="1:5" x14ac:dyDescent="0.3">
      <c r="A18" t="s">
        <v>7</v>
      </c>
      <c r="D18" t="s">
        <v>8</v>
      </c>
    </row>
    <row r="19" spans="1:5" x14ac:dyDescent="0.3">
      <c r="A19" t="s">
        <v>5</v>
      </c>
      <c r="B19" t="s">
        <v>6</v>
      </c>
      <c r="D19" t="s">
        <v>5</v>
      </c>
      <c r="E19" t="s">
        <v>6</v>
      </c>
    </row>
    <row r="20" spans="1:5" x14ac:dyDescent="0.3">
      <c r="A20">
        <v>0.129</v>
      </c>
      <c r="B20">
        <v>5.1999999999999998E-2</v>
      </c>
      <c r="D20">
        <v>0.20799999999999999</v>
      </c>
      <c r="E20">
        <v>8.7999999999999995E-2</v>
      </c>
    </row>
    <row r="21" spans="1:5" x14ac:dyDescent="0.3">
      <c r="A21">
        <v>0.13800000000000001</v>
      </c>
      <c r="B21">
        <v>6.0999999999999999E-2</v>
      </c>
      <c r="D21">
        <v>0.23499999999999999</v>
      </c>
      <c r="E21">
        <v>7.8E-2</v>
      </c>
    </row>
    <row r="22" spans="1:5" x14ac:dyDescent="0.3">
      <c r="A22">
        <v>0.128</v>
      </c>
      <c r="B22">
        <v>8.3000000000000004E-2</v>
      </c>
      <c r="D22">
        <v>0.19800000000000001</v>
      </c>
      <c r="E22">
        <v>7.3999999999999996E-2</v>
      </c>
    </row>
    <row r="25" spans="1:5" x14ac:dyDescent="0.3">
      <c r="A25" t="s">
        <v>7</v>
      </c>
      <c r="D25" t="s">
        <v>8</v>
      </c>
    </row>
    <row r="26" spans="1:5" x14ac:dyDescent="0.3">
      <c r="A26" t="s">
        <v>5</v>
      </c>
      <c r="B26" t="s">
        <v>6</v>
      </c>
      <c r="D26" t="s">
        <v>5</v>
      </c>
      <c r="E26" t="s">
        <v>6</v>
      </c>
    </row>
    <row r="27" spans="1:5" x14ac:dyDescent="0.3">
      <c r="A27">
        <f>A20*388.08-12.84</f>
        <v>37.222319999999996</v>
      </c>
      <c r="B27">
        <f>B20*388.08-12.84</f>
        <v>7.3401599999999974</v>
      </c>
      <c r="D27">
        <f>D20*388.08-12.84</f>
        <v>67.880639999999985</v>
      </c>
      <c r="E27">
        <f>E20*388.08-12.84</f>
        <v>21.311039999999995</v>
      </c>
    </row>
    <row r="28" spans="1:5" x14ac:dyDescent="0.3">
      <c r="A28">
        <f t="shared" ref="A28:B29" si="0">A21*388.08-12.84</f>
        <v>40.715040000000002</v>
      </c>
      <c r="B28">
        <f t="shared" si="0"/>
        <v>10.832879999999999</v>
      </c>
      <c r="D28">
        <f t="shared" ref="D28:E28" si="1">D21*388.08-12.84</f>
        <v>78.358799999999988</v>
      </c>
      <c r="E28">
        <f t="shared" si="1"/>
        <v>17.430239999999998</v>
      </c>
    </row>
    <row r="29" spans="1:5" x14ac:dyDescent="0.3">
      <c r="A29">
        <f t="shared" si="0"/>
        <v>36.834239999999994</v>
      </c>
      <c r="B29">
        <f t="shared" si="0"/>
        <v>19.370639999999998</v>
      </c>
      <c r="D29">
        <f t="shared" ref="D29:E29" si="2">D22*388.08-12.84</f>
        <v>63.999839999999992</v>
      </c>
      <c r="E29">
        <f t="shared" si="2"/>
        <v>15.877919999999996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DAE3-7A74-466F-BF00-324364EFE2DA}">
  <dimension ref="A1:E29"/>
  <sheetViews>
    <sheetView workbookViewId="0">
      <selection activeCell="H43" sqref="H43"/>
    </sheetView>
  </sheetViews>
  <sheetFormatPr defaultRowHeight="14" x14ac:dyDescent="0.3"/>
  <sheetData>
    <row r="1" spans="1:2" x14ac:dyDescent="0.3">
      <c r="A1" t="s">
        <v>0</v>
      </c>
      <c r="B1" t="s">
        <v>3</v>
      </c>
    </row>
    <row r="2" spans="1:2" x14ac:dyDescent="0.3">
      <c r="A2">
        <v>2.5000000000000001E-2</v>
      </c>
      <c r="B2">
        <v>0</v>
      </c>
    </row>
    <row r="3" spans="1:2" x14ac:dyDescent="0.3">
      <c r="A3">
        <v>3.5000000000000003E-2</v>
      </c>
      <c r="B3">
        <v>31.25</v>
      </c>
    </row>
    <row r="4" spans="1:2" x14ac:dyDescent="0.3">
      <c r="A4">
        <v>4.5999999999999999E-2</v>
      </c>
      <c r="B4">
        <v>62.5</v>
      </c>
    </row>
    <row r="5" spans="1:2" x14ac:dyDescent="0.3">
      <c r="A5">
        <v>6.9000000000000006E-2</v>
      </c>
      <c r="B5">
        <v>125</v>
      </c>
    </row>
    <row r="6" spans="1:2" x14ac:dyDescent="0.3">
      <c r="A6">
        <v>0.125</v>
      </c>
      <c r="B6">
        <v>250</v>
      </c>
    </row>
    <row r="7" spans="1:2" x14ac:dyDescent="0.3">
      <c r="A7">
        <v>0.27100000000000002</v>
      </c>
      <c r="B7">
        <v>500</v>
      </c>
    </row>
    <row r="8" spans="1:2" x14ac:dyDescent="0.3">
      <c r="A8">
        <v>0.68400000000000005</v>
      </c>
      <c r="B8">
        <v>1000</v>
      </c>
    </row>
    <row r="9" spans="1:2" x14ac:dyDescent="0.3">
      <c r="A9">
        <v>1.694</v>
      </c>
      <c r="B9">
        <v>2000</v>
      </c>
    </row>
    <row r="18" spans="1:5" x14ac:dyDescent="0.3">
      <c r="A18" t="s">
        <v>7</v>
      </c>
      <c r="D18" t="s">
        <v>8</v>
      </c>
    </row>
    <row r="19" spans="1:5" x14ac:dyDescent="0.3">
      <c r="A19" t="s">
        <v>5</v>
      </c>
      <c r="B19" t="s">
        <v>6</v>
      </c>
      <c r="D19" t="s">
        <v>5</v>
      </c>
      <c r="E19" t="s">
        <v>6</v>
      </c>
    </row>
    <row r="20" spans="1:5" x14ac:dyDescent="0.3">
      <c r="A20">
        <v>9.1999999999999998E-2</v>
      </c>
      <c r="B20">
        <v>2.3E-2</v>
      </c>
      <c r="D20">
        <v>9.5000000000000001E-2</v>
      </c>
      <c r="E20">
        <v>1.4999999999999999E-2</v>
      </c>
    </row>
    <row r="21" spans="1:5" x14ac:dyDescent="0.3">
      <c r="A21">
        <v>5.3999999999999999E-2</v>
      </c>
      <c r="B21">
        <v>2.5999999999999999E-2</v>
      </c>
      <c r="D21">
        <v>7.2999999999999995E-2</v>
      </c>
      <c r="E21">
        <v>4.8000000000000001E-2</v>
      </c>
    </row>
    <row r="22" spans="1:5" x14ac:dyDescent="0.3">
      <c r="A22">
        <v>7.1999999999999995E-2</v>
      </c>
      <c r="B22">
        <v>3.3000000000000002E-2</v>
      </c>
      <c r="D22">
        <v>6.0999999999999999E-2</v>
      </c>
      <c r="E22">
        <v>8.9999999999999993E-3</v>
      </c>
    </row>
    <row r="25" spans="1:5" x14ac:dyDescent="0.3">
      <c r="A25" t="s">
        <v>7</v>
      </c>
      <c r="D25" t="s">
        <v>8</v>
      </c>
    </row>
    <row r="26" spans="1:5" x14ac:dyDescent="0.3">
      <c r="A26" t="s">
        <v>5</v>
      </c>
      <c r="B26" t="s">
        <v>6</v>
      </c>
      <c r="D26" t="s">
        <v>5</v>
      </c>
      <c r="E26" t="s">
        <v>6</v>
      </c>
    </row>
    <row r="27" spans="1:5" x14ac:dyDescent="0.3">
      <c r="A27">
        <f>A20*1187.4+58.373</f>
        <v>167.6138</v>
      </c>
      <c r="B27">
        <f>B20*1187.4+58.373</f>
        <v>85.683199999999999</v>
      </c>
      <c r="D27">
        <f>D20*1187.4+58.373</f>
        <v>171.17600000000002</v>
      </c>
      <c r="E27">
        <f>E20*1187.4+58.373</f>
        <v>76.183999999999997</v>
      </c>
    </row>
    <row r="28" spans="1:5" x14ac:dyDescent="0.3">
      <c r="A28">
        <f t="shared" ref="A28:B29" si="0">A21*1187.4+58.373</f>
        <v>122.49260000000001</v>
      </c>
      <c r="B28">
        <f t="shared" si="0"/>
        <v>89.245400000000004</v>
      </c>
      <c r="D28">
        <f t="shared" ref="D28:E28" si="1">D21*1187.4+58.373</f>
        <v>145.0532</v>
      </c>
      <c r="E28">
        <f t="shared" si="1"/>
        <v>115.3682</v>
      </c>
    </row>
    <row r="29" spans="1:5" x14ac:dyDescent="0.3">
      <c r="A29">
        <f t="shared" si="0"/>
        <v>143.86580000000001</v>
      </c>
      <c r="B29">
        <f t="shared" si="0"/>
        <v>97.557199999999995</v>
      </c>
      <c r="D29">
        <f t="shared" ref="D29:E29" si="2">D22*1187.4+58.373</f>
        <v>130.80440000000002</v>
      </c>
      <c r="E29">
        <f t="shared" si="2"/>
        <v>69.059600000000003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131E-0F32-43CB-90F1-182B6092064F}">
  <dimension ref="A1:E29"/>
  <sheetViews>
    <sheetView workbookViewId="0">
      <selection activeCell="I29" sqref="I29"/>
    </sheetView>
  </sheetViews>
  <sheetFormatPr defaultRowHeight="14" x14ac:dyDescent="0.3"/>
  <sheetData>
    <row r="1" spans="1:2" x14ac:dyDescent="0.3">
      <c r="A1" t="s">
        <v>0</v>
      </c>
      <c r="B1" t="s">
        <v>4</v>
      </c>
    </row>
    <row r="2" spans="1:2" x14ac:dyDescent="0.3">
      <c r="A2">
        <v>7.4999999999999997E-2</v>
      </c>
      <c r="B2">
        <v>0</v>
      </c>
    </row>
    <row r="3" spans="1:2" x14ac:dyDescent="0.3">
      <c r="A3">
        <v>0.16700000000000001</v>
      </c>
      <c r="B3">
        <v>23.44</v>
      </c>
    </row>
    <row r="4" spans="1:2" x14ac:dyDescent="0.3">
      <c r="A4">
        <v>0.25</v>
      </c>
      <c r="B4">
        <v>46.88</v>
      </c>
    </row>
    <row r="5" spans="1:2" x14ac:dyDescent="0.3">
      <c r="A5">
        <v>0.44800000000000001</v>
      </c>
      <c r="B5">
        <v>93.75</v>
      </c>
    </row>
    <row r="6" spans="1:2" x14ac:dyDescent="0.3">
      <c r="A6">
        <v>0.76500000000000001</v>
      </c>
      <c r="B6">
        <v>187.5</v>
      </c>
    </row>
    <row r="7" spans="1:2" x14ac:dyDescent="0.3">
      <c r="A7">
        <v>1.244</v>
      </c>
      <c r="B7">
        <v>375</v>
      </c>
    </row>
    <row r="8" spans="1:2" x14ac:dyDescent="0.3">
      <c r="A8">
        <v>1.94</v>
      </c>
      <c r="B8">
        <v>750</v>
      </c>
    </row>
    <row r="9" spans="1:2" x14ac:dyDescent="0.3">
      <c r="A9">
        <v>2.4529999999999998</v>
      </c>
      <c r="B9">
        <v>1500</v>
      </c>
    </row>
    <row r="18" spans="1:5" x14ac:dyDescent="0.3">
      <c r="A18" t="s">
        <v>7</v>
      </c>
      <c r="D18" t="s">
        <v>8</v>
      </c>
    </row>
    <row r="19" spans="1:5" x14ac:dyDescent="0.3">
      <c r="A19" t="s">
        <v>5</v>
      </c>
      <c r="B19" t="s">
        <v>6</v>
      </c>
      <c r="D19" t="s">
        <v>5</v>
      </c>
      <c r="E19" t="s">
        <v>6</v>
      </c>
    </row>
    <row r="20" spans="1:5" x14ac:dyDescent="0.3">
      <c r="A20">
        <v>0.38900000000000001</v>
      </c>
      <c r="B20">
        <v>0.307</v>
      </c>
      <c r="D20">
        <v>0.38100000000000001</v>
      </c>
      <c r="E20">
        <v>0.35199999999999998</v>
      </c>
    </row>
    <row r="21" spans="1:5" x14ac:dyDescent="0.3">
      <c r="A21">
        <v>0.42799999999999999</v>
      </c>
      <c r="B21">
        <v>0.32100000000000001</v>
      </c>
      <c r="D21">
        <v>0.41799999999999998</v>
      </c>
      <c r="E21">
        <v>0.30399999999999999</v>
      </c>
    </row>
    <row r="22" spans="1:5" x14ac:dyDescent="0.3">
      <c r="A22">
        <v>0.41599999999999998</v>
      </c>
      <c r="B22">
        <v>0.34899999999999998</v>
      </c>
      <c r="D22">
        <v>0.46700000000000003</v>
      </c>
      <c r="E22">
        <v>0.35499999999999998</v>
      </c>
    </row>
    <row r="25" spans="1:5" x14ac:dyDescent="0.3">
      <c r="A25" t="s">
        <v>7</v>
      </c>
      <c r="D25" t="s">
        <v>8</v>
      </c>
    </row>
    <row r="26" spans="1:5" x14ac:dyDescent="0.3">
      <c r="A26" t="s">
        <v>5</v>
      </c>
      <c r="B26" t="s">
        <v>6</v>
      </c>
      <c r="D26" t="s">
        <v>5</v>
      </c>
      <c r="E26" t="s">
        <v>6</v>
      </c>
    </row>
    <row r="27" spans="1:5" x14ac:dyDescent="0.3">
      <c r="A27">
        <f>A20*561.08-142.86</f>
        <v>75.400120000000015</v>
      </c>
      <c r="B27">
        <f>B20*561.08-142.86</f>
        <v>29.391559999999998</v>
      </c>
      <c r="D27">
        <f>D20*561.08-142.86</f>
        <v>70.911480000000012</v>
      </c>
      <c r="E27">
        <f>E20*561.08-142.86</f>
        <v>54.64015999999998</v>
      </c>
    </row>
    <row r="28" spans="1:5" x14ac:dyDescent="0.3">
      <c r="A28">
        <f t="shared" ref="A28:B29" si="0">A21*561.08-142.86</f>
        <v>97.282240000000002</v>
      </c>
      <c r="B28">
        <f t="shared" si="0"/>
        <v>37.246679999999998</v>
      </c>
      <c r="D28">
        <f t="shared" ref="D28:E28" si="1">D21*561.08-142.86</f>
        <v>91.67143999999999</v>
      </c>
      <c r="E28">
        <f t="shared" si="1"/>
        <v>27.708319999999986</v>
      </c>
    </row>
    <row r="29" spans="1:5" x14ac:dyDescent="0.3">
      <c r="A29">
        <f t="shared" si="0"/>
        <v>90.549279999999982</v>
      </c>
      <c r="B29">
        <f t="shared" si="0"/>
        <v>52.956919999999997</v>
      </c>
      <c r="D29">
        <f t="shared" ref="D29:E29" si="2">D22*561.08-142.86</f>
        <v>119.16436000000004</v>
      </c>
      <c r="E29">
        <f t="shared" si="2"/>
        <v>56.323399999999992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7A9A-8D7F-41D8-9397-187035FCC9B3}">
  <dimension ref="A1:G8"/>
  <sheetViews>
    <sheetView workbookViewId="0">
      <selection activeCell="F27" sqref="F27"/>
    </sheetView>
  </sheetViews>
  <sheetFormatPr defaultRowHeight="14" x14ac:dyDescent="0.3"/>
  <cols>
    <col min="1" max="1" width="10" bestFit="1" customWidth="1"/>
  </cols>
  <sheetData>
    <row r="1" spans="1:7" x14ac:dyDescent="0.3">
      <c r="B1" s="1" t="s">
        <v>5</v>
      </c>
      <c r="C1" s="1"/>
      <c r="D1" s="1"/>
      <c r="E1" s="1" t="s">
        <v>6</v>
      </c>
      <c r="F1" s="1"/>
      <c r="G1" s="1"/>
    </row>
    <row r="2" spans="1:7" x14ac:dyDescent="0.3">
      <c r="A2" t="s">
        <v>9</v>
      </c>
      <c r="B2">
        <v>0</v>
      </c>
      <c r="C2">
        <v>0.17</v>
      </c>
      <c r="D2">
        <v>-0.28000000000000003</v>
      </c>
      <c r="E2">
        <v>1.87</v>
      </c>
      <c r="F2">
        <v>1.17</v>
      </c>
      <c r="G2">
        <v>0.85</v>
      </c>
    </row>
    <row r="3" spans="1:7" x14ac:dyDescent="0.3">
      <c r="A3" t="s">
        <v>10</v>
      </c>
      <c r="B3">
        <v>0.04</v>
      </c>
      <c r="C3">
        <v>0.11</v>
      </c>
      <c r="D3">
        <v>-0.19</v>
      </c>
      <c r="E3">
        <v>0.16</v>
      </c>
      <c r="F3">
        <v>0.16</v>
      </c>
      <c r="G3">
        <v>0.03</v>
      </c>
    </row>
    <row r="6" spans="1:7" x14ac:dyDescent="0.3">
      <c r="B6" s="1" t="s">
        <v>5</v>
      </c>
      <c r="C6" s="1"/>
      <c r="D6" s="1"/>
      <c r="E6" s="1" t="s">
        <v>6</v>
      </c>
      <c r="F6" s="1"/>
      <c r="G6" s="1"/>
    </row>
    <row r="7" spans="1:7" x14ac:dyDescent="0.3">
      <c r="A7" t="s">
        <v>9</v>
      </c>
      <c r="B7">
        <f>POWER(2,-B2)</f>
        <v>1</v>
      </c>
      <c r="C7">
        <f t="shared" ref="C7:G8" si="0">POWER(2,-C2)</f>
        <v>0.88884268116657017</v>
      </c>
      <c r="D7">
        <f t="shared" si="0"/>
        <v>1.214194884395047</v>
      </c>
      <c r="E7">
        <f t="shared" si="0"/>
        <v>0.27357342531518486</v>
      </c>
      <c r="F7">
        <f t="shared" si="0"/>
        <v>0.44442134058328508</v>
      </c>
      <c r="G7">
        <f t="shared" si="0"/>
        <v>0.55478473603392253</v>
      </c>
    </row>
    <row r="8" spans="1:7" x14ac:dyDescent="0.3">
      <c r="A8" t="s">
        <v>10</v>
      </c>
      <c r="B8">
        <f>POWER(2,-B3)</f>
        <v>0.97265494741228553</v>
      </c>
      <c r="C8">
        <f t="shared" si="0"/>
        <v>0.9265880618903708</v>
      </c>
      <c r="D8">
        <f t="shared" si="0"/>
        <v>1.1407637158684236</v>
      </c>
      <c r="E8">
        <f t="shared" si="0"/>
        <v>0.89502507092797234</v>
      </c>
      <c r="F8">
        <f t="shared" si="0"/>
        <v>0.89502507092797234</v>
      </c>
      <c r="G8">
        <f t="shared" si="0"/>
        <v>0.97942029758692672</v>
      </c>
    </row>
  </sheetData>
  <mergeCells count="4">
    <mergeCell ref="B1:D1"/>
    <mergeCell ref="E1:G1"/>
    <mergeCell ref="B6:D6"/>
    <mergeCell ref="E6:G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AC64-400C-4923-ACB2-A3606B618B79}">
  <dimension ref="A1:G13"/>
  <sheetViews>
    <sheetView workbookViewId="0">
      <selection activeCell="I31" sqref="I31"/>
    </sheetView>
  </sheetViews>
  <sheetFormatPr defaultRowHeight="14" x14ac:dyDescent="0.3"/>
  <sheetData>
    <row r="1" spans="1:7" x14ac:dyDescent="0.3">
      <c r="B1" s="1" t="s">
        <v>5</v>
      </c>
      <c r="C1" s="1"/>
      <c r="D1" s="1"/>
      <c r="E1" s="1" t="s">
        <v>6</v>
      </c>
      <c r="F1" s="1"/>
      <c r="G1" s="1"/>
    </row>
    <row r="2" spans="1:7" x14ac:dyDescent="0.3">
      <c r="A2">
        <v>0</v>
      </c>
      <c r="B2">
        <v>0</v>
      </c>
      <c r="C2">
        <v>7.0000000000000007E-2</v>
      </c>
      <c r="D2">
        <v>-0.17</v>
      </c>
      <c r="E2">
        <v>0.01</v>
      </c>
      <c r="F2">
        <v>0.14000000000000001</v>
      </c>
      <c r="G2">
        <v>7.0000000000000007E-2</v>
      </c>
    </row>
    <row r="3" spans="1:7" x14ac:dyDescent="0.3">
      <c r="A3">
        <v>2</v>
      </c>
      <c r="B3">
        <v>0.28000000000000003</v>
      </c>
      <c r="C3">
        <v>0.32</v>
      </c>
      <c r="D3">
        <v>0.16</v>
      </c>
      <c r="E3">
        <v>0.34</v>
      </c>
      <c r="F3">
        <v>0.42</v>
      </c>
      <c r="G3">
        <v>0.47</v>
      </c>
    </row>
    <row r="4" spans="1:7" x14ac:dyDescent="0.3">
      <c r="A4">
        <v>4</v>
      </c>
      <c r="B4">
        <v>0.51</v>
      </c>
      <c r="C4">
        <v>0.69</v>
      </c>
      <c r="D4">
        <v>0.65</v>
      </c>
      <c r="E4">
        <v>1.07</v>
      </c>
      <c r="F4">
        <v>0.96</v>
      </c>
      <c r="G4">
        <v>1.1599999999999999</v>
      </c>
    </row>
    <row r="5" spans="1:7" x14ac:dyDescent="0.3">
      <c r="A5">
        <v>6</v>
      </c>
      <c r="B5">
        <v>0.87</v>
      </c>
      <c r="C5">
        <v>0.85</v>
      </c>
      <c r="D5">
        <v>0.73</v>
      </c>
      <c r="E5">
        <v>1.98</v>
      </c>
      <c r="F5">
        <v>1.49</v>
      </c>
      <c r="G5">
        <v>1.54</v>
      </c>
    </row>
    <row r="6" spans="1:7" x14ac:dyDescent="0.3">
      <c r="A6">
        <v>8</v>
      </c>
      <c r="B6">
        <v>0.99</v>
      </c>
      <c r="C6">
        <v>0.87</v>
      </c>
      <c r="D6">
        <v>0.95</v>
      </c>
      <c r="E6">
        <v>2.75</v>
      </c>
      <c r="F6">
        <v>2.5499999999999998</v>
      </c>
      <c r="G6">
        <v>2.89</v>
      </c>
    </row>
    <row r="8" spans="1:7" x14ac:dyDescent="0.3">
      <c r="B8" s="1" t="s">
        <v>5</v>
      </c>
      <c r="C8" s="1"/>
      <c r="D8" s="1"/>
      <c r="E8" s="1" t="s">
        <v>6</v>
      </c>
      <c r="F8" s="1"/>
      <c r="G8" s="1"/>
    </row>
    <row r="9" spans="1:7" x14ac:dyDescent="0.3">
      <c r="A9">
        <v>0</v>
      </c>
      <c r="B9">
        <f>POWER(2,-B2)</f>
        <v>1</v>
      </c>
      <c r="C9">
        <f t="shared" ref="C9:G9" si="0">POWER(2,-C2)</f>
        <v>0.95263799804393734</v>
      </c>
      <c r="D9">
        <f t="shared" si="0"/>
        <v>1.1250584846888094</v>
      </c>
      <c r="E9">
        <f t="shared" si="0"/>
        <v>0.99309249543703582</v>
      </c>
      <c r="F9">
        <f t="shared" si="0"/>
        <v>0.90751915531716087</v>
      </c>
      <c r="G9">
        <f t="shared" si="0"/>
        <v>0.95263799804393734</v>
      </c>
    </row>
    <row r="10" spans="1:7" x14ac:dyDescent="0.3">
      <c r="A10">
        <v>2</v>
      </c>
      <c r="B10">
        <f t="shared" ref="B10:G13" si="1">POWER(2,-B3)</f>
        <v>0.82359101726757311</v>
      </c>
      <c r="C10">
        <f t="shared" si="1"/>
        <v>0.80106987758962211</v>
      </c>
      <c r="D10">
        <f t="shared" si="1"/>
        <v>0.89502507092797234</v>
      </c>
      <c r="E10">
        <f t="shared" si="1"/>
        <v>0.79004131186337712</v>
      </c>
      <c r="F10">
        <f t="shared" si="1"/>
        <v>0.74742462431746925</v>
      </c>
      <c r="G10">
        <f t="shared" si="1"/>
        <v>0.72196459776124811</v>
      </c>
    </row>
    <row r="11" spans="1:7" x14ac:dyDescent="0.3">
      <c r="A11">
        <v>4</v>
      </c>
      <c r="B11">
        <f t="shared" si="1"/>
        <v>0.70222243786899863</v>
      </c>
      <c r="C11">
        <f t="shared" si="1"/>
        <v>0.61985384996949333</v>
      </c>
      <c r="D11">
        <f t="shared" si="1"/>
        <v>0.637280313659631</v>
      </c>
      <c r="E11">
        <f t="shared" si="1"/>
        <v>0.47631899902196867</v>
      </c>
      <c r="F11">
        <f t="shared" si="1"/>
        <v>0.51405691332803327</v>
      </c>
      <c r="G11">
        <f t="shared" si="1"/>
        <v>0.44751253546398628</v>
      </c>
    </row>
    <row r="12" spans="1:7" x14ac:dyDescent="0.3">
      <c r="A12">
        <v>6</v>
      </c>
      <c r="B12">
        <f t="shared" si="1"/>
        <v>0.54714685063036983</v>
      </c>
      <c r="C12">
        <f t="shared" si="1"/>
        <v>0.55478473603392253</v>
      </c>
      <c r="D12">
        <f t="shared" si="1"/>
        <v>0.60290391384538022</v>
      </c>
      <c r="E12">
        <f t="shared" si="1"/>
        <v>0.25348986994750733</v>
      </c>
      <c r="F12">
        <f t="shared" si="1"/>
        <v>0.35601254889926798</v>
      </c>
      <c r="G12">
        <f t="shared" si="1"/>
        <v>0.34388545453493591</v>
      </c>
    </row>
    <row r="13" spans="1:7" x14ac:dyDescent="0.3">
      <c r="A13">
        <v>8</v>
      </c>
      <c r="B13">
        <f t="shared" si="1"/>
        <v>0.50347777502835944</v>
      </c>
      <c r="C13">
        <f t="shared" si="1"/>
        <v>0.54714685063036983</v>
      </c>
      <c r="D13">
        <f t="shared" si="1"/>
        <v>0.51763246192068879</v>
      </c>
      <c r="E13">
        <f t="shared" si="1"/>
        <v>0.14865088937534013</v>
      </c>
      <c r="F13">
        <f t="shared" si="1"/>
        <v>0.17075503209429949</v>
      </c>
      <c r="G13">
        <f t="shared" si="1"/>
        <v>0.1349035295630534</v>
      </c>
    </row>
  </sheetData>
  <mergeCells count="4">
    <mergeCell ref="B1:D1"/>
    <mergeCell ref="E1:G1"/>
    <mergeCell ref="B8:D8"/>
    <mergeCell ref="E8:G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F15CD-4B77-4F55-B283-4379279CD61F}">
  <dimension ref="A1:G8"/>
  <sheetViews>
    <sheetView workbookViewId="0">
      <selection activeCell="H30" sqref="H30"/>
    </sheetView>
  </sheetViews>
  <sheetFormatPr defaultRowHeight="14" x14ac:dyDescent="0.3"/>
  <cols>
    <col min="1" max="1" width="12.75" bestFit="1" customWidth="1"/>
  </cols>
  <sheetData>
    <row r="1" spans="1:7" x14ac:dyDescent="0.3">
      <c r="B1" s="1" t="s">
        <v>5</v>
      </c>
      <c r="C1" s="1"/>
      <c r="D1" s="1"/>
      <c r="E1" s="1" t="s">
        <v>6</v>
      </c>
      <c r="F1" s="1"/>
      <c r="G1" s="1"/>
    </row>
    <row r="2" spans="1:7" x14ac:dyDescent="0.3">
      <c r="A2" t="s">
        <v>11</v>
      </c>
      <c r="B2">
        <v>0</v>
      </c>
      <c r="C2">
        <v>-0.15</v>
      </c>
      <c r="D2">
        <v>-0.06</v>
      </c>
      <c r="E2">
        <v>1.3</v>
      </c>
      <c r="F2">
        <v>0.74</v>
      </c>
      <c r="G2">
        <v>1.1499999999999999</v>
      </c>
    </row>
    <row r="3" spans="1:7" x14ac:dyDescent="0.3">
      <c r="A3" t="s">
        <v>8</v>
      </c>
      <c r="B3">
        <v>0.1</v>
      </c>
      <c r="C3">
        <v>0.14000000000000001</v>
      </c>
      <c r="D3">
        <v>-0.16</v>
      </c>
      <c r="E3">
        <v>2.17</v>
      </c>
      <c r="F3">
        <v>1.02</v>
      </c>
      <c r="G3">
        <v>1.67</v>
      </c>
    </row>
    <row r="6" spans="1:7" x14ac:dyDescent="0.3">
      <c r="B6" s="1" t="s">
        <v>5</v>
      </c>
      <c r="C6" s="1"/>
      <c r="D6" s="1"/>
      <c r="E6" s="1" t="s">
        <v>6</v>
      </c>
      <c r="F6" s="1"/>
      <c r="G6" s="1"/>
    </row>
    <row r="7" spans="1:7" x14ac:dyDescent="0.3">
      <c r="A7" t="s">
        <v>11</v>
      </c>
      <c r="B7">
        <f>POWER(2,-B2)</f>
        <v>1</v>
      </c>
      <c r="C7">
        <f t="shared" ref="C7:G7" si="0">POWER(2,-C2)</f>
        <v>1.1095694720678451</v>
      </c>
      <c r="D7">
        <f t="shared" si="0"/>
        <v>1.0424657608411214</v>
      </c>
      <c r="E7">
        <f t="shared" si="0"/>
        <v>0.40612619817811774</v>
      </c>
      <c r="F7">
        <f t="shared" si="0"/>
        <v>0.59873935230946429</v>
      </c>
      <c r="G7">
        <f t="shared" si="0"/>
        <v>0.45062523130541521</v>
      </c>
    </row>
    <row r="8" spans="1:7" x14ac:dyDescent="0.3">
      <c r="A8" t="s">
        <v>8</v>
      </c>
      <c r="B8">
        <f>POWER(2,-B3)</f>
        <v>0.93303299153680741</v>
      </c>
      <c r="C8">
        <f t="shared" ref="C8:G8" si="1">POWER(2,-C3)</f>
        <v>0.90751915531716087</v>
      </c>
      <c r="D8">
        <f t="shared" si="1"/>
        <v>1.11728713807222</v>
      </c>
      <c r="E8">
        <f t="shared" si="1"/>
        <v>0.2222106702916426</v>
      </c>
      <c r="F8">
        <f t="shared" si="1"/>
        <v>0.4931163522466796</v>
      </c>
      <c r="G8">
        <f t="shared" si="1"/>
        <v>0.31425334363045709</v>
      </c>
    </row>
  </sheetData>
  <mergeCells count="4">
    <mergeCell ref="B1:D1"/>
    <mergeCell ref="E1:G1"/>
    <mergeCell ref="B6:D6"/>
    <mergeCell ref="E6:G6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A75B-E49B-47A4-BE67-7467FFCF90E6}">
  <dimension ref="A1:B4"/>
  <sheetViews>
    <sheetView tabSelected="1" workbookViewId="0">
      <selection activeCell="I31" sqref="I31"/>
    </sheetView>
  </sheetViews>
  <sheetFormatPr defaultRowHeight="14" x14ac:dyDescent="0.3"/>
  <sheetData>
    <row r="1" spans="1:2" x14ac:dyDescent="0.3">
      <c r="A1" t="s">
        <v>5</v>
      </c>
      <c r="B1" t="s">
        <v>6</v>
      </c>
    </row>
    <row r="2" spans="1:2" x14ac:dyDescent="0.3">
      <c r="A2">
        <v>0.65400000000000003</v>
      </c>
      <c r="B2">
        <v>0.40799999999999997</v>
      </c>
    </row>
    <row r="3" spans="1:2" x14ac:dyDescent="0.3">
      <c r="A3">
        <v>0.54700000000000004</v>
      </c>
      <c r="B3">
        <v>0.372</v>
      </c>
    </row>
    <row r="4" spans="1:2" x14ac:dyDescent="0.3">
      <c r="A4">
        <v>0.501</v>
      </c>
      <c r="B4">
        <v>0.23499999999999999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Fig5A, E_vegf elisa</vt:lpstr>
      <vt:lpstr>Fig5B, F_bFGF elisa</vt:lpstr>
      <vt:lpstr>Fig5C, G_TGF-b elisa</vt:lpstr>
      <vt:lpstr>Fig5D, H_HIF-1a elisa</vt:lpstr>
      <vt:lpstr>Fig5K_LUCI</vt:lpstr>
      <vt:lpstr>Fig5L_mRNA 稳定性</vt:lpstr>
      <vt:lpstr>Fig5M_过表达后的情况</vt:lpstr>
      <vt:lpstr>Fig5J_WB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2015-06-05T18:19:34Z</dcterms:created>
  <dcterms:modified xsi:type="dcterms:W3CDTF">2024-06-04T05:31:37Z</dcterms:modified>
</cp:coreProperties>
</file>