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4DC6DF98-B884-4A92-8420-EB98D8A5885C}" xr6:coauthVersionLast="47" xr6:coauthVersionMax="47" xr10:uidLastSave="{00000000-0000-0000-0000-000000000000}"/>
  <bookViews>
    <workbookView xWindow="170" yWindow="2320" windowWidth="21100" windowHeight="16500" tabRatio="763" activeTab="11" xr2:uid="{00000000-000D-0000-FFFF-FFFF00000000}"/>
  </bookViews>
  <sheets>
    <sheet name="models" sheetId="9" r:id="rId1"/>
    <sheet name="setups" sheetId="12" r:id="rId2"/>
    <sheet name="5g" sheetId="27" r:id="rId3"/>
    <sheet name="summary" sheetId="24" r:id="rId4"/>
    <sheet name="A" sheetId="14" r:id="rId5"/>
    <sheet name="A1" sheetId="19" r:id="rId6"/>
    <sheet name="C" sheetId="21" r:id="rId7"/>
    <sheet name="D" sheetId="23" r:id="rId8"/>
    <sheet name="J" sheetId="20" r:id="rId9"/>
    <sheet name="K" sheetId="22" r:id="rId10"/>
    <sheet name="L" sheetId="25" r:id="rId11"/>
    <sheet name="S" sheetId="28" r:id="rId12"/>
    <sheet name="bm-20-A" sheetId="11" r:id="rId13"/>
    <sheet name="ajax-rx7900xtx" sheetId="7" r:id="rId14"/>
    <sheet name="compliance-hotline" sheetId="10" r:id="rId15"/>
    <sheet name="compliance-hotlineOLD" sheetId="8" r:id="rId16"/>
  </sheets>
  <definedNames>
    <definedName name="_xlnm._FilterDatabase" localSheetId="2" hidden="1">'5g'!$A$1:$S$13</definedName>
    <definedName name="_xlnm._FilterDatabase" localSheetId="4" hidden="1">A!$A$1:$T$13</definedName>
    <definedName name="_xlnm._FilterDatabase" localSheetId="5" hidden="1">'A1'!$A$1:$T$13</definedName>
    <definedName name="_xlnm._FilterDatabase" localSheetId="12" hidden="1">'bm-20-A'!$A$1:$S$17</definedName>
    <definedName name="_xlnm._FilterDatabase" localSheetId="6" hidden="1">'C'!$A$1:$T$13</definedName>
    <definedName name="_xlnm._FilterDatabase" localSheetId="7" hidden="1">D!$A$1:$T$13</definedName>
    <definedName name="_xlnm._FilterDatabase" localSheetId="8" hidden="1">J!$A$1:$T$13</definedName>
    <definedName name="_xlnm._FilterDatabase" localSheetId="9" hidden="1">K!$A$1:$T$13</definedName>
    <definedName name="_xlnm._FilterDatabase" localSheetId="10" hidden="1">L!$A$1:$T$13</definedName>
    <definedName name="_xlnm._FilterDatabase" localSheetId="11" hidden="1">S!$A$1:$T$13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28" l="1"/>
  <c r="K11" i="28"/>
  <c r="K10" i="28"/>
  <c r="K9" i="28"/>
  <c r="K8" i="28"/>
  <c r="K7" i="28"/>
  <c r="K6" i="28"/>
  <c r="K5" i="28"/>
  <c r="K4" i="28"/>
  <c r="K3" i="28"/>
  <c r="K2" i="28"/>
  <c r="K36" i="14"/>
  <c r="K35" i="14"/>
  <c r="K34" i="14"/>
  <c r="K33" i="14"/>
  <c r="K32" i="14"/>
  <c r="K31" i="14"/>
  <c r="K30" i="14"/>
  <c r="K29" i="14"/>
  <c r="K28" i="14"/>
  <c r="K27" i="14"/>
  <c r="K26" i="14"/>
  <c r="K24" i="14"/>
  <c r="K23" i="14"/>
  <c r="K22" i="14"/>
  <c r="K21" i="14"/>
  <c r="K20" i="14"/>
  <c r="K19" i="14"/>
  <c r="K18" i="14"/>
  <c r="K17" i="14"/>
  <c r="K16" i="14"/>
  <c r="K15" i="14"/>
  <c r="K14" i="14"/>
  <c r="K12" i="14"/>
  <c r="K11" i="14"/>
  <c r="K10" i="14"/>
  <c r="K9" i="14"/>
  <c r="K8" i="14"/>
  <c r="K7" i="14"/>
  <c r="K6" i="14"/>
  <c r="K5" i="14"/>
  <c r="K4" i="14"/>
  <c r="K3" i="14"/>
  <c r="K2" i="14"/>
  <c r="K36" i="19"/>
  <c r="K35" i="19"/>
  <c r="K34" i="19"/>
  <c r="K33" i="19"/>
  <c r="K32" i="19"/>
  <c r="K31" i="19"/>
  <c r="K30" i="19"/>
  <c r="K29" i="19"/>
  <c r="K28" i="19"/>
  <c r="K27" i="19"/>
  <c r="K26" i="19"/>
  <c r="K24" i="19"/>
  <c r="K23" i="19"/>
  <c r="K22" i="19"/>
  <c r="K21" i="19"/>
  <c r="K20" i="19"/>
  <c r="K19" i="19"/>
  <c r="K18" i="19"/>
  <c r="K17" i="19"/>
  <c r="K16" i="19"/>
  <c r="K15" i="19"/>
  <c r="K14" i="19"/>
  <c r="K12" i="19"/>
  <c r="K11" i="19"/>
  <c r="K10" i="19"/>
  <c r="K9" i="19"/>
  <c r="K8" i="19"/>
  <c r="K7" i="19"/>
  <c r="K6" i="19"/>
  <c r="K5" i="19"/>
  <c r="K4" i="19"/>
  <c r="K3" i="19"/>
  <c r="K2" i="19"/>
  <c r="K36" i="21"/>
  <c r="K35" i="21"/>
  <c r="K34" i="21"/>
  <c r="K33" i="21"/>
  <c r="K32" i="21"/>
  <c r="K31" i="21"/>
  <c r="K30" i="21"/>
  <c r="K29" i="21"/>
  <c r="K28" i="21"/>
  <c r="K27" i="21"/>
  <c r="K26" i="21"/>
  <c r="K24" i="21"/>
  <c r="K23" i="21"/>
  <c r="K22" i="21"/>
  <c r="K21" i="21"/>
  <c r="K20" i="21"/>
  <c r="K19" i="21"/>
  <c r="K18" i="21"/>
  <c r="K17" i="21"/>
  <c r="K16" i="21"/>
  <c r="K15" i="21"/>
  <c r="K14" i="21"/>
  <c r="K12" i="21"/>
  <c r="K11" i="21"/>
  <c r="K10" i="21"/>
  <c r="K9" i="21"/>
  <c r="K8" i="21"/>
  <c r="K7" i="21"/>
  <c r="K6" i="21"/>
  <c r="K5" i="21"/>
  <c r="K4" i="21"/>
  <c r="K3" i="21"/>
  <c r="K2" i="21"/>
  <c r="K36" i="23"/>
  <c r="K35" i="23"/>
  <c r="K34" i="23"/>
  <c r="K33" i="23"/>
  <c r="K32" i="23"/>
  <c r="K31" i="23"/>
  <c r="K30" i="23"/>
  <c r="K29" i="23"/>
  <c r="K28" i="23"/>
  <c r="K27" i="23"/>
  <c r="K26" i="23"/>
  <c r="K24" i="23"/>
  <c r="K23" i="23"/>
  <c r="K22" i="23"/>
  <c r="K21" i="23"/>
  <c r="K20" i="23"/>
  <c r="K19" i="23"/>
  <c r="K18" i="23"/>
  <c r="K17" i="23"/>
  <c r="K16" i="23"/>
  <c r="K15" i="23"/>
  <c r="K14" i="23"/>
  <c r="K12" i="23"/>
  <c r="K11" i="23"/>
  <c r="K10" i="23"/>
  <c r="K9" i="23"/>
  <c r="K8" i="23"/>
  <c r="K7" i="23"/>
  <c r="K6" i="23"/>
  <c r="K5" i="23"/>
  <c r="K4" i="23"/>
  <c r="K3" i="23"/>
  <c r="K2" i="23"/>
  <c r="K36" i="20"/>
  <c r="K35" i="20"/>
  <c r="K34" i="20"/>
  <c r="K33" i="20"/>
  <c r="K32" i="20"/>
  <c r="K31" i="20"/>
  <c r="K30" i="20"/>
  <c r="K29" i="20"/>
  <c r="K28" i="20"/>
  <c r="K27" i="20"/>
  <c r="K26" i="20"/>
  <c r="K24" i="20"/>
  <c r="K23" i="20"/>
  <c r="K22" i="20"/>
  <c r="K21" i="20"/>
  <c r="K20" i="20"/>
  <c r="K19" i="20"/>
  <c r="K18" i="20"/>
  <c r="K17" i="20"/>
  <c r="K16" i="20"/>
  <c r="K15" i="20"/>
  <c r="K14" i="20"/>
  <c r="K12" i="20"/>
  <c r="K11" i="20"/>
  <c r="K10" i="20"/>
  <c r="K9" i="20"/>
  <c r="K8" i="20"/>
  <c r="K7" i="20"/>
  <c r="K6" i="20"/>
  <c r="K5" i="20"/>
  <c r="K4" i="20"/>
  <c r="K3" i="20"/>
  <c r="K2" i="20"/>
  <c r="K3" i="22"/>
  <c r="K4" i="22"/>
  <c r="K5" i="22"/>
  <c r="K6" i="22"/>
  <c r="K7" i="22"/>
  <c r="K8" i="22"/>
  <c r="K9" i="22"/>
  <c r="K10" i="22"/>
  <c r="K11" i="22"/>
  <c r="K12" i="22"/>
  <c r="K2" i="22"/>
  <c r="K36" i="22"/>
  <c r="K35" i="22"/>
  <c r="K34" i="22"/>
  <c r="K33" i="22"/>
  <c r="K32" i="22"/>
  <c r="K31" i="22"/>
  <c r="K30" i="22"/>
  <c r="K29" i="22"/>
  <c r="K28" i="22"/>
  <c r="K27" i="22"/>
  <c r="K26" i="22"/>
  <c r="K24" i="22"/>
  <c r="K23" i="22"/>
  <c r="K22" i="22"/>
  <c r="K21" i="22"/>
  <c r="K20" i="22"/>
  <c r="K19" i="22"/>
  <c r="K18" i="22"/>
  <c r="K17" i="22"/>
  <c r="K16" i="22"/>
  <c r="K15" i="22"/>
  <c r="K14" i="22"/>
  <c r="K27" i="25"/>
  <c r="K28" i="25"/>
  <c r="K29" i="25"/>
  <c r="K30" i="25"/>
  <c r="K31" i="25"/>
  <c r="K32" i="25"/>
  <c r="K33" i="25"/>
  <c r="K34" i="25"/>
  <c r="K35" i="25"/>
  <c r="K36" i="25"/>
  <c r="K26" i="25"/>
  <c r="K15" i="25"/>
  <c r="K16" i="25"/>
  <c r="K17" i="25"/>
  <c r="K18" i="25"/>
  <c r="K19" i="25"/>
  <c r="K20" i="25"/>
  <c r="K21" i="25"/>
  <c r="K22" i="25"/>
  <c r="K23" i="25"/>
  <c r="K24" i="25"/>
  <c r="K14" i="25"/>
  <c r="B39" i="28" a="1"/>
  <c r="B39" i="28" s="1"/>
  <c r="B39" i="25" a="1"/>
  <c r="B39" i="25" s="1"/>
  <c r="B39" i="22" a="1"/>
  <c r="B39" i="22" s="1"/>
  <c r="B39" i="20" a="1"/>
  <c r="B39" i="20" s="1"/>
  <c r="B39" i="23" a="1"/>
  <c r="B39" i="23" s="1"/>
  <c r="B39" i="21" a="1"/>
  <c r="B39" i="21" s="1"/>
  <c r="B39" i="19" a="1"/>
  <c r="B39" i="19" s="1"/>
  <c r="B39" i="14" a="1"/>
  <c r="B39" i="14" s="1"/>
  <c r="E4" i="24"/>
  <c r="E5" i="24"/>
  <c r="E6" i="24"/>
  <c r="E7" i="24"/>
  <c r="E8" i="24"/>
  <c r="E9" i="24"/>
  <c r="E10" i="24"/>
  <c r="E3" i="24"/>
  <c r="J37" i="28"/>
  <c r="J25" i="28"/>
  <c r="J13" i="28"/>
  <c r="J16" i="27"/>
  <c r="J6" i="27"/>
  <c r="J11" i="27"/>
  <c r="J37" i="25"/>
  <c r="J25" i="25"/>
  <c r="J13" i="25"/>
  <c r="J25" i="23"/>
  <c r="J37" i="23"/>
  <c r="J37" i="22"/>
  <c r="J25" i="22"/>
  <c r="J13" i="22"/>
  <c r="J13" i="21"/>
  <c r="J37" i="21"/>
  <c r="J25" i="21"/>
  <c r="J25" i="19"/>
  <c r="J25" i="20"/>
  <c r="J37" i="20"/>
  <c r="J13" i="20"/>
  <c r="J37" i="14"/>
  <c r="J25" i="14"/>
  <c r="J13" i="14"/>
  <c r="J13" i="19"/>
  <c r="B10" i="24" a="1"/>
  <c r="D10" i="24" a="1"/>
  <c r="C10" i="24" a="1"/>
  <c r="B6" i="24" a="1"/>
  <c r="B4" i="24" a="1"/>
  <c r="D6" i="24" a="1"/>
  <c r="B7" i="24" a="1"/>
  <c r="C4" i="24" a="1"/>
  <c r="D7" i="24" a="1"/>
  <c r="B5" i="24" a="1"/>
  <c r="B9" i="24" a="1"/>
  <c r="D9" i="24" a="1"/>
  <c r="C9" i="24" a="1"/>
  <c r="C5" i="24" a="1"/>
  <c r="B8" i="24" a="1"/>
  <c r="B3" i="24" a="1"/>
  <c r="C8" i="24" a="1"/>
  <c r="C6" i="24" a="1"/>
  <c r="D8" i="24" a="1"/>
  <c r="C3" i="24" a="1"/>
  <c r="D5" i="24" a="1"/>
  <c r="D4" i="24" a="1"/>
  <c r="C7" i="24" a="1"/>
  <c r="D3" i="24" a="1"/>
  <c r="C10" i="24" l="1"/>
  <c r="D10" i="24"/>
  <c r="B10" i="24"/>
  <c r="D9" i="24"/>
  <c r="C9" i="24"/>
  <c r="B9" i="24"/>
  <c r="D8" i="24"/>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<sst xmlns="http://schemas.openxmlformats.org/spreadsheetml/2006/main" count="4581" uniqueCount="630">
  <si>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</si>
  <si>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</si>
  <si>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</si>
  <si>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</si>
  <si>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</si>
  <si>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</si>
  <si>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</si>
  <si>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</si>
  <si>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</si>
  <si>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</si>
  <si>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</si>
  <si>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</si>
  <si>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</si>
  <si>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</si>
  <si>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</si>
  <si>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</si>
  <si>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</si>
  <si>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</si>
  <si>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</si>
  <si>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</si>
  <si>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</si>
  <si>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</si>
  <si>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</si>
  <si>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</si>
  <si>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</si>
  <si>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</si>
  <si>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</si>
  <si>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</si>
  <si>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</si>
  <si>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</si>
  <si>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</si>
  <si>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</si>
  <si>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</si>
  <si>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</si>
  <si>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</si>
  <si>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</si>
  <si>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</si>
  <si>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</si>
  <si>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</si>
  <si>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</si>
  <si>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</si>
  <si>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</si>
  <si>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</si>
  <si>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</si>
  <si>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</si>
  <si>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</si>
  <si>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</si>
  <si>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</si>
  <si>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</si>
  <si>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</si>
  <si>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</si>
  <si>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</si>
  <si>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</si>
  <si>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</si>
  <si>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</si>
  <si>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</si>
  <si>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</si>
  <si>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</si>
  <si>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</si>
  <si>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</si>
  <si>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</si>
  <si>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</si>
  <si>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</si>
  <si>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</si>
  <si>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</si>
  <si>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</si>
  <si>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</si>
  <si>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</si>
  <si>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</si>
  <si>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</si>
  <si>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</si>
  <si>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</si>
  <si>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</si>
  <si>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</si>
  <si>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</si>
  <si>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</si>
  <si>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</si>
  <si>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</si>
  <si>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</si>
  <si>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</si>
  <si>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</si>
  <si>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</si>
  <si>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</si>
  <si>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</si>
  <si>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</si>
  <si>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</si>
  <si>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</si>
  <si>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</si>
  <si>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</si>
  <si>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</si>
  <si>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</si>
  <si>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</si>
  <si>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</si>
  <si>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</si>
  <si>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</si>
  <si>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</si>
  <si>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</si>
  <si>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</si>
  <si>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</si>
  <si>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</si>
  <si>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</si>
  <si>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</si>
  <si>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</si>
  <si>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</si>
  <si>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</si>
  <si>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</si>
  <si>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</si>
  <si>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</si>
  <si>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</si>
  <si>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</si>
  <si>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</si>
  <si>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</si>
  <si>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</si>
  <si>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</si>
  <si>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</si>
  <si>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</si>
  <si>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</si>
  <si>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</si>
  <si>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</si>
  <si>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</si>
  <si>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</si>
  <si>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</si>
  <si>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</si>
  <si>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</si>
  <si>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</si>
  <si>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</si>
  <si>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</si>
  <si>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</si>
  <si>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</si>
  <si>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</si>
  <si>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</si>
  <si>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</si>
  <si>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</si>
  <si>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</si>
  <si>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</si>
  <si>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</si>
  <si>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</si>
  <si>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</si>
  <si>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</si>
  <si>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</si>
  <si>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</si>
  <si>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</si>
  <si>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</si>
  <si>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</si>
  <si>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</si>
  <si>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</si>
  <si>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</si>
  <si>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</si>
  <si>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</si>
  <si>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</si>
  <si>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</si>
  <si>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</si>
  <si>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</si>
  <si>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</si>
  <si>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</si>
  <si>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</si>
  <si>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</si>
  <si>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</si>
  <si>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</si>
  <si>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</si>
  <si>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</si>
  <si>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</si>
  <si>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</si>
  <si>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</si>
  <si>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</si>
  <si>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</si>
  <si>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</si>
  <si>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</si>
  <si>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</si>
  <si>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</si>
  <si>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</si>
  <si>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</si>
  <si>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</si>
  <si>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</si>
  <si>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</si>
  <si>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</si>
  <si>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</si>
  <si>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</si>
  <si>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</si>
  <si>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</si>
  <si>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</si>
  <si>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</si>
  <si>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</si>
  <si>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</si>
  <si>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</si>
  <si>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</si>
  <si>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</si>
  <si>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</si>
  <si>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</si>
  <si>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</si>
  <si>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</si>
  <si>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</si>
  <si>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</si>
  <si>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</si>
  <si>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</si>
  <si>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</si>
  <si>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</si>
  <si>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</si>
  <si>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</si>
  <si>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</si>
  <si>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</si>
  <si>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</si>
  <si>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</si>
  <si>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</si>
  <si>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</si>
  <si>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</si>
  <si>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</si>
  <si>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</si>
  <si>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</si>
  <si>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</si>
  <si>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</si>
  <si>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</si>
  <si>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</si>
  <si>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</si>
  <si>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</si>
  <si>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</si>
  <si>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</si>
  <si>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</si>
  <si>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</si>
  <si>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</si>
  <si>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</si>
  <si>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</si>
  <si>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</si>
  <si>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</si>
  <si>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</si>
  <si>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</si>
  <si>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</si>
  <si>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</si>
  <si>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</si>
  <si>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</si>
  <si>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</si>
  <si>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</si>
  <si>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</si>
  <si>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</si>
  <si>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</si>
  <si>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</si>
  <si>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</si>
  <si>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</si>
  <si>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</si>
  <si>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</si>
  <si>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</si>
  <si>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</si>
  <si>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</si>
  <si>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</si>
  <si>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</si>
  <si>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</si>
  <si>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</si>
  <si>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</si>
  <si>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</si>
  <si>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</si>
  <si>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</si>
  <si>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</si>
  <si>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</si>
  <si>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</si>
  <si>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</si>
  <si>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</si>
  <si>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</si>
  <si>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</si>
  <si>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</si>
  <si>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</si>
  <si>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</si>
  <si>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</si>
  <si>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</si>
  <si>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</si>
  <si>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</si>
  <si>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</si>
  <si>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</si>
  <si>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</si>
  <si>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</si>
  <si>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</si>
  <si>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</si>
  <si>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</si>
  <si>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</si>
  <si>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</si>
  <si>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</si>
  <si>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</si>
  <si>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</si>
  <si>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</si>
  <si>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</si>
  <si>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</si>
  <si>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</si>
  <si>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</si>
  <si>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</si>
  <si>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</si>
  <si>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</si>
  <si>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</si>
  <si>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</si>
  <si>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</si>
  <si>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</si>
  <si>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</si>
  <si>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</si>
  <si>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</si>
  <si>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</si>
  <si>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</si>
  <si>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</si>
  <si>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</si>
  <si>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</si>
  <si>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</si>
  <si>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</si>
  <si>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</si>
  <si>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</si>
  <si>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</si>
  <si>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</si>
  <si>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</si>
  <si>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</si>
  <si>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</si>
  <si>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</si>
  <si>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</si>
  <si>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</si>
  <si>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</si>
  <si>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</si>
  <si>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</si>
  <si>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</si>
  <si>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</si>
  <si>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</si>
  <si>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</si>
  <si>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</si>
  <si>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</si>
  <si>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</si>
  <si>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</si>
  <si>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</si>
  <si>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</si>
  <si>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</si>
  <si>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</si>
  <si>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</si>
  <si>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</si>
  <si>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</si>
  <si>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</si>
  <si>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</si>
  <si>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</si>
  <si>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</si>
  <si>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</si>
  <si>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</si>
  <si>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</si>
  <si>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</si>
  <si>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</si>
  <si>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</si>
  <si>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</si>
  <si>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</si>
  <si>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</si>
  <si>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</si>
  <si>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</si>
  <si>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</si>
  <si>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</si>
  <si>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</si>
  <si>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</si>
  <si>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</si>
  <si>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</si>
  <si>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</si>
  <si>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</si>
  <si>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</si>
  <si>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</si>
  <si>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</si>
  <si>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</si>
  <si>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</si>
  <si>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</si>
  <si>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</si>
  <si>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</si>
  <si>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</si>
  <si>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</si>
  <si>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</si>
  <si>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</si>
  <si>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</si>
  <si>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</si>
  <si>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</si>
  <si>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</si>
  <si>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</si>
  <si>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</si>
  <si>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</si>
  <si>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</si>
  <si>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</si>
  <si>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</si>
  <si>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</si>
  <si>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</si>
  <si>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</si>
  <si>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</si>
  <si>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</si>
  <si>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</si>
  <si>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</si>
  <si>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</si>
  <si>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</si>
  <si>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</si>
  <si>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</si>
  <si>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</si>
  <si>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</si>
  <si>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</si>
  <si>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</si>
  <si>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</si>
  <si>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</si>
  <si>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</si>
  <si>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</si>
  <si>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</si>
  <si>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</si>
  <si>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</si>
  <si>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</si>
  <si>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</si>
  <si>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</si>
  <si>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</si>
  <si>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</si>
  <si>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</si>
  <si>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</si>
  <si>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</si>
  <si>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</si>
  <si>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</si>
  <si>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</si>
  <si>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</si>
  <si>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</si>
  <si>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</si>
  <si>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</si>
  <si>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</si>
  <si>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</si>
  <si>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</si>
  <si>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</si>
  <si>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</si>
  <si>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</si>
  <si>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</si>
  <si>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</si>
  <si>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</si>
  <si>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</si>
  <si>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</si>
  <si>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</si>
  <si>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</si>
  <si>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</si>
  <si>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</si>
  <si>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</si>
  <si>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</si>
  <si>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</si>
  <si>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</si>
  <si>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</si>
  <si>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</si>
  <si>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</si>
  <si>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</si>
  <si>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</si>
  <si>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</si>
  <si>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</si>
  <si>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</si>
  <si>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</si>
  <si>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</si>
  <si>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</si>
  <si>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</si>
  <si>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</si>
  <si>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</si>
  <si>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</si>
  <si>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</si>
  <si>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</si>
  <si>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</si>
  <si>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</si>
  <si>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</si>
  <si>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</si>
  <si>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</si>
  <si>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</si>
  <si>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</si>
  <si>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</si>
  <si>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</si>
  <si>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</si>
  <si>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</si>
  <si>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</si>
  <si>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</si>
  <si>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</si>
  <si>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</si>
  <si>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</si>
  <si>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</si>
  <si>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</si>
  <si>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</si>
  <si>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</si>
  <si>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</si>
  <si>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</si>
  <si>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</si>
  <si>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</si>
  <si>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</si>
  <si>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</si>
  <si>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</si>
  <si>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</si>
  <si>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</si>
  <si>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</si>
  <si>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</si>
  <si>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</si>
  <si>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</si>
  <si>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</si>
  <si>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</si>
  <si>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</si>
  <si>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</si>
  <si>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</si>
  <si>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</si>
  <si>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</si>
  <si>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</si>
  <si>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</si>
  <si>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</si>
  <si>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</si>
  <si>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</si>
  <si>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</si>
  <si>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</si>
  <si>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</si>
  <si>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</si>
  <si>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</si>
  <si>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</si>
  <si>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</si>
  <si>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</si>
  <si>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</si>
  <si>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</si>
  <si>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</si>
  <si>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</si>
  <si>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</si>
  <si>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</si>
  <si>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</si>
  <si>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</si>
  <si>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</si>
  <si>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</si>
  <si>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</si>
  <si>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</si>
  <si>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</si>
  <si>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</si>
  <si>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</si>
  <si>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</si>
  <si>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</si>
  <si>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</si>
  <si>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</si>
  <si>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</si>
  <si>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</si>
  <si>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</si>
  <si>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</si>
  <si>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</si>
  <si>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</si>
  <si>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</si>
  <si>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</si>
  <si>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</si>
  <si>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</si>
  <si>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</si>
  <si>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</si>
  <si>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</si>
  <si>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</si>
  <si>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</si>
  <si>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</si>
  <si>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</si>
  <si>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</si>
  <si>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</si>
  <si>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</si>
  <si>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</si>
  <si>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</si>
  <si>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</si>
  <si>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</si>
  <si>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</si>
  <si>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</si>
  <si>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</si>
  <si>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</si>
  <si>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</si>
  <si>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</si>
  <si>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</si>
  <si>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</si>
  <si>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</si>
  <si>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</si>
  <si>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</si>
  <si>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</si>
  <si>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</si>
  <si>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</si>
  <si>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</si>
  <si>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llamacpp</t>
  </si>
  <si>
    <t>llamacpp-fa</t>
  </si>
  <si>
    <t>J13</t>
  </si>
  <si>
    <t>J25</t>
  </si>
  <si>
    <t>J37</t>
  </si>
  <si>
    <t>cell locations</t>
  </si>
  <si>
    <t>1%-4% slower than same 2xa6000 on ajax</t>
  </si>
  <si>
    <t>1% faster than using both</t>
  </si>
  <si>
    <t>20%-190% slower than internal</t>
  </si>
  <si>
    <t>ares,a6000 internal x2,vulkan0+vulkan1</t>
  </si>
  <si>
    <t>ajax,radeon7900xtx external</t>
  </si>
  <si>
    <t>L</t>
  </si>
  <si>
    <t>ares,a6000 internal x2,vulkan0+vulkan1, row, mg0</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</si>
  <si>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</si>
  <si>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</si>
  <si>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</si>
  <si>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</si>
  <si>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</si>
  <si>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</si>
  <si>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</si>
  <si>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</si>
  <si>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</si>
  <si>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</si>
  <si>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</si>
  <si>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</si>
  <si>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</si>
  <si>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</si>
  <si>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</si>
  <si>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</si>
  <si>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</si>
  <si>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</si>
  <si>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</si>
  <si>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</si>
  <si>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</si>
  <si>
    <t>S</t>
  </si>
  <si>
    <t>Okay, let's dive into the fascinating and somewhat mind-bending topic of black hole creation! It’s a process that’s still being actively researched, but here's a breakdown of the current understanding, broken down into different categories:    **1. Stellar Black Holes – The Most Common Type**    * **The Process: Core Collapse:** This is how most black holes we know about are formed. It happens at the end of a massive star's life (typically 10-20 times the mass of our Sun or more).      * **Nuclear Fusion Stops:**  Throughout its life, the star generates energy through nuclear fusion in its core, converting hydrogen into helium, then heavier elements. Eventually, the star runs out of fuel, and the fusion process ceases.      * **Gravity Takes Over:** Without the outward pressure from fusion, gravity overwhelms the star. The core collapses in on itself with incredible speed.      * **Supernova Explosion:** The collapse is so violent that a massive shockwave rips through the star’s outer layers, triggering a spectacular supernova explosion. This explosion blasts most of the star's material into space.      * **Black Hole Remnant:** What’s left behind after the supernova is a highly dense core – a black hole. The remaining mass is so concentrated that nothing, not even light, can escape its gravitational pull.    **2. Supermassive Black Holes (SMBHs)**    * **Location:** These behemoths reside at the centers of most, if not all, large galaxies, including our own Milky Way. They can range from millions to billions of times the mass of the Sun.  * **Formation Theories – Still Debated!**  The exact formation mechanisms of SMBHs are *not* fully understood and are a major area of research. Here are the leading theories:      * **Direct Collapse:** In the early universe, massive gas clouds might have collapsed directly into black holes without forming a star first. This is thought to be more likely in regions with little heavy element contamination.      * **Mergers of Smaller Black Holes:** Smaller black holes could have grown over time through repeated mergers.      * **Runaway Stellar Collisions:** In dense star clusters, frequent collisions between massive stars could have created a supermassive star that eventually collapsed into a black hole.      * **Intermediate-Mass Black Holes (IMBHs):** Some scientists believe that IMBHs (with masses between 100 and 100,000 solar masses) could have formed in smaller galaxies and then merged to create SMBHs.    **3. Primordial Black Holes (Theoretical)**    * **Early Universe Formation:** These are hypothetical black holes that could have formed in the very early universe, shortly after the Big Bang.  * **Density Fluctuations:**  The early universe might have had regions of extremely high density fluctuations. These fluctuations could have collapsed directly into black holes without the need for a star.  * **Evidence is Lacking:**  Despite theoretical interest, there's currently no direct observational evidence for primordial black holes. However, they are a potential explanation for some unexplained phenomena, like dark matter.      **Key Concepts &amp; Terms**    * **Event Horizon:** The "point of no return" around a black hole. Once something crosses the event horizon, it’s trapped forever.  * **Singularity:** The theoretical point at the center of a black hole where all the mass is concentrated. Our current understanding of physics breaks down at the singularity.  * **Spacetime:** The fabric of the universe, warped and distorted by mass and energy. Black holes cause extreme distortions of spacetime.    **Resources for Further Learning:**    * **NASA Black Hole Page:** [https://science.nasa.gov/black-holes/](https://science.nasa.gov/black-holes/)  * **ESA Black</t>
  </si>
  <si>
    <t>## The Creation of Black Holes: A Deep Dive    Black holes are some of the most fascinating and mysterious objects in the universe. Their creation isn't a single process, and depends heavily on the *mass* of the black hole being formed. Here's a breakdown of the different ways they can come into existence, categorized by their mass range:    **1. Stellar Black Holes (Few to Tens of Solar Masses)**    These are the most common type, and their formation is well understood (though still incredibly dramatic!).  It's the endpoint in the lives of *massive* stars – those significantly larger than our sun (typically 10-20+ times the mass of the Sun). Here’s the process:    * **Massive Star's Life:** These stars burn through their fuel (hydrogen, then helium, and so on) much faster than smaller stars.  They fuse elements in their core, creating heavier and heavier elements.  * **Fuel Depletion:** Eventually, the star runs out of fuel to fuse.  It reaches a point where it can no longer generate enough outward pressure from nuclear fusion to counteract the inward pull of gravity.  * **Core Collapse:** The core of the star collapses in on itself incredibly rapidly. This happens in a matter of *seconds*.  * **Supernova Explosion:** The collapse isn't a quiet affair. The infalling material bounces off the incredibly dense core, creating a massive shockwave that explodes outward in a spectacular supernova.  * **Black Hole Formation:**  If the core is massive enough (generally greater than about 3 times the mass of the Sun, known as the Tolman–Oppenheimer–Volkoff limit), gravity overwhelms all other forces. The core continues to collapse in on itself, squeezing all its mass into an infinitely small point called a singularity.  This creates a black hole.  The event horizon, the point of no return, forms around the singularity.    **Key Points about Stellar Black Holes:**    * **Frequency:** Stellar black holes are thought to be quite common throughout the universe.  * **Detection:** They are often detected by observing the effects of their gravity on nearby objects, or by detecting X-rays emitted from material falling into them (accretion disk).        **2. Intermediate-Mass Black Holes (Hundreds to Thousands of Solar Masses)**    These are the "missing link" in the black hole family. They are harder to find and their formation is less understood. Several theories exist:    * **Hierarchical Mergers:**  Stellar black holes can merge together over time, gradually growing into an intermediate-mass black hole. This is thought to be a significant pathway.  * **Runaway Stellar Collisions:** In dense star clusters, multiple massive stars can collide and merge, eventually forming a very large star that then collapses into an intermediate-mass black hole.  * **Primordial Black Holes (see below) - though less likely at this mass range.**  * **Accretion onto Stellar Black Holes:** A stellar black hole can steadily pull in surrounding gas and dust, growing in mass over time.    **Challenges with Detecting Intermediate-Mass Black Holes:**    * **Rarity:** They are likely less common than stellar or supermassive black holes.  * **Location:** They are often found in dense star clusters or dwarf galaxies, making them difficult to observe.        **3. Supermassive Black Holes (Millions to Billions of Solar Masses)**    These behemoths reside at the centers of most, if not all, large galaxies, including our own Milky Way.  Their formation is a major unsolved problem in astrophysics, and there are several competing theories:    * **Direct Collapse:**  In the early universe, massive gas clouds could have collapsed directly into a supermassive black hole, without forming stars first.  This requires very specific conditions, like a lack of heavy elements.  * **Seed Black</t>
  </si>
  <si>
    <t>Black holes are among the most fascinating and mysterious objects in the universe. Their creation is still not fully understood, but here's a summary of our current knowledge:    **The Formation of Black Holes**    Black holes are formed when a massive star collapses under its own gravity. This happens when a star runs out of fuel and dies, leaving behind a core that is incredibly dense and has a strong gravitational pull.    There are several ways in which black holes can form, including:    1. **Stellar collapse**: A massive star (at least 3-4 times the size of the sun) undergoes a supernova explosion, leaving behind a core that collapses into a black hole.  2. **Neutron star collision**: Two neutron stars collide and merge, forming a more massive object called a kilonova, which can eventually collapse into a black hole.  3. **Mergers of supermassive black holes**: The merger of two supermassive black holes (each with a mass millions or even billions of times that of the sun) can also lead to the formation of an even more massive black hole.    **The Process of Black Hole Formation**    Here's what happens during the formation of a black hole:    1. **Massive star collapse**: A massive star collapses under its own gravity, causing a massive amount of matter to be compressed into an incredibly small space.  2. **Singularity formation**: As the matter collapses further, it reaches a point called the singularity, where the density and curvature of spacetime are infinite.  3. **Event horizon formation**: The singularity is surrounded by an event horizon, which marks the boundary beyond which nothing, including light, can escape the gravitational pull of the black hole.  4. **Black hole creation**: The event horizon becomes the surface of a black hole, and any matter or radiation that crosses it is trapped forever.    **Types of Black Holes**    There are four types of black holes, each with different properties:    1. **Stellar black holes**: Formed from the collapse of individual stars.  2. **Intermediate-mass black holes**: With masses between those of stellar and supermassive black holes.  3. **Supermassive black holes**: Found at the centers of galaxies, with masses millions or even billions of times that of the sun.  4. **Primordial black holes**: Hypothetical black holes formed in the early universe before the first stars formed.    **Ongoing Research**    The creation of black holes is still an active area of research, and scientists continue to study these objects using observations from space-based telescopes and theoretical models. Some of the open questions include:    1. **How do black holes form?**: Scientists are still unsure about the exact mechanisms that lead to black hole formation.  2. **What happens at the event horizon?**: The nature of spacetime within the event horizon is not yet fully understood.  3. **Can we detect primordial black holes?**: Researchers are searching for signs of primordial black holes in the universe, but so far, none have been detected.    I hope this summary has helped you understand how black holes form!</t>
  </si>
  <si>
    <t>The mysterious and fascinating topic of black holes! The creation of black holes is a complex process that involves some of the most extreme conditions in the universe. Here's a simplified overview:    **What are black holes?**    A black hole is a region in space where the gravitational pull is so strong that nothing, including light, can escape. It's formed when a massive star collapses in on itself and its gravity becomes so strong that it warps the fabric of spacetime around it.    **The Formation Process:**    1. **Massive Star Collapse**: A massive star (at least 3-4 times larger than our sun) runs out of fuel and dies. As it exhausts its nuclear fuel, the star's core collapses under its own gravity.  2. **Supernova Explosion**: The collapse triggers a massive explosion called a supernova, which expels the star's outer layers into space. However, if the star is massive enough, the core will continue to collapse.  3. **Core Collapse**: The core of the star continues to shrink and spin faster, causing its density and gravity to increase exponentially.  4. **Singularity Formation**: As the core collapses, it reaches a point called the singularity, where the density and curvature of spacetime become infinite. This is the point of no return, also known as the event horizon.  5. **Event Horizon Formation**: The event horizon is the boundary beyond which nothing, including light, can escape the gravitational pull of the black hole. It's not a physical surface but rather a mathematical concept that marks the point of no return.    **Types of Black Holes:**    There are four types of black holes, each with different formation mechanisms:    1. **Stellar Black Holes**: Formed from the collapse of individual massive stars.  2. **Supermassive Black Holes**: Found at the centers of galaxies, these black holes have masses millions or even billions of times that of our sun.  3. **Intermediate-Mass Black Holes**: Black holes with masses between those of stellar and supermassive black holes.  4. **Primordial Black Holes**: Hypothetical black holes formed in the early universe before the first stars formed.    **Key Factors:**    The creation of a black hole depends on several factors, including:    1. **Mass**: The more massive the star, the more likely it is to form a black hole.  2. **Spin**: The spin of the star can affect the formation of a black hole and its properties.  3. **Magnetic Field**: Strong magnetic fields can influence the collapse process and the formation of a black hole.    **Observational Evidence:**    While we can't directly observe black holes, their presence can be inferred by:    1. **X-rays and Gamma Rays**: Telescopes can detect X-rays and gamma rays emitted by hot gas swirling around black holes.  2. **Radio Waves**: Radio telescopes can detect radio waves produced by matter as it spirals into a black hole.  3. **Gravitational Waves**: The detection of gravitational waves by LIGO and VIRGO collaboration provide strong evidence for the existence of black holes.    The study of black holes is an active area of research, with scientists using observations, simulations, and theoretical models to better understand these enigmatic objects.</t>
  </si>
  <si>
    <t>Certainly! Black holes are fascinating and complex objects in the universe, resulting from extreme gravitational collapse. Here's a detailed look at their formation:    ### 1. **Stellar-Mass Black Holes:**    - **Origin:** These black holes form from the remnants of massive stars.      - **Process:**    - A star with a mass greater than about 20 times that of our Sun undergoes nuclear fusion throughout its lifetime, converting hydrogen into heavier elements like helium, carbon, and oxygen.    - Once the star exhausts its nuclear fuel, it can no longer support itself against gravitational collapse. The core contracts under gravity.    - **Supernova Explosion:**    - If the remaining mass of the core is between about 2.5 to 3 times that of the Sun (the Tolman–Oppenheimer–Volkoff limit), it may become a neutron star.    - If the core's mass exceeds this limit, no known force can halt the collapse, leading the core to shrink into an incredibly dense point called a singularity, where gravity is so strong that not even light can escape. This forms a black hole.    - **End Result:** The outer layers of the star are expelled in a supernova explosion, while the core collapses into a black hole.    ### 2. **Intermediate-Mass Black Holes:**    - **Theories and Evidence:** These black holes, with masses between stellar-mass and supermassive ones (100 to 100,000 solar masses), are harder to detect but could form through several processes:    - Collisions and mergers of stars in dense star clusters.    - Direct collapse of massive gas clouds in the early universe without forming stars.    ### 3. **Supermassive Black Holes:**    - **Location:** Found at the centers of most galaxies, including our Milky Way.      - **Mass Range:** Millions to billions of times that of our Sun.    - **Formation Theories:**    - **Direct Collapse:** In the early universe, massive clouds of gas might have collapsed directly into black holes without forming stars first.    - **Growth from Smaller Black Holes:** Stellar-mass or intermediate-mass black holes could accumulate mass over time by merging with other black holes and accreting matter.    - **Active Galactic Nuclei (AGN):** Supermassive black holes can power AGNs when they actively pull in surrounding gas, generating immense radiation.    ### 4. **Primordial Black Holes:**    - **Hypothetical Formation:** These could have formed soon after the Big Bang from high-density fluctuations in the early universe.      - **Current Status:** The existence of primordial black holes is speculative and would require detection through gravitational waves or other indirect methods.    ### Key Concepts:    - **Event Horizon:** The boundary around a black hole beyond which nothing can escape. It marks the point of no return for matter and light.    - **Singularity:** A point within a black hole where density becomes infinite, and current laws of physics break down.    Black holes are crucial to understanding gravity, spacetime, and the universe's evolution. They remain areas of active research in astrophysics and cosmology.</t>
  </si>
  <si>
    <t>Black holes are one of the most fascinating and mysterious objects in the universe. They form under specific conditions when massive stars undergo a dramatic end to their life cycles. Here's an overview of how they are created:    1. **Stellar Black Holes:**     - **Nuclear Fusion:** Stars generate energy through nuclear fusion, converting hydrogen into helium and releasing energy that counteracts gravitational collapse.     - **End of Fuel Supply:** Once a star exhausts its nuclear fuel, it can no longer sustain the outward pressure needed to balance gravity.     - **Supernova Explosion:** For very massive stars (typically more than about 20 times the mass of our Sun), this leads to a supernova explosion—a catastrophic event where the outer layers are ejected into space.     - **Core Collapse:** The core, now devoid of fusion-generated pressure, collapses under its own gravity. If the remaining mass is sufficient (exceeding about 2-3 solar masses), it compresses into an incredibly dense state known as a black hole.    2. **Supermassive Black Holes:**     - These are millions to billions of times more massive than our Sun and reside at the centers of most galaxies, including our Milky Way.     - Their formation is less well understood but several theories exist:       - **Direct Collapse:** In the early universe, gas clouds might have collapsed directly into black holes without forming stars first.        - **Mergers:** Smaller "seed" black holes could merge over time through repeated collisions and accretion of matter.       - **Growth from Stellar Black Holes:** Over billions of years, stellar black holes may grow by merging with other black holes or absorbing vast amounts of surrounding material.    3. **Intermediate-Mass Black Holes:**     - These are theorized to exist between the mass range of stellar and supermassive black holes (from hundreds to tens of thousands of solar masses) but are difficult to detect.     - Their formation could involve processes similar to those for supermassive black holes, such as mergers and accretion.    **Key Characteristics:**  - **Event Horizon:** This is the boundary beyond which nothing—not even light—can escape the gravitational pull of a black hole. The size of the event horizon depends on the mass of the black hole.  - **Singularity:** At the center of a black hole, all its mass is thought to be concentrated into an infinitely dense point known as a singularity.    The study of black holes continues to evolve with advancements in observational technology and theoretical physics, offering deeper insights into these enigmatic cosmic phenomena.</t>
  </si>
  <si>
    <t>Absolutely, I'd be happy to explain how black holes are formed! Black holes aren't created overnight; they form from the remnants of massive stars or through the merging of compact objects like neutron stars and white dwarfs. Here's a step-by-step breakdown:    1. **Star Death:** The process begins with the death of a star. Stars have a lifespan determined by their mass. When a star runs out of fuel, it can no longer counteract the force of gravity pulling it inward.    2. **Supernova Explosion:** If the star is at least 8-10 times more massive than our sun, it will explode as a supernova when it dies. In this explosion, the core of the star is blown apart by nuclear reactions that happen in the final moments of its life.    3. **Gravitational Collapse:** After the supernova, what remains of the star's core is left behind. This core is incredibly dense and continues to shrink under its own gravity. If this remnant is more than about 2.5-3 times the mass of our sun (the exact threshold depends on the equation of state of neutron-rich matter), it will collapse into a singularity, a point of infinite density at the center. This is the birth of a black hole.    4. **Black Hole Formation:** Around this singularity, a region of space forms where the gravitational pull becomes so strong that nothing, not even light, can escape once it crosses the event horizon—the point of no return. This is how a black hole is born.    There's also another way black holes can form:    5. **Merging Compact Objects:** Black holes can also be created through the merger of two neutron stars or a neutron star and a black hole. When these objects spiral towards each other due to their gravitational attraction, they eventually merge, releasing a tremendous amount of energy in the form of gravitational waves. The resulting object is often a larger black hole.    6. **Primordial Black Holes:** There's also a theoretical possibility that black holes could have formed directly from the early universe. These are known as primordial black holes and would have formed shortly after the Big Bang, but their existence is still purely speculative.    Once formed, black holes can grow in mass by accreting matter (pulling material into themselves) or merging with other black holes. The more massive a black hole becomes, the stronger its gravitational pull, allowing it to draw in and swallow even more material.</t>
  </si>
  <si>
    <t>Certainly! Black holes are regions in space where gravity is so strong that nothing, not even light, can escape its pull once it passes the event horizon. Here’s a detailed explanation of how black holes are created:    ### 1. **Formation from Massive Stars:**  The most common way black holes are formed is through the life cycle of massive stars (typically those more than about 20 times the mass of our Sun).    1. **Stellar Fusion:** These stars undergo nuclear fusion in their cores, converting hydrogen into helium and then heavier elements like carbon, nitrogen, and oxygen. This process releases a tremendous amount of energy, causing the star to expand into what we call a red giant.  2. **Core Collapse:** After the fuel in the core is exhausted (usually after about 10 million years), the star's core collapses under its own gravity. If the mass of the core is sufficient (more than about 2.5-3 solar masses), it reaches a point where even electrons and protons combine to form neutrons, leading to a process called electron capture. This results in an incredibly dense object known as a neutron star or, if the mass is high enough, a black hole.  3. **Supernova Explosion:** The outer layers of the star are blown off during the collapse, resulting in a supernova explosion. The remaining core forms either a neutron star or a black hole.    ### 2. **Formation from Direct Collapse:**  While less common, there is another theoretical way to form a black hole without going through the stages of a massive star:    1. **Direct Collapse:** In certain regions of space, such as high-density environments like galaxy clusters, clouds of gas can become so dense that they collapse directly into black holes without ever becoming a star. This process is still highly speculative and not yet fully understood.    ### 3. **Formation from Compact Objects:**  In addition to the formation from massive stars, there are other ways to form compact objects that can eventually become black holes:    1. **White Dwarfs and Neutron Stars:** If a star with a mass similar to or less than the Sun is not massive enough to end its life as a black hole, it can end up as a white dwarf (if it's light enough) or a neutron star (if it's heavier). These objects are extremely dense but do not have the necessary gravitational pull to form an event horizon and become black holes.  2. **Stellar Remnants:** In binary systems where two stars orbit each other, if one star exhausts its fuel and becomes a white dwarf or a neutron star while the other continues to burn (and is more massive), the more massive star will eventually go through its own life cycle and potentially form a black hole when it collapses.    ### 4. **Formation from Collisions:**  While less common, there are theoretical scenarios where two compact objects, such as two black holes or a black hole and a neutron star, can collide and merge, potentially forming an even more massive black hole. This is one of the predictions of general relativity that has been confirmed by gravitational wave observations in recent years.    ### Conclusion:  Black holes are formed through the collapse of very massive stars or through other theoretical processes like direct collapse. The event horizon, which marks the point of no return, forms when the gravitational pull becomes so strong that nothing can escape once it crosses this boundary.</t>
  </si>
  <si>
    <t>&lt;think&gt;  Okay, so I'm trying to understand how black holes are created. I know they're these massive objects in space with really strong gravity, but beyond that, I'm a bit fuzzy on the details. Let me start by recalling what I remember from school and maybe some documentaries I've watched.    I think black holes form when a star dies, right? But not all stars can become black holes, only the really big ones. So, first, there's this process where a massive star runs out of fuel. Without that fuel, it can't support itself against its own gravity. That makes sense because I remember learning about how stars balance fusion in their cores with gravitational collapse.    So when the star's core can't fuse anymore, it collapses. But what happens after that? I've heard terms like supernova and neutron star mentioned alongside black holes. So maybe a star has to be even more massive to become a black hole than just forming a neutron star. Because if it's not massive enough, it becomes a neutron star instead of a black hole.    Wait, there's also something called the Chandrasekhar limit. I think that's the maximum mass a white dwarf can have before it collapses into something else, maybe a neutron star or a black hole. But how does that fit in? Maybe if a star is more massive than this limit, it can't become a white dwarf and instead goes on to form a black hole.    Then there's the singularity part. I remember that inside a black hole, everything gets compressed into a point of infinite density, which is the singularity. But how does that actually happen? Does the core collapse so rapidly that it just keeps compressing until it forms this infinitely dense point?    I'm also confused about different types of black holes. There are stellar black holes from collapsing stars, but I've heard of supermassive black holes at the centers of galaxies and maybe even intermediate-sized ones. How do those form? Are they just from really massive stars, or is there another process involved like merging with other black holes?    And what about Hawking radiation? I think that's a theory by Stephen Hawking where black holes emit radiation over time, leading them to evaporate. But if black holes are consuming matter and growing, how does evaporation happen? Maybe it's a slow process or only significant for very small black holes.    Another thing is the event horizon. That's the point of no return, right? Nothing can escape once it crosses that boundary because gravity is too strong. So when a star collapses into a black hole, the event horizon forms around the singularity. But how exactly does this process unfold? Is it instantaneous or does it take time?    I also wonder about the immediate aftermath of a black hole formation. Does it emit any kind of energy or light as it forms? I think supernovae are bright events, but if it becomes a black hole instead of a neutron star, is there still an explosion? Or does it just collapse without much fanfare?    Then there's the idea of primordial black holes, which might have formed in the early universe. These aren't from collapsing stars but perhaps density fluctuations or phase transitions. But I'm not sure how likely that is or if they've been observed.    I should also consider the role of dark matter and other factors in galaxy formation. Do supermassive black holes play a crucial role in how galaxies evolve? If so, does their creation tie into the early universe's structure?    Wait, another thought: gravitational waves were mentioned in the initial explanation. When two black holes merge, they emit gravitational waves. But how do binary black holes form in the first place? Is it common for stars to be in pairs and each collapse into a black hole, leading them to spiral towards each other?    I'm also curious about observational evidence. How do we detect black holes if they don't emit light? It must be through their gravitational effects on nearby matter or</t>
  </si>
  <si>
    <t>&lt;think&gt;  Okay, the user is asking about the creation of black holes. Let me start by recalling what I know. Black holes form when massive stars collapse under their own gravity. But I need to be precise here. So, the process starts with a star that has a very high mass, right? Maybe more than about 20 times the mass of the Sun. When a star runs out of fuel, it can no longer support itself against gravity, leading to a supernova explosion. The core of the star collapses, and if it's massive enough, the collapse continues until a black hole forms.    Wait, but there are different types of black holes. Stellar-mass black holes are from collapsing stars. Then there are supermassive black holes in the centers of galaxies. How do those form? Maybe through the merging of smaller black holes or accretion of matter over time. Also, there's a theory about intermediate-mass black holes, but I'm not sure about the details. Need to check that.    Another point: the event horizon. When the core collapses, the density becomes so high that the escape velocity exceeds the speed of light, forming the event horizon. The singularity is at the center, but that's more about the structure than the creation. Also, the concept of gravitational collapse. Stellar remnants like neutron stars can form if the core is not massive enough, but if it's above a certain threshold, it becomes a black hole.    What about other ways black holes can form? Maybe from the merger of neutron stars, or from accretion disks around existing black holes. Also, primordial black holes are a theoretical concept, formed in the early universe. But I should mention that as a possibility, even though they haven't been observed yet.    I need to structure this into a coherent explanation. Start with the main process of stellar collapse, then mention supermassive and primordial ones. Also, include the different types and their formation mechanisms. Make sure to clarify the difference between stellar-mass and supermassive. Avoid too much jargon but be accurate. Check if I'm missing any key points, like the Chandrasekhar limit for white dwarfs, but that's more about supernovae than black holes directly. Maybe not necessary here unless the user asks for more details.    Also, mention that the formation process involves the supernova explosion, but the actual black hole forms from the remnant core. The collapse is prevented by neutron degeneracy pressure in neutron stars, but if the core is too massive, that pressure can't hold it back. So the core continues collapsing into a black hole. I think that's right. Need to confirm that the mass limit is around 2-3 solar masses for a black hole. But the initial star's mass is higher, like 20+ solar masses, because after the supernova, the core's mass is what's left.    Also, the role of the Eddington limit in accretion processes for supermassive black holes. But maybe that's more about their growth rather than creation. Alright, I think that's a good start. Now, organize these thoughts into a clear, step-by-step explanation.  &lt;/think&gt;    Black holes are among the most fascinating and mysterious objects in the universe, and their creation is a result of extreme astrophysical processes. Here's a breakdown of how they form, focusing on the main mechanisms:    ---    ### **1. Stellar-Mass Black Holes (Formed from Collapsing Stars)**  - **Origin**: These are the most common type of black holes and are created when massive stars (typically **more than 20–25 times the mass of the Sun**) reach the end of their life cycles.  - **Process**:    - **Nuclear Fusion**: During their lives, massive stars fuse hydrogen into heavier elements (like helium, carbon, oxygen, etc.) in their cores. This fusion generates outward</t>
  </si>
  <si>
    <t>&lt;think&gt;  Okay, so I need to explain how black holes are formed. Let me start by recalling what I know. Black holes are regions in space where gravity is so strong that not even light can escape. They come from the remnants of massive stars, right? But wait, how exactly does that process work?    First, stars are held up by the balance between the outward pressure from nuclear fusion in their cores and the inward pull of gravity. When a star runs out of fuel, the fusion stops, and gravity takes over. If the star is massive enough, the core collapses. But I think there's a specific mass threshold here. Like, for our Sun, it's not massive enough to become a black hole. So maybe the star needs to be at least several times the mass of the Sun?    Wait, I remember something about Chandrasekhar limit. That's for white dwarfs, right? But maybe there's a similar limit for neutron stars. If a star's core is more than about 3 solar masses, even a neutron star can't support itself, leading to a black hole. So the process starts with a massive star. Let me outline the steps:    1. A massive star (at least 20-25 times the Sun's mass) lives its life, fusing elements until it reaches iron in the core.  2. Fusion of iron doesn't release energy; instead, it requires energy. So the core can't sustain itself anymore.  3. The core collapses under its own gravity, leading to a supernova explosion. The outer layers are blown away, but the core remains.  4. If the remaining core is massive enough (above the Tolman-Oppenheimer-Volkoff limit, which is around 2-3 solar masses), it collapses further into a black hole.    But wait, not all supernovae result in black holes. Some form neutron stars, which are extremely dense but not quite black holes. So the key factor is the mass of the core after the supernova. Also, maybe there are other ways black holes form, like mergers of neutron stars or direct collapse of gas clouds in the early universe. Those could be primordial black holes.    I should mention the event horizon, which is the boundary around a black hole beyond which nothing can escape. The singularity at the center is where all the mass is compressed into a point of infinite density. But is that accurate? Or is it more of a theoretical concept since our understanding breaks down at that point due to quantum effects?    Also, different types of black holes: stellar-mass, supermassive, and intermediate. The ones from stars are stellar-mass, the ones at the centers of galaxies are supermassive. The formation of supermassive black holes is still a topic of research. Maybe they form from the merging of smaller black holes or direct collapse of massive gas clouds in the early universe.    I need to make sure I cover the process step by step, mention the different types, and clarify the conditions required. Also, maybe touch on the different theories for supermassive black hole formation since that's still an area of active research.    Let me check if I'm missing any key points. The initial massive star, fusion processes, core collapse, supernova, remnant mass, and the threshold for black hole formation. Also, mention that the exact mass limits are theoretical and depend on various factors. Additionally, clarify that while the core collapse is the main method, there are other possible formation channels, like mergers or primordial black holes.    I should structure the answer with an introduction, the process of stellar collapse, different types of black holes, and maybe a section on supermassive black holes. Also, clarify the terms like event horizon and singularity, and address the theoretical aspects where our understanding is incomplete.  &lt;/think&gt;    **The Creation of Black Holes: A Comprehensive Overview**    **Introduction**    Black holes are among the</t>
  </si>
  <si>
    <t>prompts:</t>
  </si>
  <si>
    <t>models:</t>
  </si>
  <si>
    <t>base-11</t>
  </si>
  <si>
    <t>gemma-3-4b-it-q4_k_m</t>
  </si>
  <si>
    <t>gemma-3-27b-it-q4_k_m</t>
  </si>
  <si>
    <t>llama-3.2-3b-instruct-q4_k_m</t>
  </si>
  <si>
    <t>llama-3.3-70b-instruct-q4_k_m</t>
  </si>
  <si>
    <t>phi-4-q4_k_m</t>
  </si>
  <si>
    <t>phi-4-f16</t>
  </si>
  <si>
    <t>mistral-nemo-instruct-2407-q4_k_m</t>
  </si>
  <si>
    <t>c4ai-command-r7b-12-2024-q4_k_m</t>
  </si>
  <si>
    <t>deepseek-r1-distill-qwen-32b-q4_k_m</t>
  </si>
  <si>
    <t>qwen3-14b-q4_k_m</t>
  </si>
  <si>
    <t>qwen3-32b-q4_k_m</t>
  </si>
  <si>
    <t>holy shit! 4x faster than A6000?!?!</t>
  </si>
  <si>
    <t>hektor,p40 x2 internal,vulkan0+vulkan1</t>
  </si>
  <si>
    <t>Okay, let's delve into the fascinating and complex topic of black hole creation! It’s a process that’s still being actively researched, but here's a breakdown of the primary ways black holes are believed to form, categorized by their size and how they arise:    **1. Stellar Black Holes - The Most Common Type**    * **The Process:** This is the most well-understood and frequently observed method. It happens at the end of a massive star's life.      * **Massive Star's Life:** Stars much larger than our Sun (generally 8 to 20+ times the mass of the Sun) burn through their fuel – primarily hydrogen – incredibly rapidly. This fusion process generates enormous outward pressure that balances the inward pull of gravity.      * **Core Collapse:** When the star runs out of fuel, fusion stops. Without the outward pressure, gravity takes over, and the core of the star collapses in on itself with unimaginable speed.      * **Supernova:** This collapse triggers a catastrophic explosion called a supernova. The outer layers of the star are blasted into space.      * **Black Hole Formation:** If the core's remaining mass is above a certain threshold (the Tolman–Oppenheimer–Volkoff limit, roughly 2-3 times the mass of the Sun), the collapse continues relentlessly. Nothing can stop it. The core crushes itself into an infinitely dense point called a singularity, forming a black hole.    * **Types of Stellar Black Holes:**      * **Stellar Mass Black Holes:** These are the typical black holes formed from supernovae, ranging from 5 to several dozen times the mass of the Sun.      * **Intermediate-Mass Black Holes (IMBHs):**  These are a more recently recognized category, with masses between 100 and 100,000 solar masses. Their formation is less understood, and they are harder to detect.    **2. Supermassive Black Holes (SMBHs)**    * **The Process – Several Theories:** These behemoths, residing at the centers of most galaxies (including our Milky Way), are *far* larger – ranging from millions to billions of times the mass of the Sun. Their formation is a significant area of research with multiple proposed mechanisms:      * **Direct Collapse:**  In the early universe, dense pockets of gas could have collapsed directly into black holes without forming a star first. This is favored in regions with little heavy element contamination.      * **Mergers of Smaller Black Holes:** Smaller black holes (stellar mass and IMBHs) could have repeatedly merged over billions of years to grow into SMBHs.      * **Runaway Accretion:** A smaller black hole could have rapidly consumed surrounding gas and dust, growing to enormous sizes.      * **Seed Black Holes:** Some theorize that tiny black holes formed in the early universe acted as "seeds" that then grew via accretion.    * **How They Grow:**  SMBHs continue to grow by accreting matter – gas, dust, and even entire stars – from their surroundings. The matter spirals inward, forms a superheated accretion disk, and releases enormous amounts of energy as it falls into the black hole.    **3. Primordial Black Holes (Hypothetical)**    * **The Concept:** These are purely theoretical black holes that could have formed in the *very early universe*, shortly after the Big Bang.  * **How They Could Form:**  Density fluctuations in the extremely hot, dense primordial plasma could have created regions with enough gravitational force to collapse directly into black holes, without needing a star to die.  * **Evidence (or Lack Thereof):**  Scientists are actively searching for primordial black holes through gravitational wave observations (detecting ripples in spacetime) and by looking for their potential effects on the cosmic microwave background radiation.  So far, there's</t>
  </si>
  <si>
    <t>## The Creation of Black Holes: A Deep Dive    Black holes are some of the most fascinating and terrifying objects in the universe. They're regions of spacetime with gravity so strong that nothing, not even light, can escape. But how do these cosmic monsters come to be? Here's a breakdown of the main ways black holes are created, categorized by their mass:    **1. Stellar Black Holes (Most Common): From the Death of Massive Stars**    This is the most well-understood and commonly observed type of black hole formation. It's a dramatic end for stars much more massive than our Sun. Here's the process:    * **Massive Star's Life:** Stars "live" by fusing lighter elements into heavier ones in their core, releasing energy that counteracts the inward pull of gravity. Massive stars (generally 8-20+ times the mass of the Sun) burn through their fuel *much* faster than smaller stars.  * **Fuel Exhaustion:** Eventually, the star runs out of fuel in its core – specifically, it can no longer fuse elements to create energy.  It starts fusing heavier and heavier elements, culminating in iron.  Iron fusion *absorbs* energy instead of releasing it.  * **Core Collapse:**  With no outward energy pressure, the core collapses under its own gravity. This happens incredibly rapidly – in a fraction of a second!  * **Supernova Explosion:** The collapsing core rebounds, creating a massive shockwave that blasts the outer layers of the star into space in a spectacular supernova explosion. This is one of the brightest events in the universe.  * **Black Hole Formation (or Neutron Star):** What happens *after* the supernova depends on the remaining core's mass:      * **If the core is massive enough (generally &gt; 3 solar masses):** Gravity overwhelms all other forces, and the core collapses into a singularity – a point of infinite density.  This singularity is surrounded by an event horizon, the boundary beyond which nothing can escape, creating a black hole.      * **If the core is less massive (generally 1.4-3 solar masses):** The collapse is halted by neutron degeneracy pressure, forming a neutron star – an incredibly dense object composed primarily of neutrons.    **Key takeaway:** Stellar black holes are the "remnants" of massive stars that have exhausted their fuel and undergone a gravitational collapse.        **2. Supermassive Black Holes (SMBHs):  A Mystery Still Being Unraveled**    These behemoths reside at the centers of most galaxies, including our own Milky Way. They can have masses ranging from millions to billions of times the mass of the Sun. Their formation is a much more complex and debated topic than stellar black holes.  Several theories are being investigated:    * **Merger of Stellar Black Holes:**  Over billions of years, smaller stellar black holes in dense galactic centers could merge, gradually building up a supermassive black hole.  * **Direct Collapse:** In the early universe, under specific conditions (e.g., a lack of heavier elements), massive gas clouds might have collapsed directly into a black hole, without forming a star first. This requires very specific conditions and is more likely to have happened early in the universe.  * **Runaway Stellar Collisions:** In extremely dense star clusters, frequent collisions between stars could create a very massive star that eventually collapses into a black hole.  * **Intermediate-Mass Black Holes as Seeds:**  Intermediate-mass black holes (IMBHs, see below) could act as "seeds" that accrete matter over time, eventually growing into SMBHs.  * **Gas Accretion onto a Seed Black Hole:** A smaller "seed" black hole (perhaps formed from a massive star) could rapidly accrete surrounding gas and dust, growing significantly over time.    **It's likely that a combination of these processes contributes</t>
  </si>
  <si>
    <t>Black holes are among the most mysterious and fascinating objects in the universe. Their creation is a complex and still somewhat mysterious process, but I'll try to break it down for you.    **The Formation of Black Holes**    Black holes are formed when a massive star runs out of fuel and collapses in on itself. This collapse causes a massive amount of matter to be compressed into an incredibly small space, creating an intense gravitational field. The point of no return, called the event horizon, marks the boundary beyond which anything that enters cannot escape the gravitational pull of the black hole.    Here's a step-by-step explanation of the creation of a black hole:    1. **Star Formation**: A massive star is born, typically with a mass at least 3-4 times that of the sun.  2. **Fuel Depletion**: The star exhausts its fuel, and its core contracts.  3. **Core Collapse**: The core collapses under its own gravity, causing the star to shrink.  4. **Supernova Explosion**: The star undergoes a massive explosion, expelling a large amount of matter into space.  5. **Core Collapse**: The core continues to collapse, causing the matter to be compressed into an incredibly small space.  6. **Event Horizon Formation**: The point of no return, the event horizon, forms around the collapsed core.  7. **Black Hole Formation**: The event horizon marks the boundary beyond which anything that enters cannot escape the gravitational pull of the black hole.    **Types of Black Hole Formation**    There are four types of black hole formation, each with different characteristics:    1. **Stellar Black Holes**: Formed from the collapse of individual stars.  2. **Supermassive Black Holes**: Formed from the collapse of supermassive stars or the merger of multiple stellar black holes.  3. **Intermediate-Mass Black Holes**: Formed from the merger of stellar black holes or the collapse of intermediate-mass stars.  4. **Primordial Black Holes**: Hypothetical black holes that may have formed in the early universe before the first stars formed.    **Black Hole Formation Theories**    Several theories have been proposed to explain the formation of black holes:    1. **Stellar Evolution Theory**: The collapse of individual stars.  2. **Mergers Theory**: The merger of multiple stellar black holes.  3. **Primordial Theory**: The formation of black holes in the early universe.  4. **Quark-Hole Theory**: The creation of black holes from the condensation of quarks.    While these theories are not mutually exclusive, the exact mechanism of black hole formation is still a topic of debate and research.    **Observational Evidence**    The existence of black holes was first proposed by John Michell in 1783, and since then, a wealth of observational evidence has confirmed their existence. Some of the key observational evidence includes:    1. **X-ray and Gamma-Ray Emissions**: Telescopes have detected X-ray and gamma-ray emissions from black holes, indicating their presence.  2. **Gravitational Lensing**: The bending of light around massive objects, such as black holes, has been observed.  3. **Radio and Optical Emissions**: Radio and optical emissions from black holes have been detected.  4. **Star Motions**: The motions of stars near black holes have been observed, confirming their presence.    In summary, the creation of black holes is a complex and still somewhat mysterious process. While several theories have been proposed, the exact mechanism of black hole formation remains a topic of ongoing research and debate.</t>
  </si>
  <si>
    <t>The mysterious and fascinating topic of black holes! The creation of black holes is a complex and still somewhat theoretical process, but I'll try to break it down for you.    **What is a black hole?**  A black hole is a region in space where the gravitational pull is so strong that nothing, including light, can escape. It's formed when a massive star collapses in on itself and its gravity becomes so strong that it warps the fabric of spacetime around it.    **The life cycle of a massive star**  To understand how black holes are created, let's first look at the life cycle of a massive star:    1. **Star formation**: A massive star is born from a giant cloud of gas and dust.  2. **Main sequence**: The star fuses hydrogen into helium in its core, releasing energy in the form of light and heat.  3. **Red giant phase**: As the star runs out of hydrogen fuel, it expands into a red giant, fusing helium into heavier elements.  4. **Core collapse**: The star's core collapses under its own gravity, causing a massive amount of matter to be compressed into an incredibly small space.  5. **Supernova explosion**: The core collapse leads to a massive explosion, known as a supernova, which expels a large amount of matter into space.    **The formation of a black hole**  If the star is massive enough (typically at least 3-4 times the mass of the sun), the core collapse will create a singularity, a point of infinite density and zero volume. The singularity is surrounded by an event horizon, which marks the boundary beyond which nothing, including light, can escape the gravitational pull of the black hole.    **The process of black hole formation**    1. **Core collapse**: The star's core collapses, causing a massive amount of matter to be compressed into a small space.  2. **Density increase**: The density of the core increases, causing the gravitational pull to become stronger.  3. **Singularity formation**: The core collapses into a singularity, a point of infinite density and zero volume.  4. **Event horizon formation**: The event horizon forms around the singularity, marking the boundary beyond which nothing can escape.  5. **Black hole growth**: The black hole grows by absorbing surrounding matter and energy, increasing its mass and gravitational pull.    **Types of black holes**  There are four types of black holes, each with different properties and formation mechanisms:    1. **Stellar black holes**: Formed from the collapse of individual stars.  2. **Supermassive black holes**: Found at the centers of galaxies, with masses millions or even billions of times that of the sun.  3. **Intermediate-mass black holes**: Black holes with masses that fall between those of stellar and supermassive black holes.  4. **Primordial black holes**: Hypothetical black holes that may have formed in the early universe before the first stars formed.    **Open questions and ongoing research**  While our understanding of black hole formation has improved significantly, there are still many open questions and areas of ongoing research, such as:    1. **The role of dark matter**: How does dark matter affect the formation and growth of black holes?  2. **Black hole mergers**: How do black holes merge, and what are the consequences for the surrounding environment?  3. **Information paradox**: What happens to the information contained in matter that falls into a black hole?    The study of black holes is an active area of research, with scientists using a combination of observations, simulations, and theoretical models to better understand these enigmatic objects.</t>
  </si>
  <si>
    <t>Black holes are some of the most fascinating and mysterious objects in the universe. Created under extreme conditions, they are regions of spacetime where gravity is so strong that nothing—not even light—can escape from them. Here's a basic overview of how they are formed:    1. **Stellar Black Holes**:      - These are the most common type of black holes and are formed from the remnants of massive stars.     - When a star with a mass greater than about 20 times that of our Sun exhausts its nuclear fuel, it can no longer support itself against the force of its own gravity.     - The core collapses, and if it is sufficiently massive, it will continue to collapse to a point where the gravitational pull becomes so intense that it forms a black hole.     - This process is often marked by a supernova explosion, where the outer layers of the star are blown away, leaving behind the core to collapse into a black hole.    2. **Intermediate Black Holes**:     - These are less understood and are thought to form in the range of hundreds to thousands of solar masses.     - They might form through the merger of multiple smaller black holes or the collapse of very massive stars in dense star clusters.    3. **Supermassive Black Holes**:     - Found at the centers of most galaxies, including our own Milky Way, these black holes have masses ranging from millions to billions of times that of our Sun.     - Their formation is still a subject of research, but it is believed they may form through the merger of smaller black holes, accretion of large amounts of matter, or the collapse of massive gas clouds in the early universe.    4. **Primordial Black Holes**:     - These hypothetical black holes might have formed shortly after the Big Bang due to high-density fluctuations in the early universe.     - They could have a wide range of sizes, and if they exist, they might contribute to dark matter.    Black holes continue to be an area of active research in astrophysics, with many questions about their properties, formation, and role in the universe still being explored. Recent advances in observational techniques, such as the detection of gravitational waves and the imaging of black holes by the Event Horizon Telescope, have provided new insights into these enigmatic objects.</t>
  </si>
  <si>
    <t>Black holes are among the most fascinating and enigmatic objects in the universe, and their formation is a subject of extensive study in astrophysics. Here's an overview of how black holes are thought to be created:    ### Stellar-Mass Black Holes    1. **Stellar Death**: The most common type of black hole is the stellar-mass black hole, which forms from the remnants of massive stars. Stars that are at least 20 times the mass of the Sun can potentially become black holes.    2. **Supernova Explosion**: As a massive star exhausts its nuclear fuel, it can no longer support itself against gravitational collapse. The core collapses under its own gravity, potentially leading to a supernova explosion, which expels the outer layers of the star into space.    3. **Core Collapse**: If the remaining core is above a certain mass threshold (approximately 2-3 solar masses, known as the Tolman–Oppenheimer–Volkoff limit), it can continue to collapse into a singularity, a point of infinite density and zero volume, surrounded by an event horizon. This is the point at which a black hole is formed.    ### Intermediate and Supermassive Black Holes    1. **Intermediate-Mass Black Holes**: These are hypothesized to exist with masses between stellar-mass and supermassive black holes (100 to 100,000 solar masses). Their formation is less understood, but one possibility is the runaway collision and merger of stars in dense star clusters.    2. **Supermassive Black Holes**: Found at the centers of most galaxies, including our own Milky Way, these black holes have masses ranging from millions to billions of solar masses. There are several theories regarding their formation:     - **Direct Collapse**: A massive gas cloud collapses directly into a black hole without forming stars, potentially forming a supermassive black hole very early in the universe's history.     - **Growth from Stellar-Mass Black Holes**: A smaller black hole could grow through the accretion of surrounding matter and the merging with other black holes or stars.     - **Seed Black Holes**: Small black holes formed from the first generation of stars could grow over time to become supermassive.    ### Primordial Black Holes    - **Hypothetical Formation**: Primordial black holes are a theoretical type that could have formed shortly after the Big Bang, from density fluctuations in the early universe. Unlike other types, they are not formed from collapsing stars but could have a range of masses.    ### Observational Evidence    The existence of black holes is supported by indirect evidence, such as the effects of their immense gravity on nearby objects and the detection of gravitational waves from merging black holes. The Event Horizon Telescope's imaging of a black hole's shadow in the center of the galaxy M87 provided direct visual evidence of a black hole's event horizon.    Black holes continue to be an active area of research, with new observations and theoretical advances providing deeper insights into their nature and formation.</t>
  </si>
  <si>
    <t>Absolutely, I'd be happy to explain the creation of black holes! Black holes are formed from the remnants of massive stars, or in some cases, the collision of two neutron stars or a neutron star and a black hole. Here's a step-by-step process:    1. **Stellar Black Holes (formed from stars):**     - **Star's Life Cycle:** Stars are born from clouds of gas and dust in space. They spend most of their lives fusing hydrogen into helium in their cores, releasing energy that keeps the star shining.     - **Late Stages of Life:** Once a star has depleted its hydrogen, it starts fusing helium into heavier elements. This process continues until the star runs out of fuel and can no longer support its own weight against gravity.     - **Supernova Explosion:** When a massive star (at least 8-10 times the mass of our Sun) runs out of fuel, it collapses under its own gravity, leading to a catastrophic explosion known as a supernova. This is one of the most powerful events in the universe.     - **Black Hole Formation:** If the remaining core of the star is more than about 2.5-3 times the mass of the Sun (the exact limit is still debated), not even the neutron degeneracy pressure can hold it up against gravity. The core collapses further, reaching infinite density at the singularity, and a black hole is born. The event horizon, the point of no return for anything that crosses it, forms around this singularity.    2. **Intermediate-Mass Black Holes (IMBH):** These are thought to form from the merger of smaller black holes or from the collapse of very massive stars in dense stellar clusters. Their existence is still debated, and they are not as well understood as stellar black holes.    3. **Supermassive Black Holes (SMBH):** Found at the centers of galaxies, these black holes have masses ranging from millions to billions of solar masses. Their origin is still an active area of research, but some theories suggest they may form from the merger of smaller black holes, the collapse of massive gas clouds in the early universe, or from the direct collapse of large gas clouds during the formation of galaxies.    4. **Binary Neutron Star (BNS) or Neutron Star-Black Hole (NS-BH) Mergers:** When two neutron stars or a neutron star and a black hole orbit each other, they gradually lose energy and angular momentum due to gravitational waves. Eventually, they merge, and if the combined mass is greater than about 2.5-3 solar masses, a black hole forms.    After a black hole forms, it continues to grow through the accretion of matter from its surroundings. This matter is pulled in by the black hole's strong gravitational field, heating up and releasing enormous amounts of energy as it does so. Black holes can also merge with each other, forming even more massive black holes.</t>
  </si>
  <si>
    <t>Certainly! Black holes are fascinating and enigmatic objects in the universe that have captivated scientists and astronomers for decades. Here's an overview of how black holes are created:    **1. Massive Star Formation:**     - Black holes are typically born from the remnants of massive stars. Stars with masses several times greater than our Sun's mass (like our Sun, known as a Sun-like star, has about 1.989 x 10^30 kilograms of mass) can end their lives in dramatic explosions called supernovae.       - When a star exhausts its nuclear fuel, usually hydrogen and helium, it enters a series of evolutionary stages. In massive stars, this process leads to the formation of a core composed of heavier elements, including iron. Stars with cores of iron cannot fuse them further, and they collapse under their own gravity.    **2. Core Collapse and Neutron Star Formation:**     - As the star's core collapses, the outer layers are ejected in a supernova explosion, leaving behind a compact remnant. The nature of this remnant depends on the mass of the original star. If the core's mass is between about 1.4 and 2-3 times the mass of the Sun, it will form a neutron star.       - Neutron stars are incredibly dense, with a mass comparable to the Sun compressed into a city-sized diameter. They are supported against collapse by degeneracy pressure, where neutrons are forced close together due to quantum mechanics.    **3. Black Hole Formation:**     - If the core's mass exceeds approximately 2-3 times the mass of the Sun, it will collapse into a black hole. As the core collapses, it shrinks in volume, and its density becomes so extreme that it forms a singularity—a point of infinite density and infinite curvature in spacetime.       - The event horizon, a boundary beyond which nothing, not even light, can escape the gravitational pull, forms around the singularity. Any matter or radiation that crosses the event horizon is trapped within the black hole.    **4. Black Hole Properties:**     - The size of a black hole is primarily determined by its mass. The more massive a black hole, the larger its event horizon. Black holes are categorized by their mass, and their size is proportional to their mass.       - Black holes can have different classes, such as stellar mass (formed from single stars), supermassive (millions to billions of times the mass of the Sun), and intermediate-mass black holes. Supermassive black holes are often found at the centers of galaxies, including our Milky Way.    **5. Observations and Detection:**     - Black holes are not directly visible because they do not emit light. However, scientists can detect their influence on surrounding matter and other stars. For example, when a black hole and a companion star orbit each other, the black hole's gravity pulls material from the companion star, forming an accretion disk that emits intense radiation.       - Techniques like X-ray astronomy and gravitational wave astronomy have been instrumental in studying black holes and their interactions.    The formation of black holes is a complex process that involves the extreme physics of gravity, nuclear reactions, and the behavior of matter under extreme conditions. These phenomena provide valuable insights into the nature of the universe and the life cycles of stars.</t>
  </si>
  <si>
    <t>&lt;think&gt;  Okay, so I'm trying to understand how black holes are created. I remember from school that black holes are these massive objects in space with really strong gravity. But how exactly do they form? Let me think through what I know and maybe figure out the rest.    First, I think black holes have something to do with stars. I've heard that stars can collapse into black holes, but I'm not entirely sure about the process. Maybe it's related to the end of a star's life? I know stars go through different phases, like being main sequence stars, then red giants, and maybe supernovas.    So, maybe when a star runs out of fuel, it can't support itself anymore and collapses. But not all stars become black holes, right? I think it depends on the mass of the star. Bigger stars might end up as black holes, while smaller ones might become white dwarfs or neutron stars. I'm not sure about the exact mass limits, though.    Wait, what happens during the collapse? I remember something about the core collapsing and the outer layers exploding in a supernova. So after the supernova, the core is left, and if it's massive enough, it becomes a black hole. But how massive does it need to be? I think the minimum is around three solar masses, but I'm not certain.    Another thought: there are different types of black holes. There are stellar black holes, which I just talked about, and then there are supermassive black holes at the centers of galaxies. How do those form? Maybe they form from the merger of many smaller black holes or from accreting a lot of matter over time. I'm not sure about the details there.    Also, I've heard about primordial black holes, which might have formed right after the Big Bang. Those would be really small, maybe even micro black holes. But I don't know much about that process or if they're even confirmed to exist.    So, putting this together: black holes form from the collapse of massive stars after they go supernova. The core collapses into an extremely dense object with such strong gravity that not even light can escape. These are stellar black holes. Supermassive black holes are much larger and likely formed through mergers and accretion over cosmic timescales. Primordial black holes, if they exist, formed early in the universe from density fluctuations.    I wonder if there are any other mechanisms for black hole formation. Maybe through the collision of neutron stars or other dense objects? Or perhaps through some quantum processes? I'm not sure, but those might be less common or speculative methods.    Also, I think the formation process involves something called the event horizon, which is the point of no return where the escape velocity exceeds the speed of light. The singularity is the central point of infinite density, but I'm not entirely clear on whether that's a physical reality or just a mathematical concept from general relativity.    In summary, the creation of black holes primarily involves the gravitational collapse of massive stars leading to stellar black holes. Supermassive black holes likely form through accumulation and mergers, while primordial black holes are a theoretical possibility from the early universe. The exact processes and details, like mass thresholds and formation mechanisms, are areas where I might need to look up more information to fully understand.  &lt;/think&gt;    Black holes are fascinating cosmic phenomena, and their creation involves several key processes:    1. **Stellar Black Holes**: These form from the collapse of massive stars. When a star exhausts its nuclear fuel, it can no longer support itself against gravity, leading to a supernova. The core then collapses into a black hole if it's massive enough, typically above three solar masses. The collapse results in an event horizon and a singularity, beyond which light cannot escape.    2. **Supermassive Black Holes**: Found at the centers of galaxies, these are much larger than stellar black holes.</t>
  </si>
  <si>
    <t>&lt;think&gt;  Okay, the user asked about the creation of black holes. Let me start by recalling what I know. Black holes form when massive stars collapse under their own gravity. But I should make sure I cover all the main points.    First, I should explain the life cycle of a star. Stars form from clouds of gas and dust, right? They start fusing hydrogen into helium in their cores. When they run out of fuel, they can't sustain the fusion anymore. The core collapses, and depending on the star's mass, different outcomes happen. For very massive stars, the core collapse is so intense that it forms a black hole.    Wait, but there are different types of black holes. Stellar-mass black holes from collapsing stars, and supermassive ones in the centers of galaxies. How do those form? Maybe through accretion over time or mergers of smaller black holes. But the user might not know about that yet. Maybe start with the stellar ones first.    I should mention the Chandrasekhar limit. When a star's core exceeds that, it can't support itself against gravity. For a star with more than about 20-25 solar masses, the core collapse leads to a black hole. Lower mass stars might form neutron stars instead.    Also, the process of supernova. The outer layers are expelled, and the core collapses. If the core's mass is above the Tolman–Oppenheimer–Volkoff limit, which is around 2-3 solar masses, it becomes a black hole. Otherwise, it's a neutron star.    What about other ways black holes form? Like primordial black holes from the early universe, but that's more speculative. Maybe mention it briefly.    I should also touch on the event horizon and singularity, but the user asked specifically about creation. So maybe keep the focus on formation processes rather than the structure.    Are there any other mechanisms? Stellar collisions, or accretion disks in binary systems? For example, if a star transfers mass to a companion, the companion might become a black hole. But that's more of a later stage. The main formation is through stellar collapse.    Wait, I should check if there's a difference between black hole formation from a single star versus a binary system. In some cases, the companion star can influence the collapse process. But maybe that's complicating things. The user probably wants the basic explanation.    So the main steps: star forms, fuses hydrogen, runs out of fuel, core collapses, if mass is sufficient, forms a black hole. Then mention other types like supermassive black holes and their possible formation via accretion or mergers. Also, mention that there's still research on how the first black holes formed in the universe.    Make sure to use simple terms, avoid jargon unless necessary. Maybe define terms like Chandrasekhar limit if needed. But the user might already know some of that. Let me structure the answer step by step, starting with stellar collapse, then other formation methods.  &lt;/think&gt;    Black holes are formed through a variety of astrophysical processes, with the most well-known being the gravitational collapse of massive stars. Here's an overview of the primary mechanisms:    ---    ### **1. Stellar Collapse (Stellar-Mass Black Holes)**  - **Life Cycle of a Massive Star**:     - Stars form from dense clouds of gas and dust in space. During their lives, they fuse hydrogen into helium in their cores, releasing energy that counteracts gravity.    - When a massive star (typically more than **20–25 solar masses**) exhausts its nuclear fuel, the outward pressure from fusion ceases, and the core collapses under its own gravity.    - **Supernova Explosion**: The outer layers of the star are expelled in a violent supernova, while the core collapses inward.    - **Formation of a Black Hole**: If the core's mass exceeds the</t>
  </si>
  <si>
    <t>&lt;think&gt;  Okay, so the user is asking about the creation of black holes. Let me start by recalling what I know about this. Black holes are regions in space with gravity so strong that not even light can escape. They form when massive stars collapse at the end of their life cycles. But I need to structure this properly.    First, maybe I should explain the life cycle of a star up to the point where a black hole forms. Stars like our Sun fuse hydrogen into helium, but when they run out of fuel, they expand into red giants. However, for much more massive stars, the process is different. When they exhaust their nuclear fuel, they undergo a supernova explosion, and if the core remaining is massive enough, it collapses into a black hole.    Wait, what determines whether it becomes a neutron star or a black hole? I think it's the mass of the core. If the core's mass is above the Tolman–Oppenheimer–Volkoff limit, which is around 2-3 solar masses, it can't support itself against gravity and collapses into a black hole. So I should mention that threshold.    Also, there are different types of black holes. Stellar-mass black holes form from individual stars, but there are also supermassive black holes in galaxy centers. The formation of supermassive ones is still a topic of research. Maybe mention that they might form from mergers of smaller black holes or direct collapse of massive gas clouds in the early universe.    Another point is the event horizon and the singularity. The event horizon is the boundary where escape velocity equals the speed of light. The singularity is the point of infinite density at the center. But I should clarify that the singularity is a prediction of general relativity and might be different according to quantum gravity theories.    I should also mention other theoretical ways black holes could form, like primordial black holes from the Big Bang's density fluctuations. Although these are hypothetical, they're an interesting aspect.    Wait, the user might be confused about the difference between a black hole and a neutron star. So I should clarify that after a supernova, depending on the core mass, it becomes either a neutron star or a black hole. For example, if the core is about 1.4 solar masses, it becomes a neutron star, but if it's more, it collapses further into a black hole.    Also, the process of the collapse: when the star's core can't fuse heavier elements anymore, gravity takes over. The core collapses rapidly, and if it's massive enough, the protons and electrons combine into neutrons, forming a neutron star. But if even that doesn't stop the collapse, the gravity becomes so strong that not even neutron degeneracy pressure can resist, leading to a black hole.    I should check if I have the correct terminology. The Chandrasekhar limit is for white dwarfs, around 1.4 solar masses. The Tolman–Oppenheimer–Volkoff is for neutron stars, higher. So yes, if the core exceeds that, it becomes a black hole.    Also, the concept of escape velocity and how it relates to the event horizon. The Schwarzschild radius is the critical radius where the escape velocity equals the speed of light. So when a mass is compressed within its Schwarzschild radius, a black hole forms.    Mentioning the different types again: stellar-mass, intermediate-mass, and supermassive. The formation mechanisms differ. Stellar-mass from single stars, supermassive from galactic processes, and maybe intermediate-mass from mergers or dense star clusters.    I should also note that the exact processes for supermassive black holes aren1't fully understood. Some theories suggest they start as stellar-mass black holes and grow by accreting matter or merging with others over time. Others propose direct collapse of massive gas clouds in the early universe.    Including the role of general rel</t>
  </si>
  <si>
    <t>tk/s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</si>
</sst>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30">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xf numFmtId="0" fontId="0" fillId="0" borderId="0" xfId="0" applyFill="1" applyAlignment="1">
      <alignment horizontal="center"/>
    </xf>
    <xf numFmtId="0" fontId="0" fillId="0" borderId="0" xfId="0" applyFont="1" applyAlignment="1">
      <alignment horizontal="center"/>
    </xf>
  </cellXfs>
  <cellStyles count="2">
    <cellStyle name="Comma" xfId="1" builtinId="3"/>
    <cellStyle name="Normal" xfId="0" builtinId="0"/>
  </cellStyles>
  <dxfs count="55">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color rgb="FF00B05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D23" sqref="D23"/>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2:F15"/>
  <sheetViews>
    <sheetView workbookViewId="0">
      <selection activeCell="B14" sqref="B14"/>
    </sheetView>
  </sheetViews>
  <sheetFormatPr defaultRowHeight="14.5" x14ac:dyDescent="0.35"/>
  <cols>
    <col min="2" max="2" width="42.81640625" bestFit="1" customWidth="1"/>
    <col min="6" max="6" width="32.81640625" bestFit="1" customWidth="1"/>
  </cols>
  <sheetData>
    <row r="2" spans="1:6" x14ac:dyDescent="0.35">
      <c r="A2" t="s">
        <v>398</v>
      </c>
      <c r="B2" t="s">
        <v>401</v>
      </c>
      <c r="E2" t="s">
        <v>402</v>
      </c>
      <c r="F2" t="s">
        <v>481</v>
      </c>
    </row>
    <row r="3" spans="1:6" x14ac:dyDescent="0.35">
      <c r="A3" t="s">
        <v>483</v>
      </c>
      <c r="B3" t="s">
        <v>566</v>
      </c>
      <c r="E3" t="s">
        <v>602</v>
      </c>
      <c r="F3" s="21" t="s">
        <v>396</v>
      </c>
    </row>
    <row r="4" spans="1:6" x14ac:dyDescent="0.35">
      <c r="A4" t="s">
        <v>399</v>
      </c>
      <c r="B4" t="s">
        <v>400</v>
      </c>
      <c r="E4" t="s">
        <v>603</v>
      </c>
      <c r="F4" t="s">
        <v>604</v>
      </c>
    </row>
    <row r="5" spans="1:6" x14ac:dyDescent="0.35">
      <c r="A5" t="s">
        <v>482</v>
      </c>
      <c r="B5" t="s">
        <v>518</v>
      </c>
      <c r="F5" s="25" t="s">
        <v>605</v>
      </c>
    </row>
    <row r="6" spans="1:6" x14ac:dyDescent="0.35">
      <c r="A6" t="s">
        <v>549</v>
      </c>
      <c r="B6" t="s">
        <v>550</v>
      </c>
      <c r="F6" s="25" t="s">
        <v>606</v>
      </c>
    </row>
    <row r="7" spans="1:6" x14ac:dyDescent="0.35">
      <c r="F7" s="25" t="s">
        <v>607</v>
      </c>
    </row>
    <row r="8" spans="1:6" x14ac:dyDescent="0.35">
      <c r="F8" s="25" t="s">
        <v>608</v>
      </c>
    </row>
    <row r="9" spans="1:6" x14ac:dyDescent="0.35">
      <c r="A9" t="s">
        <v>517</v>
      </c>
      <c r="B9" t="s">
        <v>565</v>
      </c>
      <c r="F9" s="25" t="s">
        <v>609</v>
      </c>
    </row>
    <row r="10" spans="1:6" x14ac:dyDescent="0.35">
      <c r="A10" t="s">
        <v>535</v>
      </c>
      <c r="B10" t="s">
        <v>536</v>
      </c>
      <c r="F10" s="25" t="s">
        <v>610</v>
      </c>
    </row>
    <row r="11" spans="1:6" x14ac:dyDescent="0.35">
      <c r="A11" t="s">
        <v>567</v>
      </c>
      <c r="B11" t="s">
        <v>568</v>
      </c>
      <c r="F11" s="25" t="s">
        <v>611</v>
      </c>
    </row>
    <row r="12" spans="1:6" x14ac:dyDescent="0.35">
      <c r="F12" s="25" t="s">
        <v>612</v>
      </c>
    </row>
    <row r="13" spans="1:6" x14ac:dyDescent="0.35">
      <c r="A13" t="s">
        <v>590</v>
      </c>
      <c r="B13" t="s">
        <v>617</v>
      </c>
      <c r="F13" s="25" t="s">
        <v>613</v>
      </c>
    </row>
    <row r="14" spans="1:6" x14ac:dyDescent="0.35">
      <c r="F14" s="25" t="s">
        <v>614</v>
      </c>
    </row>
    <row r="15" spans="1:6" x14ac:dyDescent="0.35">
      <c r="F15" s="25"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581</v>
      </c>
    </row>
    <row r="3" spans="1:19" x14ac:dyDescent="0.35">
      <c r="A3" t="s">
        <v>435</v>
      </c>
      <c r="B3" s="6" t="s">
        <v>576</v>
      </c>
      <c r="C3" s="7">
        <v>0.7</v>
      </c>
      <c r="D3" s="19">
        <v>800</v>
      </c>
      <c r="E3" s="7" t="s">
        <v>403</v>
      </c>
      <c r="F3" s="6" t="s">
        <v>577</v>
      </c>
      <c r="G3" s="19">
        <v>35</v>
      </c>
      <c r="H3" s="19">
        <v>1496</v>
      </c>
      <c r="I3" s="7">
        <v>7.3</v>
      </c>
      <c r="J3" s="7">
        <v>9.1</v>
      </c>
      <c r="K3" s="7">
        <v>1</v>
      </c>
      <c r="M3" s="7">
        <v>0.7</v>
      </c>
      <c r="N3" s="19">
        <v>2048</v>
      </c>
      <c r="O3" s="19">
        <v>32768</v>
      </c>
      <c r="R3" s="7" t="s">
        <v>437</v>
      </c>
      <c r="S3" t="s">
        <v>578</v>
      </c>
    </row>
    <row r="4" spans="1:19" x14ac:dyDescent="0.35">
      <c r="A4" t="s">
        <v>435</v>
      </c>
      <c r="B4" s="6" t="s">
        <v>436</v>
      </c>
      <c r="C4" s="7">
        <v>0.7</v>
      </c>
      <c r="D4" s="19">
        <v>800</v>
      </c>
      <c r="E4" s="7" t="s">
        <v>403</v>
      </c>
      <c r="F4" s="6" t="s">
        <v>577</v>
      </c>
      <c r="G4" s="19">
        <v>35</v>
      </c>
      <c r="H4" s="19">
        <v>1592</v>
      </c>
      <c r="I4" s="7">
        <v>8.5</v>
      </c>
      <c r="J4" s="7">
        <v>14.6</v>
      </c>
      <c r="K4" s="7">
        <v>3</v>
      </c>
      <c r="M4" s="7">
        <v>2.2999999999999998</v>
      </c>
      <c r="N4" s="19">
        <v>2048</v>
      </c>
      <c r="O4" s="19">
        <v>131072</v>
      </c>
      <c r="R4" s="7" t="s">
        <v>437</v>
      </c>
      <c r="S4" t="s">
        <v>579</v>
      </c>
    </row>
    <row r="5" spans="1:19" x14ac:dyDescent="0.35">
      <c r="A5" t="s">
        <v>435</v>
      </c>
      <c r="B5" s="6" t="s">
        <v>441</v>
      </c>
      <c r="C5" s="7">
        <v>0.7</v>
      </c>
      <c r="D5" s="19">
        <v>800</v>
      </c>
      <c r="E5" s="7" t="s">
        <v>403</v>
      </c>
      <c r="F5" s="6" t="s">
        <v>577</v>
      </c>
      <c r="G5" s="19">
        <v>47</v>
      </c>
      <c r="H5" s="19">
        <v>980</v>
      </c>
      <c r="I5" s="7">
        <v>8.1</v>
      </c>
      <c r="J5" s="7">
        <v>7</v>
      </c>
      <c r="K5" s="7">
        <v>3</v>
      </c>
      <c r="M5" s="7">
        <v>1.9</v>
      </c>
      <c r="N5" s="19">
        <v>2048</v>
      </c>
      <c r="O5" s="19">
        <v>131072</v>
      </c>
      <c r="R5" s="7" t="s">
        <v>437</v>
      </c>
      <c r="S5" t="s">
        <v>580</v>
      </c>
    </row>
    <row r="6" spans="1:19" x14ac:dyDescent="0.35">
      <c r="J6" s="23">
        <f>SUM(J3:J5)</f>
        <v>30.7</v>
      </c>
    </row>
    <row r="7" spans="1:19" x14ac:dyDescent="0.35">
      <c r="A7" t="s">
        <v>585</v>
      </c>
    </row>
    <row r="8" spans="1:19" x14ac:dyDescent="0.35">
      <c r="A8" t="s">
        <v>435</v>
      </c>
      <c r="B8" s="6" t="s">
        <v>576</v>
      </c>
      <c r="C8" s="7">
        <v>0.7</v>
      </c>
      <c r="D8" s="19">
        <v>800</v>
      </c>
      <c r="E8" s="7" t="s">
        <v>403</v>
      </c>
      <c r="F8" s="6" t="s">
        <v>577</v>
      </c>
      <c r="G8" s="19">
        <v>35</v>
      </c>
      <c r="H8" s="19">
        <v>1432</v>
      </c>
      <c r="I8" s="7">
        <v>9.9</v>
      </c>
      <c r="J8" s="7">
        <v>23.6</v>
      </c>
      <c r="K8" s="7">
        <v>1</v>
      </c>
      <c r="M8" s="7">
        <v>0.7</v>
      </c>
      <c r="N8" s="19">
        <v>2048</v>
      </c>
      <c r="O8" s="19">
        <v>32768</v>
      </c>
      <c r="R8" s="7" t="s">
        <v>437</v>
      </c>
      <c r="S8" t="s">
        <v>582</v>
      </c>
    </row>
    <row r="9" spans="1:19" x14ac:dyDescent="0.35">
      <c r="A9" t="s">
        <v>435</v>
      </c>
      <c r="B9" s="6" t="s">
        <v>436</v>
      </c>
      <c r="C9" s="7">
        <v>0.7</v>
      </c>
      <c r="D9" s="19">
        <v>800</v>
      </c>
      <c r="E9" s="7" t="s">
        <v>403</v>
      </c>
      <c r="F9" s="6" t="s">
        <v>577</v>
      </c>
      <c r="G9" s="19">
        <v>35</v>
      </c>
      <c r="H9" s="19">
        <v>1600</v>
      </c>
      <c r="I9" s="7">
        <v>15.5</v>
      </c>
      <c r="J9" s="7">
        <v>54.5</v>
      </c>
      <c r="K9" s="7">
        <v>3</v>
      </c>
      <c r="M9" s="7">
        <v>2.2999999999999998</v>
      </c>
      <c r="N9" s="19">
        <v>2048</v>
      </c>
      <c r="O9" s="19">
        <v>131072</v>
      </c>
      <c r="R9" s="7" t="s">
        <v>437</v>
      </c>
      <c r="S9" t="s">
        <v>583</v>
      </c>
    </row>
    <row r="10" spans="1:19" x14ac:dyDescent="0.35">
      <c r="A10" t="s">
        <v>435</v>
      </c>
      <c r="B10" s="6" t="s">
        <v>441</v>
      </c>
      <c r="C10" s="7">
        <v>0.7</v>
      </c>
      <c r="D10" s="19">
        <v>800</v>
      </c>
      <c r="E10" s="7" t="s">
        <v>403</v>
      </c>
      <c r="F10" s="6" t="s">
        <v>577</v>
      </c>
      <c r="G10" s="19">
        <v>47</v>
      </c>
      <c r="H10" s="19">
        <v>1173</v>
      </c>
      <c r="I10" s="7">
        <v>12.2</v>
      </c>
      <c r="J10" s="7">
        <v>32.1</v>
      </c>
      <c r="K10" s="7">
        <v>3</v>
      </c>
      <c r="M10" s="7">
        <v>1.9</v>
      </c>
      <c r="N10" s="19">
        <v>2048</v>
      </c>
      <c r="O10" s="19">
        <v>131072</v>
      </c>
      <c r="R10" s="7" t="s">
        <v>437</v>
      </c>
      <c r="S10" t="s">
        <v>584</v>
      </c>
    </row>
    <row r="11" spans="1:19" x14ac:dyDescent="0.35">
      <c r="J11" s="23">
        <f>SUM(J8:J10)</f>
        <v>110.19999999999999</v>
      </c>
    </row>
    <row r="12" spans="1:19" x14ac:dyDescent="0.35">
      <c r="A12" t="s">
        <v>586</v>
      </c>
    </row>
    <row r="13" spans="1:19" x14ac:dyDescent="0.35">
      <c r="A13" t="s">
        <v>435</v>
      </c>
      <c r="B13" s="6" t="s">
        <v>576</v>
      </c>
      <c r="C13" s="7">
        <v>0.7</v>
      </c>
      <c r="D13" s="19">
        <v>800</v>
      </c>
      <c r="E13" s="7" t="s">
        <v>403</v>
      </c>
      <c r="F13" s="6" t="s">
        <v>577</v>
      </c>
      <c r="G13" s="19">
        <v>35</v>
      </c>
      <c r="H13" s="19">
        <v>1600</v>
      </c>
      <c r="I13" s="7">
        <v>11.8</v>
      </c>
      <c r="J13" s="7">
        <v>41.1</v>
      </c>
      <c r="K13" s="7">
        <v>1</v>
      </c>
      <c r="M13" s="7">
        <v>0.7</v>
      </c>
      <c r="N13" s="19">
        <v>2048</v>
      </c>
      <c r="O13" s="19">
        <v>32768</v>
      </c>
      <c r="R13" s="7" t="s">
        <v>437</v>
      </c>
      <c r="S13" t="s">
        <v>587</v>
      </c>
    </row>
    <row r="14" spans="1:19" x14ac:dyDescent="0.35">
      <c r="A14" t="s">
        <v>435</v>
      </c>
      <c r="B14" s="6" t="s">
        <v>436</v>
      </c>
      <c r="C14" s="7">
        <v>0.7</v>
      </c>
      <c r="D14" s="19">
        <v>800</v>
      </c>
      <c r="E14" s="7" t="s">
        <v>403</v>
      </c>
      <c r="F14" s="6" t="s">
        <v>577</v>
      </c>
      <c r="G14" s="19">
        <v>35</v>
      </c>
      <c r="H14" s="19">
        <v>1600</v>
      </c>
      <c r="I14" s="7">
        <v>27.6</v>
      </c>
      <c r="J14" s="7">
        <v>89.1</v>
      </c>
      <c r="K14" s="7">
        <v>3</v>
      </c>
      <c r="M14" s="7">
        <v>2.2999999999999998</v>
      </c>
      <c r="N14" s="19">
        <v>2048</v>
      </c>
      <c r="O14" s="19">
        <v>131072</v>
      </c>
      <c r="R14" s="7" t="s">
        <v>437</v>
      </c>
      <c r="S14" t="s">
        <v>588</v>
      </c>
    </row>
    <row r="15" spans="1:19" x14ac:dyDescent="0.35">
      <c r="A15" t="s">
        <v>435</v>
      </c>
      <c r="B15" s="6" t="s">
        <v>441</v>
      </c>
      <c r="C15" s="7">
        <v>0.7</v>
      </c>
      <c r="D15" s="19">
        <v>800</v>
      </c>
      <c r="E15" s="7" t="s">
        <v>403</v>
      </c>
      <c r="F15" s="6" t="s">
        <v>577</v>
      </c>
      <c r="G15" s="19">
        <v>47</v>
      </c>
      <c r="H15" s="19">
        <v>1057</v>
      </c>
      <c r="I15" s="7">
        <v>19.399999999999999</v>
      </c>
      <c r="J15" s="7">
        <v>47.4</v>
      </c>
      <c r="K15" s="7">
        <v>3</v>
      </c>
      <c r="M15" s="7">
        <v>1.9</v>
      </c>
      <c r="N15" s="19">
        <v>2048</v>
      </c>
      <c r="O15" s="19">
        <v>131072</v>
      </c>
      <c r="R15" s="7" t="s">
        <v>437</v>
      </c>
      <c r="S15" t="s">
        <v>589</v>
      </c>
    </row>
    <row r="16" spans="1:19" x14ac:dyDescent="0.35">
      <c r="J16" s="23">
        <f>SUM(J13:J15)</f>
        <v>177.6</v>
      </c>
    </row>
    <row r="32" spans="19: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10"/>
  <sheetViews>
    <sheetView workbookViewId="0">
      <selection activeCell="C12" sqref="C12"/>
    </sheetView>
  </sheetViews>
  <sheetFormatPr defaultRowHeight="14.5" x14ac:dyDescent="0.35"/>
  <cols>
    <col min="1" max="1" width="15"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556</v>
      </c>
      <c r="D1" s="19" t="s">
        <v>557</v>
      </c>
    </row>
    <row r="2" spans="1:6" x14ac:dyDescent="0.35">
      <c r="A2" s="25" t="s">
        <v>561</v>
      </c>
      <c r="B2" s="26" t="s">
        <v>558</v>
      </c>
      <c r="C2" s="26" t="s">
        <v>559</v>
      </c>
      <c r="D2" s="26" t="s">
        <v>560</v>
      </c>
    </row>
    <row r="3" spans="1:6" x14ac:dyDescent="0.35">
      <c r="A3" t="s">
        <v>398</v>
      </c>
      <c r="B3" s="19" cm="1">
        <f t="array" aca="1" ref="B3" ca="1">INDIRECT("'"&amp;A3&amp;"'!"&amp;$B$2)</f>
        <v>8858.4</v>
      </c>
      <c r="C3" s="19" cm="1">
        <f t="array" aca="1" ref="C3" ca="1">INDIRECT("'"&amp;A3&amp;"'!"&amp;$C$2)</f>
        <v>8742.7999999999993</v>
      </c>
      <c r="D3" s="19" cm="1">
        <f t="array" aca="1" ref="D3" ca="1">INDIRECT("'"&amp;A3&amp;"'!"&amp;$D$2)</f>
        <v>9137.9999999999982</v>
      </c>
      <c r="E3" t="str">
        <f>VLOOKUP(A3,setups!A:B,2)</f>
        <v>ajax,radeon7900xtx internal</v>
      </c>
    </row>
    <row r="4" spans="1:6" x14ac:dyDescent="0.35">
      <c r="A4" t="s">
        <v>483</v>
      </c>
      <c r="B4" s="19" cm="1">
        <f t="array" aca="1" ref="B4" ca="1">INDIRECT("'"&amp;A4&amp;"'!"&amp;$B$2)</f>
        <v>10613.400000000001</v>
      </c>
      <c r="C4" s="19" cm="1">
        <f t="array" aca="1" ref="C4" ca="1">INDIRECT("'"&amp;A4&amp;"'!"&amp;$C$2)</f>
        <v>25511.7</v>
      </c>
      <c r="D4" s="19" cm="1">
        <f t="array" aca="1" ref="D4" ca="1">INDIRECT("'"&amp;A4&amp;"'!"&amp;$D$2)</f>
        <v>0</v>
      </c>
      <c r="E4" t="str">
        <f>VLOOKUP(A4,setups!A:B,2)</f>
        <v>ajax,radeon7900xtx external</v>
      </c>
      <c r="F4" t="s">
        <v>564</v>
      </c>
    </row>
    <row r="5" spans="1:6" x14ac:dyDescent="0.35">
      <c r="A5" t="s">
        <v>482</v>
      </c>
      <c r="B5" s="19" cm="1">
        <f t="array" aca="1" ref="B5" ca="1">INDIRECT("'"&amp;A5&amp;"'!"&amp;$B$2)</f>
        <v>4085</v>
      </c>
      <c r="C5" s="19" cm="1">
        <f t="array" aca="1" ref="C5" ca="1">INDIRECT("'"&amp;A5&amp;"'!"&amp;$C$2)</f>
        <v>4105.2</v>
      </c>
      <c r="D5" s="19" cm="1">
        <f t="array" aca="1" ref="D5" ca="1">INDIRECT("'"&amp;A5&amp;"'!"&amp;$D$2)</f>
        <v>4074</v>
      </c>
      <c r="E5" t="str">
        <f>VLOOKUP(A5,setups!A:B,2)</f>
        <v>ajax,a6000 internal x2,vulkan1</v>
      </c>
      <c r="F5" t="s">
        <v>563</v>
      </c>
    </row>
    <row r="6" spans="1:6" x14ac:dyDescent="0.35">
      <c r="A6" t="s">
        <v>549</v>
      </c>
      <c r="B6" s="19" cm="1">
        <f t="array" aca="1" ref="B6" ca="1">INDIRECT("'"&amp;A6&amp;"'!"&amp;$B$2)</f>
        <v>0</v>
      </c>
      <c r="C6" s="19" cm="1">
        <f t="array" aca="1" ref="C6" ca="1">INDIRECT("'"&amp;A6&amp;"'!"&amp;$C$2)</f>
        <v>4146.7999999999993</v>
      </c>
      <c r="D6" s="19" cm="1">
        <f t="array" aca="1" ref="D6" ca="1">INDIRECT("'"&amp;A6&amp;"'!"&amp;$D$2)</f>
        <v>4127.2000000000007</v>
      </c>
      <c r="E6" t="str">
        <f>VLOOKUP(A6,setups!A:B,2)</f>
        <v>ajax,a6000 internal x2,vulkan1,vulkan2</v>
      </c>
    </row>
    <row r="7" spans="1:6" x14ac:dyDescent="0.35">
      <c r="A7" t="s">
        <v>517</v>
      </c>
      <c r="B7" s="19" cm="1">
        <f t="array" aca="1" ref="B7" ca="1">INDIRECT("'"&amp;A7&amp;"'!"&amp;$B$2)</f>
        <v>3909.3</v>
      </c>
      <c r="C7" s="19" cm="1">
        <f t="array" aca="1" ref="C7" ca="1">INDIRECT("'"&amp;A7&amp;"'!"&amp;$C$2)</f>
        <v>4189.7</v>
      </c>
      <c r="D7" s="19" cm="1">
        <f t="array" aca="1" ref="D7" ca="1">INDIRECT("'"&amp;A7&amp;"'!"&amp;$D$2)</f>
        <v>4273.3999999999996</v>
      </c>
      <c r="E7" t="str">
        <f>VLOOKUP(A7,setups!A:B,2)</f>
        <v>ares,a6000 internal x2,vulkan0+vulkan1</v>
      </c>
      <c r="F7" t="s">
        <v>562</v>
      </c>
    </row>
    <row r="8" spans="1:6" x14ac:dyDescent="0.35">
      <c r="A8" t="s">
        <v>535</v>
      </c>
      <c r="B8" s="19" cm="1">
        <f t="array" aca="1" ref="B8" ca="1">INDIRECT("'"&amp;A8&amp;"'!"&amp;$B$2)</f>
        <v>9309.5999999999985</v>
      </c>
      <c r="C8" s="19" cm="1">
        <f t="array" aca="1" ref="C8" ca="1">INDIRECT("'"&amp;A8&amp;"'!"&amp;$C$2)</f>
        <v>8865.5</v>
      </c>
      <c r="D8" s="19" cm="1">
        <f t="array" aca="1" ref="D8" ca="1">INDIRECT("'"&amp;A8&amp;"'!"&amp;$D$2)</f>
        <v>8584.4999999999982</v>
      </c>
      <c r="E8" t="str">
        <f>VLOOKUP(A8,setups!A:B,2)</f>
        <v>ares,3090,vulkan1</v>
      </c>
    </row>
    <row r="9" spans="1:6" x14ac:dyDescent="0.35">
      <c r="A9" t="s">
        <v>567</v>
      </c>
      <c r="B9" s="19" cm="1">
        <f t="array" aca="1" ref="B9" ca="1">INDIRECT("'"&amp;A9&amp;"'!"&amp;$B$2)</f>
        <v>0</v>
      </c>
      <c r="C9" s="19" cm="1">
        <f t="array" aca="1" ref="C9" ca="1">INDIRECT("'"&amp;A9&amp;"'!"&amp;$C$2)</f>
        <v>4217.8</v>
      </c>
      <c r="D9" s="19" cm="1">
        <f t="array" aca="1" ref="D9" ca="1">INDIRECT("'"&amp;A9&amp;"'!"&amp;$D$2)</f>
        <v>4261.8999999999996</v>
      </c>
      <c r="E9" t="str">
        <f>VLOOKUP(A9,setups!A:B,2)</f>
        <v>ares,a6000 internal x2,vulkan0+vulkan1, row, mg0</v>
      </c>
      <c r="F9" t="s">
        <v>575</v>
      </c>
    </row>
    <row r="10" spans="1:6" x14ac:dyDescent="0.35">
      <c r="A10" t="s">
        <v>590</v>
      </c>
      <c r="B10" s="19" cm="1">
        <f t="array" aca="1" ref="B10" ca="1">INDIRECT("'"&amp;A10&amp;"'!"&amp;$B$2)</f>
        <v>956.1</v>
      </c>
      <c r="C10" s="19" cm="1">
        <f t="array" aca="1" ref="C10" ca="1">INDIRECT("'"&amp;A10&amp;"'!"&amp;$C$2)</f>
        <v>994.60000000000014</v>
      </c>
      <c r="D10" s="19" cm="1">
        <f t="array" aca="1" ref="D10" ca="1">INDIRECT("'"&amp;A10&amp;"'!"&amp;$D$2)</f>
        <v>0</v>
      </c>
      <c r="E10" t="str">
        <f>VLOOKUP(A10,setups!A:B,2)</f>
        <v>hektor,p40 x2 internal,vulkan0+vulkan1</v>
      </c>
      <c r="F10" t="s">
        <v>616</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T39"/>
  <sheetViews>
    <sheetView zoomScale="80" zoomScaleNormal="80" workbookViewId="0">
      <selection activeCell="G1" sqref="G1:S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396</v>
      </c>
      <c r="G2" s="19">
        <v>2074</v>
      </c>
      <c r="H2" s="19">
        <v>12897</v>
      </c>
      <c r="I2" s="7">
        <v>19.899999999999999</v>
      </c>
      <c r="J2" s="7">
        <v>173.1</v>
      </c>
      <c r="K2" s="7">
        <f>ROUND((G2+H2)/J2,INT(2-LOG10(ABS((G2+H2)/J2))))</f>
        <v>86</v>
      </c>
      <c r="L2" s="7">
        <v>4</v>
      </c>
      <c r="M2" s="7" t="s">
        <v>193</v>
      </c>
      <c r="N2" s="7">
        <v>3.1</v>
      </c>
      <c r="O2" s="19">
        <v>2048</v>
      </c>
      <c r="P2" s="19">
        <v>131072</v>
      </c>
      <c r="Q2" s="7">
        <v>5.9</v>
      </c>
      <c r="R2" s="7">
        <v>5.9</v>
      </c>
      <c r="S2" s="7" t="s">
        <v>358</v>
      </c>
      <c r="T2" t="s">
        <v>406</v>
      </c>
    </row>
    <row r="3" spans="1:20" x14ac:dyDescent="0.35">
      <c r="A3" t="s">
        <v>13</v>
      </c>
      <c r="B3" s="6" t="s">
        <v>25</v>
      </c>
      <c r="C3" s="7">
        <v>0.7</v>
      </c>
      <c r="D3" s="19">
        <v>800</v>
      </c>
      <c r="E3" s="7" t="s">
        <v>403</v>
      </c>
      <c r="F3" s="6" t="s">
        <v>396</v>
      </c>
      <c r="G3" s="19">
        <v>2074</v>
      </c>
      <c r="H3" s="19">
        <v>13547</v>
      </c>
      <c r="I3" s="7">
        <v>67.099999999999994</v>
      </c>
      <c r="J3" s="7">
        <v>558.1</v>
      </c>
      <c r="K3" s="7">
        <f t="shared" ref="K3:K12" si="0">ROUND((G3+H3)/J3,INT(2-LOG10(ABS((G3+H3)/J3))))</f>
        <v>28</v>
      </c>
      <c r="L3" s="7">
        <v>27</v>
      </c>
      <c r="M3" s="7" t="s">
        <v>193</v>
      </c>
      <c r="N3" s="7">
        <v>16.2</v>
      </c>
      <c r="O3" s="19">
        <v>2048</v>
      </c>
      <c r="P3" s="19">
        <v>131072</v>
      </c>
      <c r="Q3" s="7">
        <v>20.6</v>
      </c>
      <c r="R3" s="7">
        <v>20.6</v>
      </c>
      <c r="S3" s="7" t="s">
        <v>358</v>
      </c>
      <c r="T3" t="s">
        <v>410</v>
      </c>
    </row>
    <row r="4" spans="1:20" x14ac:dyDescent="0.35">
      <c r="A4" t="s">
        <v>13</v>
      </c>
      <c r="B4" s="6" t="s">
        <v>1</v>
      </c>
      <c r="C4" s="7">
        <v>0.7</v>
      </c>
      <c r="D4" s="19">
        <v>800</v>
      </c>
      <c r="E4" s="7" t="s">
        <v>403</v>
      </c>
      <c r="F4" s="6" t="s">
        <v>396</v>
      </c>
      <c r="G4" s="19">
        <v>2286</v>
      </c>
      <c r="H4" s="19">
        <v>10342</v>
      </c>
      <c r="I4" s="7">
        <v>15.4</v>
      </c>
      <c r="J4" s="7">
        <v>98.6</v>
      </c>
      <c r="K4" s="7">
        <f t="shared" si="0"/>
        <v>130</v>
      </c>
      <c r="L4" s="7">
        <v>3</v>
      </c>
      <c r="M4" s="7" t="s">
        <v>193</v>
      </c>
      <c r="N4" s="7">
        <v>1.9</v>
      </c>
      <c r="O4" s="19">
        <v>2048</v>
      </c>
      <c r="P4" s="19">
        <v>131072</v>
      </c>
      <c r="Q4" s="7">
        <v>3.3</v>
      </c>
      <c r="R4" s="7">
        <v>3.3</v>
      </c>
      <c r="S4" s="7" t="s">
        <v>358</v>
      </c>
      <c r="T4" t="s">
        <v>415</v>
      </c>
    </row>
    <row r="5" spans="1:20" x14ac:dyDescent="0.35">
      <c r="A5" t="s">
        <v>13</v>
      </c>
      <c r="B5" s="6" t="s">
        <v>6</v>
      </c>
      <c r="C5" s="7">
        <v>0.7</v>
      </c>
      <c r="D5" s="19">
        <v>800</v>
      </c>
      <c r="E5" s="7" t="s">
        <v>403</v>
      </c>
      <c r="F5" s="6" t="s">
        <v>396</v>
      </c>
      <c r="G5" s="19">
        <v>1986</v>
      </c>
      <c r="H5" s="19">
        <v>11303</v>
      </c>
      <c r="I5" s="7">
        <v>141.9</v>
      </c>
      <c r="J5" s="7">
        <v>4334.5</v>
      </c>
      <c r="K5" s="7">
        <f t="shared" si="0"/>
        <v>3.1</v>
      </c>
      <c r="L5" s="7">
        <v>70</v>
      </c>
      <c r="M5" s="7" t="s">
        <v>193</v>
      </c>
      <c r="N5" s="7">
        <v>39.6</v>
      </c>
      <c r="O5" s="19">
        <v>2048</v>
      </c>
      <c r="P5" s="19">
        <v>131072</v>
      </c>
      <c r="Q5" s="7">
        <v>42</v>
      </c>
      <c r="R5" s="7">
        <v>23.2</v>
      </c>
      <c r="S5" s="7" t="s">
        <v>416</v>
      </c>
      <c r="T5" t="s">
        <v>478</v>
      </c>
    </row>
    <row r="6" spans="1:20" x14ac:dyDescent="0.35">
      <c r="A6" t="s">
        <v>13</v>
      </c>
      <c r="B6" s="6" t="s">
        <v>31</v>
      </c>
      <c r="C6" s="7">
        <v>0.7</v>
      </c>
      <c r="D6" s="19">
        <v>800</v>
      </c>
      <c r="E6" s="7" t="s">
        <v>403</v>
      </c>
      <c r="F6" s="6" t="s">
        <v>396</v>
      </c>
      <c r="G6" s="19">
        <v>2106</v>
      </c>
      <c r="H6" s="19">
        <v>11383</v>
      </c>
      <c r="I6" s="7">
        <v>48.1</v>
      </c>
      <c r="J6" s="7">
        <v>237.5</v>
      </c>
      <c r="K6" s="7">
        <f t="shared" si="0"/>
        <v>57</v>
      </c>
      <c r="L6" s="7">
        <v>14</v>
      </c>
      <c r="M6" s="7" t="s">
        <v>193</v>
      </c>
      <c r="N6" s="7">
        <v>8.4</v>
      </c>
      <c r="O6" s="19">
        <v>2048</v>
      </c>
      <c r="P6" s="19">
        <v>16384</v>
      </c>
      <c r="Q6" s="7">
        <v>10.3</v>
      </c>
      <c r="R6" s="7">
        <v>10.3</v>
      </c>
      <c r="S6" s="7" t="s">
        <v>358</v>
      </c>
      <c r="T6" t="s">
        <v>420</v>
      </c>
    </row>
    <row r="7" spans="1:20" x14ac:dyDescent="0.35">
      <c r="A7" t="s">
        <v>13</v>
      </c>
      <c r="B7" s="6" t="s">
        <v>33</v>
      </c>
      <c r="C7" s="7">
        <v>0.7</v>
      </c>
      <c r="D7" s="19">
        <v>800</v>
      </c>
      <c r="E7" s="7" t="s">
        <v>403</v>
      </c>
      <c r="F7" s="6" t="s">
        <v>396</v>
      </c>
      <c r="G7" s="19">
        <v>2106</v>
      </c>
      <c r="H7" s="19">
        <v>11303</v>
      </c>
      <c r="I7" s="7">
        <v>107.2</v>
      </c>
      <c r="J7" s="7">
        <v>1468.5</v>
      </c>
      <c r="K7" s="7">
        <f t="shared" si="0"/>
        <v>9.1</v>
      </c>
      <c r="L7" s="7">
        <v>14</v>
      </c>
      <c r="M7" s="7" t="s">
        <v>196</v>
      </c>
      <c r="N7" s="7">
        <v>27.3</v>
      </c>
      <c r="O7" s="19">
        <v>2048</v>
      </c>
      <c r="P7" s="19">
        <v>16384</v>
      </c>
      <c r="Q7" s="7">
        <v>28.4</v>
      </c>
      <c r="R7" s="7">
        <v>22.9</v>
      </c>
      <c r="S7" s="7" t="s">
        <v>388</v>
      </c>
      <c r="T7" t="s">
        <v>422</v>
      </c>
    </row>
    <row r="8" spans="1:20" x14ac:dyDescent="0.35">
      <c r="A8" t="s">
        <v>13</v>
      </c>
      <c r="B8" s="6" t="s">
        <v>16</v>
      </c>
      <c r="C8" s="7">
        <v>0.7</v>
      </c>
      <c r="D8" s="19">
        <v>800</v>
      </c>
      <c r="E8" s="7" t="s">
        <v>403</v>
      </c>
      <c r="F8" s="6" t="s">
        <v>396</v>
      </c>
      <c r="G8" s="19">
        <v>1867</v>
      </c>
      <c r="H8" s="19">
        <v>11034</v>
      </c>
      <c r="I8" s="7">
        <v>38.200000000000003</v>
      </c>
      <c r="J8" s="7">
        <v>176.6</v>
      </c>
      <c r="K8" s="7">
        <f t="shared" si="0"/>
        <v>73</v>
      </c>
      <c r="L8" s="7">
        <v>12</v>
      </c>
      <c r="M8" s="7" t="s">
        <v>195</v>
      </c>
      <c r="N8" s="7">
        <v>6.6</v>
      </c>
      <c r="O8" s="19">
        <v>2048</v>
      </c>
      <c r="P8" s="19">
        <v>1024000</v>
      </c>
      <c r="Q8" s="7">
        <v>8.1</v>
      </c>
      <c r="R8" s="7">
        <v>8.1</v>
      </c>
      <c r="S8" s="7" t="s">
        <v>358</v>
      </c>
      <c r="T8" t="s">
        <v>427</v>
      </c>
    </row>
    <row r="9" spans="1:20" x14ac:dyDescent="0.35">
      <c r="A9" t="s">
        <v>13</v>
      </c>
      <c r="B9" s="6" t="s">
        <v>184</v>
      </c>
      <c r="C9" s="7">
        <v>0.7</v>
      </c>
      <c r="D9" s="19">
        <v>800</v>
      </c>
      <c r="E9" s="7" t="s">
        <v>403</v>
      </c>
      <c r="F9" s="6" t="s">
        <v>396</v>
      </c>
      <c r="G9" s="19">
        <v>1951</v>
      </c>
      <c r="H9" s="19">
        <v>12129</v>
      </c>
      <c r="I9" s="7">
        <v>32</v>
      </c>
      <c r="J9" s="7">
        <v>194.7</v>
      </c>
      <c r="K9" s="7">
        <f t="shared" si="0"/>
        <v>72</v>
      </c>
      <c r="L9" s="7">
        <v>8</v>
      </c>
      <c r="M9" s="7" t="s">
        <v>193</v>
      </c>
      <c r="N9" s="7">
        <v>4.7</v>
      </c>
      <c r="O9" s="19">
        <v>2048</v>
      </c>
      <c r="P9" s="19">
        <v>8192</v>
      </c>
      <c r="Q9" s="7">
        <v>6.8</v>
      </c>
      <c r="R9" s="7">
        <v>6.8</v>
      </c>
      <c r="S9" s="7" t="s">
        <v>358</v>
      </c>
      <c r="T9" t="s">
        <v>433</v>
      </c>
    </row>
    <row r="10" spans="1:20" x14ac:dyDescent="0.35">
      <c r="A10" t="s">
        <v>13</v>
      </c>
      <c r="B10" s="6" t="s">
        <v>28</v>
      </c>
      <c r="C10" s="7">
        <v>0.7</v>
      </c>
      <c r="D10" s="19">
        <v>800</v>
      </c>
      <c r="E10" s="7" t="s">
        <v>403</v>
      </c>
      <c r="F10" s="6" t="s">
        <v>396</v>
      </c>
      <c r="G10" s="19">
        <v>1850</v>
      </c>
      <c r="H10" s="19">
        <v>14815</v>
      </c>
      <c r="I10" s="7">
        <v>83.2</v>
      </c>
      <c r="J10" s="7">
        <v>633</v>
      </c>
      <c r="K10" s="7">
        <f t="shared" si="0"/>
        <v>26</v>
      </c>
      <c r="L10" s="7">
        <v>32</v>
      </c>
      <c r="M10" s="7" t="s">
        <v>193</v>
      </c>
      <c r="N10" s="7">
        <v>18.5</v>
      </c>
      <c r="O10" s="19">
        <v>2048</v>
      </c>
      <c r="P10" s="19">
        <v>131072</v>
      </c>
      <c r="Q10" s="7">
        <v>20.5</v>
      </c>
      <c r="R10" s="7">
        <v>20.5</v>
      </c>
      <c r="S10" s="7" t="s">
        <v>358</v>
      </c>
      <c r="T10" t="s">
        <v>430</v>
      </c>
    </row>
    <row r="11" spans="1:20" x14ac:dyDescent="0.35">
      <c r="A11" t="s">
        <v>13</v>
      </c>
      <c r="B11" s="6" t="s">
        <v>479</v>
      </c>
      <c r="C11" s="7">
        <v>0.7</v>
      </c>
      <c r="D11" s="19">
        <v>800</v>
      </c>
      <c r="E11" s="7" t="s">
        <v>403</v>
      </c>
      <c r="F11" s="6" t="s">
        <v>396</v>
      </c>
      <c r="G11" s="19">
        <v>1950</v>
      </c>
      <c r="H11" s="19">
        <v>15246</v>
      </c>
      <c r="I11" s="7">
        <v>53.2</v>
      </c>
      <c r="J11" s="7">
        <v>318</v>
      </c>
      <c r="K11" s="7">
        <f t="shared" si="0"/>
        <v>54</v>
      </c>
      <c r="L11" s="7">
        <v>14</v>
      </c>
      <c r="M11" s="7" t="s">
        <v>193</v>
      </c>
      <c r="N11" s="7">
        <v>8.6</v>
      </c>
      <c r="O11" s="19">
        <v>2048</v>
      </c>
      <c r="P11" s="19">
        <v>40960</v>
      </c>
      <c r="Q11" s="7">
        <v>10.4</v>
      </c>
      <c r="R11" s="7">
        <v>10.4</v>
      </c>
      <c r="S11" s="7" t="s">
        <v>358</v>
      </c>
      <c r="T11" t="s">
        <v>480</v>
      </c>
    </row>
    <row r="12" spans="1:20" x14ac:dyDescent="0.35">
      <c r="A12" t="s">
        <v>13</v>
      </c>
      <c r="B12" s="6" t="s">
        <v>41</v>
      </c>
      <c r="C12" s="7">
        <v>0.7</v>
      </c>
      <c r="D12" s="19">
        <v>800</v>
      </c>
      <c r="E12" s="7" t="s">
        <v>403</v>
      </c>
      <c r="F12" s="6" t="s">
        <v>396</v>
      </c>
      <c r="G12" s="19">
        <v>1950</v>
      </c>
      <c r="H12" s="19">
        <v>15333</v>
      </c>
      <c r="I12" s="7">
        <v>86.1</v>
      </c>
      <c r="J12" s="7">
        <v>665.8</v>
      </c>
      <c r="K12" s="7">
        <f t="shared" si="0"/>
        <v>26</v>
      </c>
      <c r="L12" s="7">
        <v>32</v>
      </c>
      <c r="M12" s="7" t="s">
        <v>193</v>
      </c>
      <c r="N12" s="7">
        <v>18.8</v>
      </c>
      <c r="O12" s="19">
        <v>2048</v>
      </c>
      <c r="P12" s="19">
        <v>40960</v>
      </c>
      <c r="Q12" s="7">
        <v>21.8</v>
      </c>
      <c r="R12" s="7">
        <v>21.8</v>
      </c>
      <c r="S12" s="7" t="s">
        <v>358</v>
      </c>
      <c r="T12" t="s">
        <v>426</v>
      </c>
    </row>
    <row r="13" spans="1:20" x14ac:dyDescent="0.35">
      <c r="B13" s="7"/>
      <c r="J13" s="23">
        <f>SUM(J2:J12)</f>
        <v>8858.4</v>
      </c>
      <c r="K13" s="28"/>
      <c r="N13" s="7"/>
      <c r="P13" s="19"/>
      <c r="S13" s="7"/>
    </row>
    <row r="14" spans="1:20" x14ac:dyDescent="0.35">
      <c r="A14" t="s">
        <v>435</v>
      </c>
      <c r="B14" s="6" t="s">
        <v>436</v>
      </c>
      <c r="C14" s="7">
        <v>0.7</v>
      </c>
      <c r="D14" s="19">
        <v>800</v>
      </c>
      <c r="E14" s="7" t="s">
        <v>403</v>
      </c>
      <c r="F14" s="6" t="s">
        <v>396</v>
      </c>
      <c r="G14" s="19">
        <v>1974</v>
      </c>
      <c r="H14" s="19">
        <v>13062</v>
      </c>
      <c r="I14" s="7">
        <v>13.6</v>
      </c>
      <c r="J14" s="7">
        <v>132.6</v>
      </c>
      <c r="K14" s="7">
        <f>ROUND((G14+H14)/J14,INT(2-LOG10(ABS((G14+H14)/J14))))</f>
        <v>110</v>
      </c>
      <c r="L14" s="7">
        <v>3</v>
      </c>
      <c r="N14" s="7">
        <v>2.2999999999999998</v>
      </c>
      <c r="O14" s="19">
        <v>2048</v>
      </c>
      <c r="P14" s="19">
        <v>131072</v>
      </c>
      <c r="S14" s="7" t="s">
        <v>437</v>
      </c>
      <c r="T14" t="s">
        <v>438</v>
      </c>
    </row>
    <row r="15" spans="1:20" x14ac:dyDescent="0.35">
      <c r="A15" t="s">
        <v>435</v>
      </c>
      <c r="B15" s="6" t="s">
        <v>439</v>
      </c>
      <c r="C15" s="7">
        <v>0.7</v>
      </c>
      <c r="D15" s="19">
        <v>800</v>
      </c>
      <c r="E15" s="7" t="s">
        <v>403</v>
      </c>
      <c r="F15" s="6" t="s">
        <v>396</v>
      </c>
      <c r="G15" s="19">
        <v>1974</v>
      </c>
      <c r="H15" s="19">
        <v>13657</v>
      </c>
      <c r="I15" s="7">
        <v>68</v>
      </c>
      <c r="J15" s="7">
        <v>517.70000000000005</v>
      </c>
      <c r="K15" s="7">
        <f t="shared" ref="K15:K24" si="1">ROUND((G15+H15)/J15,INT(2-LOG10(ABS((G15+H15)/J15))))</f>
        <v>30</v>
      </c>
      <c r="L15" s="7">
        <v>27</v>
      </c>
      <c r="N15" s="7">
        <v>15.4</v>
      </c>
      <c r="O15" s="19">
        <v>2048</v>
      </c>
      <c r="P15" s="19">
        <v>131072</v>
      </c>
      <c r="S15" s="7" t="s">
        <v>437</v>
      </c>
      <c r="T15" t="s">
        <v>440</v>
      </c>
    </row>
    <row r="16" spans="1:20" x14ac:dyDescent="0.35">
      <c r="A16" t="s">
        <v>435</v>
      </c>
      <c r="B16" s="6" t="s">
        <v>441</v>
      </c>
      <c r="C16" s="7">
        <v>0.7</v>
      </c>
      <c r="D16" s="19">
        <v>800</v>
      </c>
      <c r="E16" s="7" t="s">
        <v>403</v>
      </c>
      <c r="F16" s="6" t="s">
        <v>396</v>
      </c>
      <c r="G16" s="19">
        <v>2086</v>
      </c>
      <c r="H16" s="19">
        <v>11719</v>
      </c>
      <c r="I16" s="7">
        <v>17</v>
      </c>
      <c r="J16" s="7">
        <v>140</v>
      </c>
      <c r="K16" s="7">
        <f t="shared" si="1"/>
        <v>99</v>
      </c>
      <c r="N16" s="7"/>
      <c r="P16" s="19"/>
      <c r="S16" s="7"/>
      <c r="T16" s="21" t="s">
        <v>442</v>
      </c>
    </row>
    <row r="17" spans="1:20" x14ac:dyDescent="0.35">
      <c r="A17" t="s">
        <v>435</v>
      </c>
      <c r="B17" s="6" t="s">
        <v>457</v>
      </c>
      <c r="C17" s="7">
        <v>0.7</v>
      </c>
      <c r="D17" s="19">
        <v>800</v>
      </c>
      <c r="E17" s="7" t="s">
        <v>403</v>
      </c>
      <c r="F17" s="6" t="s">
        <v>396</v>
      </c>
      <c r="G17" s="19">
        <v>2086</v>
      </c>
      <c r="H17" s="19">
        <v>11419</v>
      </c>
      <c r="I17" s="7">
        <v>237.2</v>
      </c>
      <c r="J17" s="7">
        <v>4100.3</v>
      </c>
      <c r="K17" s="7">
        <f t="shared" si="1"/>
        <v>3.3</v>
      </c>
      <c r="N17" s="7"/>
      <c r="P17" s="19"/>
      <c r="S17" s="7"/>
      <c r="T17" s="21" t="s">
        <v>458</v>
      </c>
    </row>
    <row r="18" spans="1:20" x14ac:dyDescent="0.35">
      <c r="A18" t="s">
        <v>435</v>
      </c>
      <c r="B18" s="6" t="s">
        <v>443</v>
      </c>
      <c r="C18" s="7">
        <v>0.7</v>
      </c>
      <c r="D18" s="19">
        <v>800</v>
      </c>
      <c r="E18" s="7" t="s">
        <v>403</v>
      </c>
      <c r="F18" s="6" t="s">
        <v>396</v>
      </c>
      <c r="G18" s="19">
        <v>2006</v>
      </c>
      <c r="H18" s="19">
        <v>11743</v>
      </c>
      <c r="I18" s="7">
        <v>41.2</v>
      </c>
      <c r="J18" s="7">
        <v>293.60000000000002</v>
      </c>
      <c r="K18" s="7">
        <f t="shared" si="1"/>
        <v>47</v>
      </c>
      <c r="L18" s="7">
        <v>14</v>
      </c>
      <c r="N18" s="7">
        <v>8.4</v>
      </c>
      <c r="O18" s="19">
        <v>2048</v>
      </c>
      <c r="P18" s="19">
        <v>16384</v>
      </c>
      <c r="S18" s="7" t="s">
        <v>437</v>
      </c>
      <c r="T18" t="s">
        <v>444</v>
      </c>
    </row>
    <row r="19" spans="1:20" x14ac:dyDescent="0.35">
      <c r="A19" t="s">
        <v>435</v>
      </c>
      <c r="B19" s="6" t="s">
        <v>445</v>
      </c>
      <c r="C19" s="7">
        <v>0.7</v>
      </c>
      <c r="D19" s="19">
        <v>800</v>
      </c>
      <c r="E19" s="7" t="s">
        <v>403</v>
      </c>
      <c r="F19" s="6" t="s">
        <v>396</v>
      </c>
      <c r="G19" s="19">
        <v>2006</v>
      </c>
      <c r="H19" s="19">
        <v>10974</v>
      </c>
      <c r="I19" s="7">
        <v>50.4</v>
      </c>
      <c r="J19" s="7">
        <v>1301.4000000000001</v>
      </c>
      <c r="K19" s="7">
        <f t="shared" si="1"/>
        <v>10</v>
      </c>
      <c r="L19" s="7">
        <v>14</v>
      </c>
      <c r="N19" s="7">
        <v>27.3</v>
      </c>
      <c r="O19" s="19">
        <v>2048</v>
      </c>
      <c r="P19" s="19">
        <v>16384</v>
      </c>
      <c r="S19" s="7" t="s">
        <v>437</v>
      </c>
      <c r="T19" t="s">
        <v>446</v>
      </c>
    </row>
    <row r="20" spans="1:20" x14ac:dyDescent="0.35">
      <c r="A20" t="s">
        <v>435</v>
      </c>
      <c r="B20" s="6" t="s">
        <v>447</v>
      </c>
      <c r="C20" s="7">
        <v>0.7</v>
      </c>
      <c r="D20" s="19">
        <v>800</v>
      </c>
      <c r="E20" s="7" t="s">
        <v>403</v>
      </c>
      <c r="F20" s="6" t="s">
        <v>396</v>
      </c>
      <c r="G20" s="19">
        <v>1887</v>
      </c>
      <c r="H20" s="19">
        <v>11588</v>
      </c>
      <c r="I20" s="7">
        <v>37.799999999999997</v>
      </c>
      <c r="J20" s="7">
        <v>196.9</v>
      </c>
      <c r="K20" s="7">
        <f t="shared" si="1"/>
        <v>68</v>
      </c>
      <c r="L20" s="7">
        <v>12</v>
      </c>
      <c r="N20" s="7">
        <v>7</v>
      </c>
      <c r="O20" s="19">
        <v>2048</v>
      </c>
      <c r="P20" s="19">
        <v>131072</v>
      </c>
      <c r="S20" s="7" t="s">
        <v>437</v>
      </c>
      <c r="T20" t="s">
        <v>448</v>
      </c>
    </row>
    <row r="21" spans="1:20" x14ac:dyDescent="0.35">
      <c r="A21" t="s">
        <v>435</v>
      </c>
      <c r="B21" s="6" t="s">
        <v>449</v>
      </c>
      <c r="C21" s="7">
        <v>0.7</v>
      </c>
      <c r="D21" s="19">
        <v>800</v>
      </c>
      <c r="E21" s="7" t="s">
        <v>403</v>
      </c>
      <c r="F21" s="6" t="s">
        <v>396</v>
      </c>
      <c r="G21" s="19">
        <v>1971</v>
      </c>
      <c r="H21" s="19">
        <v>11880</v>
      </c>
      <c r="I21" s="7">
        <v>24.3</v>
      </c>
      <c r="J21" s="7">
        <v>216.8</v>
      </c>
      <c r="K21" s="7">
        <f t="shared" si="1"/>
        <v>64</v>
      </c>
      <c r="L21" s="7">
        <v>8</v>
      </c>
      <c r="N21" s="7">
        <v>4.7</v>
      </c>
      <c r="O21" s="19">
        <v>2048</v>
      </c>
      <c r="P21" s="19">
        <v>8192</v>
      </c>
      <c r="S21" s="7" t="s">
        <v>437</v>
      </c>
      <c r="T21" t="s">
        <v>450</v>
      </c>
    </row>
    <row r="22" spans="1:20" x14ac:dyDescent="0.35">
      <c r="A22" t="s">
        <v>435</v>
      </c>
      <c r="B22" s="6" t="s">
        <v>451</v>
      </c>
      <c r="C22" s="7">
        <v>0.7</v>
      </c>
      <c r="D22" s="19">
        <v>800</v>
      </c>
      <c r="E22" s="7" t="s">
        <v>403</v>
      </c>
      <c r="F22" s="6" t="s">
        <v>396</v>
      </c>
      <c r="G22" s="19">
        <v>1870</v>
      </c>
      <c r="H22" s="19">
        <v>14732</v>
      </c>
      <c r="I22" s="7">
        <v>96.9</v>
      </c>
      <c r="J22" s="7">
        <v>603.29999999999995</v>
      </c>
      <c r="K22" s="7">
        <f t="shared" si="1"/>
        <v>28</v>
      </c>
      <c r="L22" s="7">
        <v>32</v>
      </c>
      <c r="N22" s="7">
        <v>18.5</v>
      </c>
      <c r="O22" s="19">
        <v>2048</v>
      </c>
      <c r="P22" s="19">
        <v>131072</v>
      </c>
      <c r="S22" s="7" t="s">
        <v>437</v>
      </c>
      <c r="T22" t="s">
        <v>452</v>
      </c>
    </row>
    <row r="23" spans="1:20" x14ac:dyDescent="0.35">
      <c r="A23" t="s">
        <v>435</v>
      </c>
      <c r="B23" s="6" t="s">
        <v>453</v>
      </c>
      <c r="C23" s="7">
        <v>0.7</v>
      </c>
      <c r="D23" s="19">
        <v>800</v>
      </c>
      <c r="E23" s="7" t="s">
        <v>403</v>
      </c>
      <c r="F23" s="6" t="s">
        <v>396</v>
      </c>
      <c r="G23" s="19">
        <v>2050</v>
      </c>
      <c r="H23" s="19">
        <v>15392</v>
      </c>
      <c r="I23" s="7">
        <v>56.6</v>
      </c>
      <c r="J23" s="7">
        <v>618.70000000000005</v>
      </c>
      <c r="K23" s="7">
        <f t="shared" si="1"/>
        <v>28</v>
      </c>
      <c r="L23" s="7">
        <v>14</v>
      </c>
      <c r="N23" s="7">
        <v>8.4</v>
      </c>
      <c r="O23" s="19">
        <v>2048</v>
      </c>
      <c r="P23" s="19">
        <v>40960</v>
      </c>
      <c r="S23" s="7" t="s">
        <v>437</v>
      </c>
      <c r="T23" t="s">
        <v>454</v>
      </c>
    </row>
    <row r="24" spans="1:20" x14ac:dyDescent="0.35">
      <c r="A24" t="s">
        <v>435</v>
      </c>
      <c r="B24" s="6" t="s">
        <v>455</v>
      </c>
      <c r="C24" s="7">
        <v>0.7</v>
      </c>
      <c r="D24" s="19">
        <v>800</v>
      </c>
      <c r="E24" s="7" t="s">
        <v>403</v>
      </c>
      <c r="F24" s="6" t="s">
        <v>396</v>
      </c>
      <c r="G24" s="19">
        <v>2050</v>
      </c>
      <c r="H24" s="19">
        <v>15053</v>
      </c>
      <c r="I24" s="7">
        <v>100.5</v>
      </c>
      <c r="J24" s="7">
        <v>621.5</v>
      </c>
      <c r="K24" s="7">
        <f t="shared" si="1"/>
        <v>28</v>
      </c>
      <c r="L24" s="7">
        <v>32</v>
      </c>
      <c r="N24" s="7">
        <v>18.399999999999999</v>
      </c>
      <c r="O24" s="19">
        <v>2048</v>
      </c>
      <c r="P24" s="19">
        <v>40960</v>
      </c>
      <c r="S24" s="7" t="s">
        <v>437</v>
      </c>
      <c r="T24" t="s">
        <v>456</v>
      </c>
    </row>
    <row r="25" spans="1:20" x14ac:dyDescent="0.35">
      <c r="J25" s="23">
        <f>SUM(J14:J24)</f>
        <v>8742.7999999999993</v>
      </c>
      <c r="K25" s="28"/>
      <c r="N25" s="7"/>
      <c r="P25" s="19"/>
      <c r="S25" s="7"/>
    </row>
    <row r="26" spans="1:20" x14ac:dyDescent="0.35">
      <c r="A26" t="s">
        <v>435</v>
      </c>
      <c r="B26" s="6" t="s">
        <v>459</v>
      </c>
      <c r="C26" s="7">
        <v>0.7</v>
      </c>
      <c r="D26" s="19">
        <v>800</v>
      </c>
      <c r="E26" s="7" t="s">
        <v>403</v>
      </c>
      <c r="F26" s="6" t="s">
        <v>396</v>
      </c>
      <c r="G26" s="19">
        <v>1974</v>
      </c>
      <c r="H26" s="19">
        <v>13249</v>
      </c>
      <c r="I26" s="7">
        <v>21</v>
      </c>
      <c r="J26" s="7">
        <v>213.5</v>
      </c>
      <c r="K26" s="29">
        <f>ROUND((G26+H26)/J26,INT(2-LOG10(ABS((G26+H26)/J26))))</f>
        <v>71</v>
      </c>
      <c r="L26" s="7">
        <v>3</v>
      </c>
      <c r="N26" s="7">
        <v>2.2999999999999998</v>
      </c>
      <c r="O26" s="19">
        <v>2048</v>
      </c>
      <c r="P26" s="19">
        <v>131072</v>
      </c>
      <c r="S26" s="7"/>
      <c r="T26" s="21" t="s">
        <v>460</v>
      </c>
    </row>
    <row r="27" spans="1:20" x14ac:dyDescent="0.35">
      <c r="A27" t="s">
        <v>435</v>
      </c>
      <c r="B27" s="6" t="s">
        <v>461</v>
      </c>
      <c r="C27" s="7">
        <v>0.7</v>
      </c>
      <c r="D27" s="19">
        <v>800</v>
      </c>
      <c r="E27" s="7" t="s">
        <v>403</v>
      </c>
      <c r="F27" s="6" t="s">
        <v>396</v>
      </c>
      <c r="G27" s="19">
        <v>1974</v>
      </c>
      <c r="H27" s="19">
        <v>13646</v>
      </c>
      <c r="I27" s="7">
        <v>76.400000000000006</v>
      </c>
      <c r="J27" s="7">
        <v>589.20000000000005</v>
      </c>
      <c r="K27" s="29">
        <f t="shared" ref="K27:K36" si="2">ROUND((G27+H27)/J27,INT(2-LOG10(ABS((G27+H27)/J27))))</f>
        <v>27</v>
      </c>
      <c r="L27" s="7">
        <v>27</v>
      </c>
      <c r="N27" s="7">
        <v>15.4</v>
      </c>
      <c r="O27" s="19">
        <v>2048</v>
      </c>
      <c r="P27" s="19">
        <v>131072</v>
      </c>
      <c r="S27" s="7"/>
      <c r="T27" s="21" t="s">
        <v>462</v>
      </c>
    </row>
    <row r="28" spans="1:20" x14ac:dyDescent="0.35">
      <c r="A28" t="s">
        <v>435</v>
      </c>
      <c r="B28" s="6" t="s">
        <v>463</v>
      </c>
      <c r="C28" s="7">
        <v>0.7</v>
      </c>
      <c r="D28" s="19">
        <v>800</v>
      </c>
      <c r="E28" s="7" t="s">
        <v>403</v>
      </c>
      <c r="F28" s="6" t="s">
        <v>396</v>
      </c>
      <c r="G28" s="19">
        <v>2086</v>
      </c>
      <c r="H28" s="19">
        <v>11865</v>
      </c>
      <c r="I28" s="7">
        <v>18.600000000000001</v>
      </c>
      <c r="J28" s="7">
        <v>172.3</v>
      </c>
      <c r="K28" s="29">
        <f t="shared" si="2"/>
        <v>81</v>
      </c>
      <c r="L28" s="7">
        <v>1</v>
      </c>
      <c r="N28" s="7">
        <v>0.7</v>
      </c>
      <c r="O28" s="19">
        <v>2048</v>
      </c>
      <c r="P28" s="19">
        <v>32768</v>
      </c>
      <c r="S28" s="7"/>
      <c r="T28" s="21" t="s">
        <v>464</v>
      </c>
    </row>
    <row r="29" spans="1:20" x14ac:dyDescent="0.35">
      <c r="A29" t="s">
        <v>435</v>
      </c>
      <c r="B29" s="6" t="s">
        <v>465</v>
      </c>
      <c r="C29" s="7">
        <v>0.7</v>
      </c>
      <c r="D29" s="19">
        <v>800</v>
      </c>
      <c r="E29" s="7" t="s">
        <v>403</v>
      </c>
      <c r="F29" s="6" t="s">
        <v>396</v>
      </c>
      <c r="G29" s="19">
        <v>2086</v>
      </c>
      <c r="H29" s="19">
        <v>10611</v>
      </c>
      <c r="I29" s="7">
        <v>260</v>
      </c>
      <c r="J29" s="22">
        <v>3919.9</v>
      </c>
      <c r="K29" s="29">
        <f t="shared" si="2"/>
        <v>3.2</v>
      </c>
      <c r="M29" s="7" t="s">
        <v>437</v>
      </c>
      <c r="N29" s="7"/>
      <c r="P29" s="19"/>
      <c r="S29" s="7"/>
      <c r="T29" s="21" t="s">
        <v>466</v>
      </c>
    </row>
    <row r="30" spans="1:20" x14ac:dyDescent="0.35">
      <c r="A30" t="s">
        <v>435</v>
      </c>
      <c r="B30" s="6" t="s">
        <v>467</v>
      </c>
      <c r="C30" s="7">
        <v>0.7</v>
      </c>
      <c r="D30" s="19">
        <v>800</v>
      </c>
      <c r="E30" s="7" t="s">
        <v>403</v>
      </c>
      <c r="F30" s="6" t="s">
        <v>396</v>
      </c>
      <c r="G30" s="19">
        <v>2006</v>
      </c>
      <c r="H30" s="19">
        <v>11037</v>
      </c>
      <c r="I30" s="7">
        <v>46.6</v>
      </c>
      <c r="J30" s="7">
        <v>297.89999999999998</v>
      </c>
      <c r="K30" s="29">
        <f t="shared" si="2"/>
        <v>44</v>
      </c>
      <c r="L30" s="7">
        <v>14</v>
      </c>
      <c r="N30" s="7">
        <v>8.4</v>
      </c>
      <c r="O30" s="19">
        <v>2048</v>
      </c>
      <c r="P30" s="19">
        <v>16384</v>
      </c>
      <c r="S30" s="7"/>
      <c r="T30" s="21" t="s">
        <v>444</v>
      </c>
    </row>
    <row r="31" spans="1:20" x14ac:dyDescent="0.35">
      <c r="A31" t="s">
        <v>435</v>
      </c>
      <c r="B31" s="6" t="s">
        <v>468</v>
      </c>
      <c r="C31" s="7">
        <v>0.7</v>
      </c>
      <c r="D31" s="19">
        <v>800</v>
      </c>
      <c r="E31" s="7" t="s">
        <v>403</v>
      </c>
      <c r="F31" s="6" t="s">
        <v>396</v>
      </c>
      <c r="G31" s="19">
        <v>2006</v>
      </c>
      <c r="H31" s="19">
        <v>11144</v>
      </c>
      <c r="I31" s="7">
        <v>131</v>
      </c>
      <c r="J31" s="7">
        <v>1388.8</v>
      </c>
      <c r="K31" s="29">
        <f t="shared" si="2"/>
        <v>9.5</v>
      </c>
      <c r="L31" s="7">
        <v>14</v>
      </c>
      <c r="N31" s="7">
        <v>27.3</v>
      </c>
      <c r="O31" s="19">
        <v>2048</v>
      </c>
      <c r="P31" s="19">
        <v>16384</v>
      </c>
      <c r="S31" s="7"/>
      <c r="T31" s="21" t="s">
        <v>469</v>
      </c>
    </row>
    <row r="32" spans="1:20" x14ac:dyDescent="0.35">
      <c r="A32" t="s">
        <v>435</v>
      </c>
      <c r="B32" s="6" t="s">
        <v>470</v>
      </c>
      <c r="C32" s="7">
        <v>0.7</v>
      </c>
      <c r="D32" s="19">
        <v>800</v>
      </c>
      <c r="E32" s="7" t="s">
        <v>403</v>
      </c>
      <c r="F32" s="6" t="s">
        <v>396</v>
      </c>
      <c r="G32" s="19">
        <v>1887</v>
      </c>
      <c r="H32" s="19">
        <v>11331</v>
      </c>
      <c r="I32" s="7">
        <v>38.1</v>
      </c>
      <c r="J32" s="7">
        <v>228.5</v>
      </c>
      <c r="K32" s="29">
        <f t="shared" si="2"/>
        <v>58</v>
      </c>
      <c r="L32" s="7">
        <v>12</v>
      </c>
      <c r="N32" s="7">
        <v>7</v>
      </c>
      <c r="O32" s="19">
        <v>2048</v>
      </c>
      <c r="P32" s="19">
        <v>131072</v>
      </c>
      <c r="S32" s="7"/>
      <c r="T32" s="21" t="s">
        <v>448</v>
      </c>
    </row>
    <row r="33" spans="1:20" x14ac:dyDescent="0.35">
      <c r="A33" t="s">
        <v>435</v>
      </c>
      <c r="B33" s="6" t="s">
        <v>471</v>
      </c>
      <c r="C33" s="7">
        <v>0.7</v>
      </c>
      <c r="D33" s="19">
        <v>800</v>
      </c>
      <c r="E33" s="7" t="s">
        <v>403</v>
      </c>
      <c r="F33" s="6" t="s">
        <v>396</v>
      </c>
      <c r="G33" s="19">
        <v>1971</v>
      </c>
      <c r="H33" s="19">
        <v>12525</v>
      </c>
      <c r="I33" s="7">
        <v>23.2</v>
      </c>
      <c r="J33" s="7">
        <v>265.5</v>
      </c>
      <c r="K33" s="29">
        <f t="shared" si="2"/>
        <v>55</v>
      </c>
      <c r="L33" s="7">
        <v>8</v>
      </c>
      <c r="N33" s="7">
        <v>4.7</v>
      </c>
      <c r="O33" s="19">
        <v>2048</v>
      </c>
      <c r="P33" s="19">
        <v>8192</v>
      </c>
      <c r="S33" s="7"/>
      <c r="T33" s="21" t="s">
        <v>450</v>
      </c>
    </row>
    <row r="34" spans="1:20" x14ac:dyDescent="0.35">
      <c r="A34" t="s">
        <v>435</v>
      </c>
      <c r="B34" s="6" t="s">
        <v>472</v>
      </c>
      <c r="C34" s="7">
        <v>0.7</v>
      </c>
      <c r="D34" s="19">
        <v>800</v>
      </c>
      <c r="E34" s="7" t="s">
        <v>403</v>
      </c>
      <c r="F34" s="6" t="s">
        <v>396</v>
      </c>
      <c r="G34" s="19">
        <v>1870</v>
      </c>
      <c r="H34" s="19">
        <v>14680</v>
      </c>
      <c r="I34" s="7">
        <v>96.5</v>
      </c>
      <c r="J34" s="7">
        <v>677.9</v>
      </c>
      <c r="K34" s="29">
        <f t="shared" si="2"/>
        <v>24</v>
      </c>
      <c r="L34" s="7">
        <v>32</v>
      </c>
      <c r="N34" s="7">
        <v>18.5</v>
      </c>
      <c r="O34" s="19">
        <v>2048</v>
      </c>
      <c r="P34" s="19">
        <v>131072</v>
      </c>
      <c r="S34" s="7"/>
      <c r="T34" s="21" t="s">
        <v>473</v>
      </c>
    </row>
    <row r="35" spans="1:20" x14ac:dyDescent="0.35">
      <c r="A35" t="s">
        <v>435</v>
      </c>
      <c r="B35" s="6" t="s">
        <v>474</v>
      </c>
      <c r="C35" s="7">
        <v>0.7</v>
      </c>
      <c r="D35" s="19">
        <v>800</v>
      </c>
      <c r="E35" s="7" t="s">
        <v>403</v>
      </c>
      <c r="F35" s="6" t="s">
        <v>396</v>
      </c>
      <c r="G35" s="19">
        <v>2050</v>
      </c>
      <c r="H35" s="19">
        <v>15609</v>
      </c>
      <c r="I35" s="7">
        <v>61.4</v>
      </c>
      <c r="J35" s="7">
        <v>674.7</v>
      </c>
      <c r="K35" s="29">
        <f t="shared" si="2"/>
        <v>26</v>
      </c>
      <c r="L35" s="7">
        <v>14</v>
      </c>
      <c r="N35" s="7">
        <v>8.4</v>
      </c>
      <c r="O35" s="19">
        <v>2048</v>
      </c>
      <c r="P35" s="19">
        <v>40960</v>
      </c>
      <c r="S35" s="7"/>
      <c r="T35" s="21" t="s">
        <v>475</v>
      </c>
    </row>
    <row r="36" spans="1:20" x14ac:dyDescent="0.35">
      <c r="A36" t="s">
        <v>435</v>
      </c>
      <c r="B36" s="6" t="s">
        <v>476</v>
      </c>
      <c r="C36" s="7">
        <v>0.7</v>
      </c>
      <c r="D36" s="19">
        <v>800</v>
      </c>
      <c r="E36" s="7" t="s">
        <v>403</v>
      </c>
      <c r="F36" s="6" t="s">
        <v>396</v>
      </c>
      <c r="G36" s="19">
        <v>2050</v>
      </c>
      <c r="H36" s="19">
        <v>15303</v>
      </c>
      <c r="I36" s="7">
        <v>92.8</v>
      </c>
      <c r="J36" s="7">
        <v>709.8</v>
      </c>
      <c r="K36" s="29">
        <f t="shared" si="2"/>
        <v>24</v>
      </c>
      <c r="L36" s="7">
        <v>32</v>
      </c>
      <c r="N36" s="7">
        <v>18.399999999999999</v>
      </c>
      <c r="O36" s="19">
        <v>2048</v>
      </c>
      <c r="P36" s="19">
        <v>40960</v>
      </c>
      <c r="S36" s="7"/>
      <c r="T36" s="21" t="s">
        <v>477</v>
      </c>
    </row>
    <row r="37" spans="1:20" x14ac:dyDescent="0.35">
      <c r="J37" s="23">
        <f>SUM(J26:J36)</f>
        <v>9137.9999999999982</v>
      </c>
      <c r="K37" s="28"/>
      <c r="N37" s="7"/>
      <c r="P37" s="19"/>
      <c r="S37" s="7"/>
    </row>
    <row r="39" spans="1:20" x14ac:dyDescent="0.35">
      <c r="B39" s="6" t="str" cm="1">
        <f t="array" aca="1" ref="B39" ca="1">VLOOKUP(MID(CELL("Filename",A1),FIND("]",CELL("Filename",A1))+1,31),setups!A:B,2)</f>
        <v>ajax,radeon7900xtx internal</v>
      </c>
    </row>
  </sheetData>
  <conditionalFormatting sqref="J2:J12">
    <cfRule type="expression" dxfId="54" priority="5">
      <formula>J2&lt;J14</formula>
    </cfRule>
    <cfRule type="dataBar" priority="10">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53" priority="30">
      <formula>J14&lt;J2</formula>
    </cfRule>
  </conditionalFormatting>
  <conditionalFormatting sqref="J26:J36">
    <cfRule type="expression" dxfId="52" priority="4">
      <formula>J26&lt;J14</formula>
    </cfRule>
  </conditionalFormatting>
  <conditionalFormatting sqref="N2:N12">
    <cfRule type="dataBar" priority="7">
      <dataBar>
        <cfvo type="min"/>
        <cfvo type="max"/>
        <color rgb="FF638EC6"/>
      </dataBar>
      <extLst>
        <ext xmlns:x14="http://schemas.microsoft.com/office/spreadsheetml/2009/9/main" uri="{B025F937-C7B1-47D3-B67F-A62EFF666E3E}">
          <x14:id>{B2AC459F-CBAD-4D16-9D22-55A4274A8927}</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{E6137841-4EBC-49E1-AA2E-F8EB95B115EF}</x14:id>
        </ext>
      </extLst>
    </cfRule>
  </conditionalFormatting>
  <conditionalFormatting sqref="R38:R1048576 S1:S37">
    <cfRule type="expression" dxfId="51" priority="8">
      <formula>TRIM(R1)="100% GPU*"</formula>
    </cfRule>
  </conditionalFormatting>
  <conditionalFormatting sqref="K14:K24">
    <cfRule type="expression" dxfId="50" priority="3">
      <formula>K14&lt;K2</formula>
    </cfRule>
  </conditionalFormatting>
  <conditionalFormatting sqref="K26:K36">
    <cfRule type="expression" dxfId="49" priority="2">
      <formula>K26&lt;K14</formula>
    </cfRule>
  </conditionalFormatting>
  <conditionalFormatting sqref="K2:K12">
    <cfRule type="expression" dxfId="48"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T39"/>
  <sheetViews>
    <sheetView zoomScale="80" zoomScaleNormal="80" workbookViewId="0">
      <selection activeCell="G1" sqref="G1:S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396</v>
      </c>
      <c r="G2" s="19">
        <v>2074</v>
      </c>
      <c r="H2" s="19">
        <v>12897</v>
      </c>
      <c r="I2" s="7">
        <v>17.600000000000001</v>
      </c>
      <c r="J2" s="7">
        <v>228.1</v>
      </c>
      <c r="K2" s="7">
        <f>ROUND((G2+H2)/J2,INT(2-LOG10(ABS((G2+H2)/J2))))</f>
        <v>66</v>
      </c>
      <c r="L2" s="7">
        <v>4</v>
      </c>
      <c r="M2" s="7" t="s">
        <v>193</v>
      </c>
      <c r="N2" s="7">
        <v>3.1</v>
      </c>
      <c r="O2" s="19">
        <v>2048</v>
      </c>
      <c r="P2" s="19">
        <v>131072</v>
      </c>
      <c r="Q2" s="7">
        <v>5.9</v>
      </c>
      <c r="R2" s="7">
        <v>5.9</v>
      </c>
      <c r="S2" s="7" t="s">
        <v>358</v>
      </c>
      <c r="T2" t="s">
        <v>406</v>
      </c>
    </row>
    <row r="3" spans="1:20" x14ac:dyDescent="0.35">
      <c r="A3" t="s">
        <v>13</v>
      </c>
      <c r="B3" s="6" t="s">
        <v>25</v>
      </c>
      <c r="C3" s="7">
        <v>0.7</v>
      </c>
      <c r="D3" s="19">
        <v>800</v>
      </c>
      <c r="E3" s="7" t="s">
        <v>403</v>
      </c>
      <c r="F3" s="6" t="s">
        <v>396</v>
      </c>
      <c r="G3" s="19">
        <v>2074</v>
      </c>
      <c r="H3" s="19">
        <v>13547</v>
      </c>
      <c r="I3" s="7">
        <v>78.099999999999994</v>
      </c>
      <c r="J3" s="7">
        <v>658.4</v>
      </c>
      <c r="K3" s="7">
        <f t="shared" ref="K3:K12" si="0">ROUND((G3+H3)/J3,INT(2-LOG10(ABS((G3+H3)/J3))))</f>
        <v>24</v>
      </c>
      <c r="L3" s="7">
        <v>27</v>
      </c>
      <c r="M3" s="7" t="s">
        <v>193</v>
      </c>
      <c r="N3" s="7">
        <v>16.2</v>
      </c>
      <c r="O3" s="19">
        <v>2048</v>
      </c>
      <c r="P3" s="19">
        <v>131072</v>
      </c>
      <c r="Q3" s="7">
        <v>20.6</v>
      </c>
      <c r="R3" s="7">
        <v>20.6</v>
      </c>
      <c r="S3" s="7" t="s">
        <v>358</v>
      </c>
      <c r="T3" t="s">
        <v>410</v>
      </c>
    </row>
    <row r="4" spans="1:20" x14ac:dyDescent="0.35">
      <c r="A4" t="s">
        <v>13</v>
      </c>
      <c r="B4" s="6" t="s">
        <v>1</v>
      </c>
      <c r="C4" s="7">
        <v>0.7</v>
      </c>
      <c r="D4" s="19">
        <v>800</v>
      </c>
      <c r="E4" s="7" t="s">
        <v>403</v>
      </c>
      <c r="F4" s="6" t="s">
        <v>396</v>
      </c>
      <c r="G4" s="19">
        <v>2286</v>
      </c>
      <c r="H4" s="19">
        <v>10342</v>
      </c>
      <c r="I4" s="7">
        <v>22.2</v>
      </c>
      <c r="J4" s="7">
        <v>117.6</v>
      </c>
      <c r="K4" s="7">
        <f t="shared" si="0"/>
        <v>110</v>
      </c>
      <c r="L4" s="7">
        <v>3</v>
      </c>
      <c r="M4" s="7" t="s">
        <v>193</v>
      </c>
      <c r="N4" s="7">
        <v>1.9</v>
      </c>
      <c r="O4" s="19">
        <v>2048</v>
      </c>
      <c r="P4" s="19">
        <v>131072</v>
      </c>
      <c r="Q4" s="7">
        <v>3.3</v>
      </c>
      <c r="R4" s="7">
        <v>3.3</v>
      </c>
      <c r="S4" s="7" t="s">
        <v>358</v>
      </c>
      <c r="T4" t="s">
        <v>415</v>
      </c>
    </row>
    <row r="5" spans="1:20" x14ac:dyDescent="0.35">
      <c r="A5" t="s">
        <v>13</v>
      </c>
      <c r="B5" s="6" t="s">
        <v>6</v>
      </c>
      <c r="C5" s="7">
        <v>0.7</v>
      </c>
      <c r="D5" s="19">
        <v>800</v>
      </c>
      <c r="E5" s="7" t="s">
        <v>403</v>
      </c>
      <c r="F5" s="6" t="s">
        <v>396</v>
      </c>
      <c r="G5" s="19">
        <v>1986</v>
      </c>
      <c r="H5" s="19">
        <v>11303</v>
      </c>
      <c r="I5" s="7">
        <v>183.8</v>
      </c>
      <c r="J5" s="7">
        <v>5355.4</v>
      </c>
      <c r="K5" s="7">
        <f t="shared" si="0"/>
        <v>2.5</v>
      </c>
      <c r="L5" s="7">
        <v>70</v>
      </c>
      <c r="M5" s="7" t="s">
        <v>193</v>
      </c>
      <c r="N5" s="7">
        <v>39.6</v>
      </c>
      <c r="O5" s="19">
        <v>2048</v>
      </c>
      <c r="P5" s="19">
        <v>131072</v>
      </c>
      <c r="Q5" s="7">
        <v>42</v>
      </c>
      <c r="R5" s="7">
        <v>23.2</v>
      </c>
      <c r="S5" s="7" t="s">
        <v>416</v>
      </c>
      <c r="T5" t="s">
        <v>478</v>
      </c>
    </row>
    <row r="6" spans="1:20" x14ac:dyDescent="0.35">
      <c r="A6" t="s">
        <v>13</v>
      </c>
      <c r="B6" s="6" t="s">
        <v>31</v>
      </c>
      <c r="C6" s="7">
        <v>0.7</v>
      </c>
      <c r="D6" s="19">
        <v>800</v>
      </c>
      <c r="E6" s="7" t="s">
        <v>403</v>
      </c>
      <c r="F6" s="6" t="s">
        <v>396</v>
      </c>
      <c r="G6" s="19">
        <v>2106</v>
      </c>
      <c r="H6" s="19">
        <v>11383</v>
      </c>
      <c r="I6" s="7">
        <v>63.4</v>
      </c>
      <c r="J6" s="7">
        <v>269</v>
      </c>
      <c r="K6" s="7">
        <f t="shared" si="0"/>
        <v>50</v>
      </c>
      <c r="L6" s="7">
        <v>14</v>
      </c>
      <c r="M6" s="7" t="s">
        <v>193</v>
      </c>
      <c r="N6" s="7">
        <v>8.4</v>
      </c>
      <c r="O6" s="19">
        <v>2048</v>
      </c>
      <c r="P6" s="19">
        <v>16384</v>
      </c>
      <c r="Q6" s="7">
        <v>10.3</v>
      </c>
      <c r="R6" s="7">
        <v>10.3</v>
      </c>
      <c r="S6" s="7" t="s">
        <v>358</v>
      </c>
      <c r="T6" t="s">
        <v>420</v>
      </c>
    </row>
    <row r="7" spans="1:20" x14ac:dyDescent="0.35">
      <c r="A7" t="s">
        <v>13</v>
      </c>
      <c r="B7" s="6" t="s">
        <v>33</v>
      </c>
      <c r="C7" s="7">
        <v>0.7</v>
      </c>
      <c r="D7" s="19">
        <v>800</v>
      </c>
      <c r="E7" s="7" t="s">
        <v>403</v>
      </c>
      <c r="F7" s="6" t="s">
        <v>396</v>
      </c>
      <c r="G7" s="19">
        <v>2106</v>
      </c>
      <c r="H7" s="19">
        <v>11303</v>
      </c>
      <c r="I7" s="7">
        <v>152.1</v>
      </c>
      <c r="J7" s="7">
        <v>1773.1</v>
      </c>
      <c r="K7" s="7">
        <f t="shared" si="0"/>
        <v>7.6</v>
      </c>
      <c r="L7" s="7">
        <v>14</v>
      </c>
      <c r="M7" s="7" t="s">
        <v>196</v>
      </c>
      <c r="N7" s="7">
        <v>27.3</v>
      </c>
      <c r="O7" s="19">
        <v>2048</v>
      </c>
      <c r="P7" s="19">
        <v>16384</v>
      </c>
      <c r="Q7" s="7">
        <v>28.4</v>
      </c>
      <c r="R7" s="7">
        <v>22.9</v>
      </c>
      <c r="S7" s="7" t="s">
        <v>388</v>
      </c>
      <c r="T7" t="s">
        <v>422</v>
      </c>
    </row>
    <row r="8" spans="1:20" x14ac:dyDescent="0.35">
      <c r="A8" t="s">
        <v>13</v>
      </c>
      <c r="B8" s="6" t="s">
        <v>16</v>
      </c>
      <c r="C8" s="7">
        <v>0.7</v>
      </c>
      <c r="D8" s="19">
        <v>800</v>
      </c>
      <c r="E8" s="7" t="s">
        <v>403</v>
      </c>
      <c r="F8" s="6" t="s">
        <v>396</v>
      </c>
      <c r="G8" s="19">
        <v>1867</v>
      </c>
      <c r="H8" s="19">
        <v>11034</v>
      </c>
      <c r="I8" s="7">
        <v>54.5</v>
      </c>
      <c r="J8" s="7">
        <v>208.5</v>
      </c>
      <c r="K8" s="7">
        <f t="shared" si="0"/>
        <v>62</v>
      </c>
      <c r="L8" s="7">
        <v>12</v>
      </c>
      <c r="M8" s="7" t="s">
        <v>195</v>
      </c>
      <c r="N8" s="7">
        <v>6.6</v>
      </c>
      <c r="O8" s="19">
        <v>2048</v>
      </c>
      <c r="P8" s="19">
        <v>1024000</v>
      </c>
      <c r="Q8" s="7">
        <v>8.1</v>
      </c>
      <c r="R8" s="7">
        <v>8.1</v>
      </c>
      <c r="S8" s="7" t="s">
        <v>358</v>
      </c>
      <c r="T8" t="s">
        <v>427</v>
      </c>
    </row>
    <row r="9" spans="1:20" x14ac:dyDescent="0.35">
      <c r="A9" t="s">
        <v>13</v>
      </c>
      <c r="B9" s="6" t="s">
        <v>184</v>
      </c>
      <c r="C9" s="7">
        <v>0.7</v>
      </c>
      <c r="D9" s="19">
        <v>800</v>
      </c>
      <c r="E9" s="7" t="s">
        <v>403</v>
      </c>
      <c r="F9" s="6" t="s">
        <v>396</v>
      </c>
      <c r="G9" s="19">
        <v>1951</v>
      </c>
      <c r="H9" s="19">
        <v>12129</v>
      </c>
      <c r="I9" s="7">
        <v>48.7</v>
      </c>
      <c r="J9" s="7">
        <v>238.6</v>
      </c>
      <c r="K9" s="7">
        <f t="shared" si="0"/>
        <v>59</v>
      </c>
      <c r="L9" s="7">
        <v>8</v>
      </c>
      <c r="M9" s="7" t="s">
        <v>193</v>
      </c>
      <c r="N9" s="7">
        <v>4.7</v>
      </c>
      <c r="O9" s="19">
        <v>2048</v>
      </c>
      <c r="P9" s="19">
        <v>8192</v>
      </c>
      <c r="Q9" s="7">
        <v>6.8</v>
      </c>
      <c r="R9" s="7">
        <v>6.8</v>
      </c>
      <c r="S9" s="7" t="s">
        <v>358</v>
      </c>
      <c r="T9" t="s">
        <v>433</v>
      </c>
    </row>
    <row r="10" spans="1:20" x14ac:dyDescent="0.35">
      <c r="A10" t="s">
        <v>13</v>
      </c>
      <c r="B10" s="6" t="s">
        <v>28</v>
      </c>
      <c r="C10" s="7">
        <v>0.7</v>
      </c>
      <c r="D10" s="19">
        <v>800</v>
      </c>
      <c r="E10" s="7" t="s">
        <v>403</v>
      </c>
      <c r="F10" s="6" t="s">
        <v>396</v>
      </c>
      <c r="G10" s="19">
        <v>1850</v>
      </c>
      <c r="H10" s="19">
        <v>14815</v>
      </c>
      <c r="I10" s="7">
        <v>121.3</v>
      </c>
      <c r="J10" s="7">
        <v>689.3</v>
      </c>
      <c r="K10" s="7">
        <f t="shared" si="0"/>
        <v>24</v>
      </c>
      <c r="L10" s="7">
        <v>32</v>
      </c>
      <c r="M10" s="7" t="s">
        <v>193</v>
      </c>
      <c r="N10" s="7">
        <v>18.5</v>
      </c>
      <c r="O10" s="19">
        <v>2048</v>
      </c>
      <c r="P10" s="19">
        <v>131072</v>
      </c>
      <c r="Q10" s="7">
        <v>20.5</v>
      </c>
      <c r="R10" s="7">
        <v>20.5</v>
      </c>
      <c r="S10" s="7" t="s">
        <v>358</v>
      </c>
      <c r="T10" t="s">
        <v>430</v>
      </c>
    </row>
    <row r="11" spans="1:20" x14ac:dyDescent="0.35">
      <c r="A11" t="s">
        <v>13</v>
      </c>
      <c r="B11" s="6" t="s">
        <v>479</v>
      </c>
      <c r="C11" s="7">
        <v>0.7</v>
      </c>
      <c r="D11" s="19">
        <v>800</v>
      </c>
      <c r="E11" s="7" t="s">
        <v>403</v>
      </c>
      <c r="F11" s="6" t="s">
        <v>396</v>
      </c>
      <c r="G11" s="19">
        <v>1950</v>
      </c>
      <c r="H11" s="19">
        <v>15246</v>
      </c>
      <c r="I11" s="7">
        <v>62.3</v>
      </c>
      <c r="J11" s="7">
        <v>359.2</v>
      </c>
      <c r="K11" s="7">
        <f t="shared" si="0"/>
        <v>48</v>
      </c>
      <c r="L11" s="7">
        <v>14</v>
      </c>
      <c r="M11" s="7" t="s">
        <v>193</v>
      </c>
      <c r="N11" s="7">
        <v>8.6</v>
      </c>
      <c r="O11" s="19">
        <v>2048</v>
      </c>
      <c r="P11" s="19">
        <v>40960</v>
      </c>
      <c r="Q11" s="7">
        <v>10.4</v>
      </c>
      <c r="R11" s="7">
        <v>10.4</v>
      </c>
      <c r="S11" s="7" t="s">
        <v>358</v>
      </c>
      <c r="T11" t="s">
        <v>480</v>
      </c>
    </row>
    <row r="12" spans="1:20" x14ac:dyDescent="0.35">
      <c r="A12" t="s">
        <v>13</v>
      </c>
      <c r="B12" s="6" t="s">
        <v>41</v>
      </c>
      <c r="C12" s="7">
        <v>0.7</v>
      </c>
      <c r="D12" s="19">
        <v>800</v>
      </c>
      <c r="E12" s="7" t="s">
        <v>403</v>
      </c>
      <c r="F12" s="6" t="s">
        <v>396</v>
      </c>
      <c r="G12" s="19">
        <v>1950</v>
      </c>
      <c r="H12" s="19">
        <v>15333</v>
      </c>
      <c r="I12" s="7">
        <v>124.9</v>
      </c>
      <c r="J12" s="7">
        <v>716.2</v>
      </c>
      <c r="K12" s="7">
        <f t="shared" si="0"/>
        <v>24</v>
      </c>
      <c r="L12" s="7">
        <v>32</v>
      </c>
      <c r="M12" s="7" t="s">
        <v>193</v>
      </c>
      <c r="N12" s="7">
        <v>18.8</v>
      </c>
      <c r="O12" s="19">
        <v>2048</v>
      </c>
      <c r="P12" s="19">
        <v>40960</v>
      </c>
      <c r="Q12" s="7">
        <v>21.8</v>
      </c>
      <c r="R12" s="7">
        <v>21.8</v>
      </c>
      <c r="S12" s="7" t="s">
        <v>358</v>
      </c>
      <c r="T12" t="s">
        <v>426</v>
      </c>
    </row>
    <row r="13" spans="1:20" x14ac:dyDescent="0.35">
      <c r="B13" s="7"/>
      <c r="J13" s="23">
        <f>SUM(J2:J12)</f>
        <v>10613.400000000001</v>
      </c>
      <c r="K13" s="28"/>
      <c r="N13" s="7"/>
      <c r="P13" s="19"/>
      <c r="S13" s="7"/>
    </row>
    <row r="14" spans="1:20" x14ac:dyDescent="0.35">
      <c r="A14" t="s">
        <v>435</v>
      </c>
      <c r="B14" s="6" t="s">
        <v>436</v>
      </c>
      <c r="C14" s="7">
        <v>0.7</v>
      </c>
      <c r="D14" s="19">
        <v>800</v>
      </c>
      <c r="E14" s="7" t="s">
        <v>403</v>
      </c>
      <c r="F14" s="6" t="s">
        <v>396</v>
      </c>
      <c r="G14" s="19">
        <v>1974</v>
      </c>
      <c r="H14" s="19">
        <v>13062</v>
      </c>
      <c r="I14" s="7">
        <v>24.8</v>
      </c>
      <c r="J14" s="7">
        <v>198</v>
      </c>
      <c r="K14" s="7">
        <f>ROUND((G14+H14)/J14,INT(2-LOG10(ABS((G14+H14)/J14))))</f>
        <v>76</v>
      </c>
      <c r="L14" s="7">
        <v>3</v>
      </c>
      <c r="N14" s="7">
        <v>2.2999999999999998</v>
      </c>
      <c r="O14" s="19">
        <v>2048</v>
      </c>
      <c r="P14" s="19">
        <v>131072</v>
      </c>
      <c r="S14" s="7" t="s">
        <v>437</v>
      </c>
      <c r="T14" t="s">
        <v>438</v>
      </c>
    </row>
    <row r="15" spans="1:20" x14ac:dyDescent="0.35">
      <c r="A15" t="s">
        <v>435</v>
      </c>
      <c r="B15" s="6" t="s">
        <v>439</v>
      </c>
      <c r="C15" s="7">
        <v>0.7</v>
      </c>
      <c r="D15" s="19">
        <v>800</v>
      </c>
      <c r="E15" s="7" t="s">
        <v>403</v>
      </c>
      <c r="F15" s="6" t="s">
        <v>396</v>
      </c>
      <c r="G15" s="19">
        <v>1974</v>
      </c>
      <c r="H15" s="19">
        <v>13657</v>
      </c>
      <c r="I15" s="7">
        <v>109</v>
      </c>
      <c r="J15" s="7">
        <v>598.9</v>
      </c>
      <c r="K15" s="7">
        <f t="shared" ref="K15:K24" si="1">ROUND((G15+H15)/J15,INT(2-LOG10(ABS((G15+H15)/J15))))</f>
        <v>26</v>
      </c>
      <c r="L15" s="7">
        <v>27</v>
      </c>
      <c r="N15" s="7">
        <v>15.4</v>
      </c>
      <c r="O15" s="19">
        <v>2048</v>
      </c>
      <c r="P15" s="19">
        <v>131072</v>
      </c>
      <c r="S15" s="7" t="s">
        <v>437</v>
      </c>
      <c r="T15" t="s">
        <v>440</v>
      </c>
    </row>
    <row r="16" spans="1:20" x14ac:dyDescent="0.35">
      <c r="A16" t="s">
        <v>435</v>
      </c>
      <c r="B16" s="6" t="s">
        <v>441</v>
      </c>
      <c r="C16" s="7">
        <v>0.7</v>
      </c>
      <c r="D16" s="19">
        <v>800</v>
      </c>
      <c r="E16" s="7" t="s">
        <v>403</v>
      </c>
      <c r="F16" s="6" t="s">
        <v>396</v>
      </c>
      <c r="G16" s="19">
        <v>2086</v>
      </c>
      <c r="H16" s="19">
        <v>11719</v>
      </c>
      <c r="I16" s="7">
        <v>42.2</v>
      </c>
      <c r="J16" s="7">
        <v>1757.3</v>
      </c>
      <c r="K16" s="7">
        <f t="shared" si="1"/>
        <v>7.9</v>
      </c>
      <c r="L16" s="7">
        <v>3</v>
      </c>
      <c r="N16" s="7">
        <v>1.9</v>
      </c>
      <c r="O16" s="19">
        <v>2048</v>
      </c>
      <c r="P16" s="19">
        <v>131072</v>
      </c>
      <c r="S16" s="7" t="s">
        <v>437</v>
      </c>
      <c r="T16" s="21" t="s">
        <v>442</v>
      </c>
    </row>
    <row r="17" spans="1:20" x14ac:dyDescent="0.35">
      <c r="A17" t="s">
        <v>435</v>
      </c>
      <c r="B17" s="6" t="s">
        <v>457</v>
      </c>
      <c r="C17" s="7">
        <v>0.7</v>
      </c>
      <c r="D17" s="19">
        <v>800</v>
      </c>
      <c r="E17" s="7" t="s">
        <v>403</v>
      </c>
      <c r="F17" s="6" t="s">
        <v>396</v>
      </c>
      <c r="G17" s="19">
        <v>2086</v>
      </c>
      <c r="H17" s="19">
        <v>11419</v>
      </c>
      <c r="I17" s="7">
        <v>296.60000000000002</v>
      </c>
      <c r="J17" s="7">
        <v>4962</v>
      </c>
      <c r="K17" s="7">
        <f t="shared" si="1"/>
        <v>2.7</v>
      </c>
      <c r="L17" s="7">
        <v>70</v>
      </c>
      <c r="N17" s="7">
        <v>39.6</v>
      </c>
      <c r="O17" s="19">
        <v>2048</v>
      </c>
      <c r="P17" s="19">
        <v>131072</v>
      </c>
      <c r="S17" s="7" t="s">
        <v>437</v>
      </c>
      <c r="T17" s="21" t="s">
        <v>458</v>
      </c>
    </row>
    <row r="18" spans="1:20" x14ac:dyDescent="0.35">
      <c r="A18" t="s">
        <v>435</v>
      </c>
      <c r="B18" s="6" t="s">
        <v>443</v>
      </c>
      <c r="C18" s="7">
        <v>0.7</v>
      </c>
      <c r="D18" s="19">
        <v>800</v>
      </c>
      <c r="E18" s="7" t="s">
        <v>403</v>
      </c>
      <c r="F18" s="6" t="s">
        <v>396</v>
      </c>
      <c r="G18" s="19">
        <v>2006</v>
      </c>
      <c r="H18" s="19">
        <v>11743</v>
      </c>
      <c r="I18" s="7">
        <v>101.2</v>
      </c>
      <c r="J18" s="7">
        <v>2775.8</v>
      </c>
      <c r="K18" s="7">
        <f t="shared" si="1"/>
        <v>5</v>
      </c>
      <c r="L18" s="7">
        <v>14</v>
      </c>
      <c r="N18" s="7">
        <v>8.4</v>
      </c>
      <c r="O18" s="19">
        <v>2048</v>
      </c>
      <c r="P18" s="19">
        <v>16384</v>
      </c>
      <c r="S18" s="7" t="s">
        <v>437</v>
      </c>
      <c r="T18" t="s">
        <v>444</v>
      </c>
    </row>
    <row r="19" spans="1:20" x14ac:dyDescent="0.35">
      <c r="A19" t="s">
        <v>435</v>
      </c>
      <c r="B19" s="6" t="s">
        <v>445</v>
      </c>
      <c r="C19" s="7">
        <v>0.7</v>
      </c>
      <c r="D19" s="19">
        <v>800</v>
      </c>
      <c r="E19" s="7" t="s">
        <v>403</v>
      </c>
      <c r="F19" s="6" t="s">
        <v>396</v>
      </c>
      <c r="G19" s="19">
        <v>2006</v>
      </c>
      <c r="H19" s="19">
        <v>10974</v>
      </c>
      <c r="I19" s="7">
        <v>180.8</v>
      </c>
      <c r="J19" s="7">
        <v>1532</v>
      </c>
      <c r="K19" s="7">
        <f t="shared" si="1"/>
        <v>8.5</v>
      </c>
      <c r="L19" s="7">
        <v>14</v>
      </c>
      <c r="N19" s="7">
        <v>27.3</v>
      </c>
      <c r="O19" s="19">
        <v>2048</v>
      </c>
      <c r="P19" s="19">
        <v>16384</v>
      </c>
      <c r="S19" s="7" t="s">
        <v>437</v>
      </c>
      <c r="T19" t="s">
        <v>446</v>
      </c>
    </row>
    <row r="20" spans="1:20" x14ac:dyDescent="0.35">
      <c r="A20" t="s">
        <v>435</v>
      </c>
      <c r="B20" s="6" t="s">
        <v>447</v>
      </c>
      <c r="C20" s="7">
        <v>0.7</v>
      </c>
      <c r="D20" s="19">
        <v>800</v>
      </c>
      <c r="E20" s="7" t="s">
        <v>403</v>
      </c>
      <c r="F20" s="6" t="s">
        <v>396</v>
      </c>
      <c r="G20" s="19">
        <v>1887</v>
      </c>
      <c r="H20" s="19">
        <v>11588</v>
      </c>
      <c r="I20" s="7">
        <v>53.1</v>
      </c>
      <c r="J20" s="7">
        <v>229.6</v>
      </c>
      <c r="K20" s="7">
        <f t="shared" si="1"/>
        <v>59</v>
      </c>
      <c r="L20" s="7">
        <v>12</v>
      </c>
      <c r="N20" s="7">
        <v>7</v>
      </c>
      <c r="O20" s="19">
        <v>2048</v>
      </c>
      <c r="P20" s="19">
        <v>131072</v>
      </c>
      <c r="S20" s="7" t="s">
        <v>437</v>
      </c>
      <c r="T20" t="s">
        <v>448</v>
      </c>
    </row>
    <row r="21" spans="1:20" x14ac:dyDescent="0.35">
      <c r="A21" t="s">
        <v>435</v>
      </c>
      <c r="B21" s="6" t="s">
        <v>449</v>
      </c>
      <c r="C21" s="7">
        <v>0.7</v>
      </c>
      <c r="D21" s="19">
        <v>800</v>
      </c>
      <c r="E21" s="7" t="s">
        <v>403</v>
      </c>
      <c r="F21" s="6" t="s">
        <v>396</v>
      </c>
      <c r="G21" s="19">
        <v>1971</v>
      </c>
      <c r="H21" s="19">
        <v>11880</v>
      </c>
      <c r="I21" s="7">
        <v>44.4</v>
      </c>
      <c r="J21" s="7">
        <v>2086.6</v>
      </c>
      <c r="K21" s="7">
        <f t="shared" si="1"/>
        <v>6.6</v>
      </c>
      <c r="L21" s="7">
        <v>8</v>
      </c>
      <c r="N21" s="7">
        <v>4.7</v>
      </c>
      <c r="O21" s="19">
        <v>2048</v>
      </c>
      <c r="P21" s="19">
        <v>8192</v>
      </c>
      <c r="S21" s="7" t="s">
        <v>437</v>
      </c>
      <c r="T21" t="s">
        <v>450</v>
      </c>
    </row>
    <row r="22" spans="1:20" x14ac:dyDescent="0.35">
      <c r="A22" t="s">
        <v>435</v>
      </c>
      <c r="B22" s="6" t="s">
        <v>451</v>
      </c>
      <c r="C22" s="7">
        <v>0.7</v>
      </c>
      <c r="D22" s="19">
        <v>800</v>
      </c>
      <c r="E22" s="7" t="s">
        <v>403</v>
      </c>
      <c r="F22" s="6" t="s">
        <v>396</v>
      </c>
      <c r="G22" s="19">
        <v>1870</v>
      </c>
      <c r="H22" s="19">
        <v>14732</v>
      </c>
      <c r="I22" s="7">
        <v>143.9</v>
      </c>
      <c r="J22" s="7">
        <v>660.3</v>
      </c>
      <c r="K22" s="7">
        <f t="shared" si="1"/>
        <v>25</v>
      </c>
      <c r="L22" s="7">
        <v>32</v>
      </c>
      <c r="N22" s="7">
        <v>18.5</v>
      </c>
      <c r="O22" s="19">
        <v>2048</v>
      </c>
      <c r="P22" s="19">
        <v>131072</v>
      </c>
      <c r="S22" s="7" t="s">
        <v>437</v>
      </c>
      <c r="T22" t="s">
        <v>452</v>
      </c>
    </row>
    <row r="23" spans="1:20" x14ac:dyDescent="0.35">
      <c r="A23" t="s">
        <v>435</v>
      </c>
      <c r="B23" s="6" t="s">
        <v>453</v>
      </c>
      <c r="C23" s="7">
        <v>0.7</v>
      </c>
      <c r="D23" s="19">
        <v>800</v>
      </c>
      <c r="E23" s="7" t="s">
        <v>403</v>
      </c>
      <c r="F23" s="6" t="s">
        <v>396</v>
      </c>
      <c r="G23" s="19">
        <v>2050</v>
      </c>
      <c r="H23" s="19">
        <v>15392</v>
      </c>
      <c r="I23" s="7">
        <v>336.7</v>
      </c>
      <c r="J23" s="24">
        <v>10026.5</v>
      </c>
      <c r="K23" s="7">
        <f t="shared" si="1"/>
        <v>1.7</v>
      </c>
      <c r="L23" s="7">
        <v>14</v>
      </c>
      <c r="N23" s="7">
        <v>8.4</v>
      </c>
      <c r="O23" s="19">
        <v>2048</v>
      </c>
      <c r="P23" s="19">
        <v>40960</v>
      </c>
      <c r="S23" s="7" t="s">
        <v>437</v>
      </c>
      <c r="T23" t="s">
        <v>454</v>
      </c>
    </row>
    <row r="24" spans="1:20" x14ac:dyDescent="0.35">
      <c r="A24" t="s">
        <v>435</v>
      </c>
      <c r="B24" s="6" t="s">
        <v>455</v>
      </c>
      <c r="C24" s="7">
        <v>0.7</v>
      </c>
      <c r="D24" s="19">
        <v>800</v>
      </c>
      <c r="E24" s="7" t="s">
        <v>403</v>
      </c>
      <c r="F24" s="6" t="s">
        <v>396</v>
      </c>
      <c r="G24" s="19">
        <v>2050</v>
      </c>
      <c r="H24" s="19">
        <v>15053</v>
      </c>
      <c r="I24" s="7">
        <v>148.19999999999999</v>
      </c>
      <c r="J24" s="7">
        <v>684.7</v>
      </c>
      <c r="K24" s="7">
        <f t="shared" si="1"/>
        <v>25</v>
      </c>
      <c r="L24" s="7">
        <v>32</v>
      </c>
      <c r="N24" s="7">
        <v>18.399999999999999</v>
      </c>
      <c r="O24" s="19">
        <v>2048</v>
      </c>
      <c r="P24" s="19">
        <v>40960</v>
      </c>
      <c r="S24" s="7" t="s">
        <v>437</v>
      </c>
      <c r="T24" t="s">
        <v>456</v>
      </c>
    </row>
    <row r="25" spans="1:20" x14ac:dyDescent="0.35">
      <c r="J25" s="23">
        <f>SUM(J14:J24)</f>
        <v>25511.7</v>
      </c>
      <c r="K25" s="28"/>
      <c r="N25" s="7"/>
      <c r="P25" s="19"/>
      <c r="S25" s="7"/>
    </row>
    <row r="26" spans="1:20" x14ac:dyDescent="0.35">
      <c r="K26" s="29" t="e">
        <f>ROUND((G26+H26)/J26,INT(2-LOG10(ABS((G26+H26)/J26))))</f>
        <v>#DIV/0!</v>
      </c>
      <c r="N26" s="7"/>
      <c r="P26" s="19"/>
      <c r="S26" s="7"/>
      <c r="T26" s="21"/>
    </row>
    <row r="27" spans="1:20" x14ac:dyDescent="0.35">
      <c r="K27" s="29" t="e">
        <f t="shared" ref="K27:K36" si="2">ROUND((G27+H27)/J27,INT(2-LOG10(ABS((G27+H27)/J27))))</f>
        <v>#DIV/0!</v>
      </c>
      <c r="N27" s="7"/>
      <c r="P27" s="19"/>
      <c r="S27" s="7"/>
      <c r="T27" s="21"/>
    </row>
    <row r="28" spans="1:20" x14ac:dyDescent="0.35">
      <c r="K28" s="29" t="e">
        <f t="shared" si="2"/>
        <v>#DIV/0!</v>
      </c>
      <c r="N28" s="7"/>
      <c r="P28" s="19"/>
      <c r="S28" s="7"/>
      <c r="T28" s="21"/>
    </row>
    <row r="29" spans="1:20" x14ac:dyDescent="0.35">
      <c r="J29" s="22"/>
      <c r="K29" s="29" t="e">
        <f t="shared" si="2"/>
        <v>#DIV/0!</v>
      </c>
      <c r="N29" s="7"/>
      <c r="P29" s="19"/>
      <c r="S29" s="7"/>
      <c r="T29" s="21"/>
    </row>
    <row r="30" spans="1:20" x14ac:dyDescent="0.35">
      <c r="K30" s="29" t="e">
        <f t="shared" si="2"/>
        <v>#DIV/0!</v>
      </c>
      <c r="N30" s="7"/>
      <c r="P30" s="19"/>
      <c r="S30" s="7"/>
      <c r="T30" s="21"/>
    </row>
    <row r="31" spans="1:20" x14ac:dyDescent="0.35">
      <c r="K31" s="29" t="e">
        <f t="shared" si="2"/>
        <v>#DIV/0!</v>
      </c>
      <c r="N31" s="7"/>
      <c r="P31" s="19"/>
      <c r="S31" s="7"/>
      <c r="T31" s="21"/>
    </row>
    <row r="32" spans="1:20" x14ac:dyDescent="0.35">
      <c r="K32" s="29" t="e">
        <f t="shared" si="2"/>
        <v>#DIV/0!</v>
      </c>
      <c r="N32" s="7"/>
      <c r="P32" s="19"/>
      <c r="S32" s="7"/>
      <c r="T32" s="21"/>
    </row>
    <row r="33" spans="2:20" x14ac:dyDescent="0.35">
      <c r="K33" s="29" t="e">
        <f t="shared" si="2"/>
        <v>#DIV/0!</v>
      </c>
      <c r="N33" s="7"/>
      <c r="P33" s="19"/>
      <c r="S33" s="7"/>
      <c r="T33" s="21"/>
    </row>
    <row r="34" spans="2:20" x14ac:dyDescent="0.35">
      <c r="K34" s="29" t="e">
        <f t="shared" si="2"/>
        <v>#DIV/0!</v>
      </c>
      <c r="N34" s="7"/>
      <c r="P34" s="19"/>
      <c r="S34" s="7"/>
      <c r="T34" s="21"/>
    </row>
    <row r="35" spans="2:20" x14ac:dyDescent="0.35">
      <c r="K35" s="29" t="e">
        <f t="shared" si="2"/>
        <v>#DIV/0!</v>
      </c>
      <c r="N35" s="7"/>
      <c r="P35" s="19"/>
      <c r="S35" s="7"/>
      <c r="T35" s="21"/>
    </row>
    <row r="36" spans="2:20" x14ac:dyDescent="0.35">
      <c r="K36" s="29" t="e">
        <f t="shared" si="2"/>
        <v>#DIV/0!</v>
      </c>
      <c r="N36" s="7"/>
      <c r="P36" s="19"/>
      <c r="S36" s="7"/>
      <c r="T36" s="21"/>
    </row>
    <row r="37" spans="2:20" x14ac:dyDescent="0.35">
      <c r="J37" s="23"/>
      <c r="K37" s="28"/>
      <c r="N37" s="7"/>
      <c r="P37" s="19"/>
      <c r="S37" s="7"/>
    </row>
    <row r="39" spans="2:20" x14ac:dyDescent="0.35">
      <c r="B39" s="6" t="str" cm="1">
        <f t="array" aca="1" ref="B39" ca="1">VLOOKUP(MID(CELL("Filename",A1),FIND("]",CELL("Filename",A1))+1,31),setups!A:B,2)</f>
        <v>ajax,radeon7900xtx external</v>
      </c>
    </row>
  </sheetData>
  <conditionalFormatting sqref="J2:J12">
    <cfRule type="expression" dxfId="47" priority="8">
      <formula>J2&lt;J14</formula>
    </cfRule>
    <cfRule type="dataBar" priority="12">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46" priority="6">
      <formula>J14&lt;J2</formula>
    </cfRule>
  </conditionalFormatting>
  <conditionalFormatting sqref="J26:J36">
    <cfRule type="expression" dxfId="45" priority="4">
      <formula>J26&lt;J14</formula>
    </cfRule>
  </conditionalFormatting>
  <conditionalFormatting sqref="N2:N12">
    <cfRule type="dataBar" priority="9">
      <dataBar>
        <cfvo type="min"/>
        <cfvo type="max"/>
        <color rgb="FF638EC6"/>
      </dataBar>
      <extLst>
        <ext xmlns:x14="http://schemas.microsoft.com/office/spreadsheetml/2009/9/main" uri="{B025F937-C7B1-47D3-B67F-A62EFF666E3E}">
          <x14:id>{C48E713F-42C3-4FD0-9D7D-7D808338A12D}</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{9CD5C9D2-9A5A-4157-9A97-3E908BD2D91E}</x14:id>
        </ext>
      </extLst>
    </cfRule>
  </conditionalFormatting>
  <conditionalFormatting sqref="R38:R1048576 S1:S37">
    <cfRule type="expression" dxfId="44" priority="5">
      <formula>TRIM(R1)="100% GPU*"</formula>
    </cfRule>
  </conditionalFormatting>
  <conditionalFormatting sqref="K14:K24">
    <cfRule type="expression" dxfId="43" priority="3">
      <formula>K14&lt;K2</formula>
    </cfRule>
  </conditionalFormatting>
  <conditionalFormatting sqref="K26:K36">
    <cfRule type="expression" dxfId="42" priority="2">
      <formula>K26&lt;K14</formula>
    </cfRule>
  </conditionalFormatting>
  <conditionalFormatting sqref="K2:K12">
    <cfRule type="expression" dxfId="41"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T39"/>
  <sheetViews>
    <sheetView zoomScale="80" zoomScaleNormal="80" workbookViewId="0">
      <selection activeCell="G1" sqref="G1:S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396</v>
      </c>
      <c r="G2" s="19">
        <v>2074</v>
      </c>
      <c r="H2" s="19">
        <v>13208</v>
      </c>
      <c r="I2" s="7">
        <v>30.1</v>
      </c>
      <c r="J2" s="7">
        <v>142.6</v>
      </c>
      <c r="K2" s="7">
        <f>ROUND((G2+H2)/J2,INT(2-LOG10(ABS((G2+H2)/J2))))</f>
        <v>110</v>
      </c>
      <c r="L2" s="7">
        <v>4</v>
      </c>
      <c r="M2" s="7" t="s">
        <v>193</v>
      </c>
      <c r="N2" s="7">
        <v>3.1</v>
      </c>
      <c r="O2" s="19">
        <v>2048</v>
      </c>
      <c r="P2" s="19">
        <v>131072</v>
      </c>
      <c r="Q2" s="7">
        <v>5.9</v>
      </c>
      <c r="R2" s="7">
        <v>5.9</v>
      </c>
      <c r="S2" s="7" t="s">
        <v>358</v>
      </c>
      <c r="T2" t="s">
        <v>484</v>
      </c>
    </row>
    <row r="3" spans="1:20" x14ac:dyDescent="0.35">
      <c r="A3" t="s">
        <v>13</v>
      </c>
      <c r="B3" s="6" t="s">
        <v>25</v>
      </c>
      <c r="C3" s="7">
        <v>0.7</v>
      </c>
      <c r="D3" s="19">
        <v>800</v>
      </c>
      <c r="E3" s="7" t="s">
        <v>403</v>
      </c>
      <c r="F3" s="6" t="s">
        <v>396</v>
      </c>
      <c r="G3" s="19">
        <v>2074</v>
      </c>
      <c r="H3" s="19">
        <v>13378</v>
      </c>
      <c r="I3" s="7">
        <v>102.7</v>
      </c>
      <c r="J3" s="7">
        <v>476.2</v>
      </c>
      <c r="K3" s="7">
        <f t="shared" ref="K3:K12" si="0">ROUND((G3+H3)/J3,INT(2-LOG10(ABS((G3+H3)/J3))))</f>
        <v>32</v>
      </c>
      <c r="L3" s="7">
        <v>27</v>
      </c>
      <c r="M3" s="7" t="s">
        <v>193</v>
      </c>
      <c r="N3" s="7">
        <v>16.2</v>
      </c>
      <c r="O3" s="19">
        <v>2048</v>
      </c>
      <c r="P3" s="19">
        <v>131072</v>
      </c>
      <c r="Q3" s="7">
        <v>20.6</v>
      </c>
      <c r="R3" s="7">
        <v>20.6</v>
      </c>
      <c r="S3" s="7" t="s">
        <v>358</v>
      </c>
      <c r="T3" t="s">
        <v>485</v>
      </c>
    </row>
    <row r="4" spans="1:20" x14ac:dyDescent="0.35">
      <c r="A4" t="s">
        <v>13</v>
      </c>
      <c r="B4" s="6" t="s">
        <v>1</v>
      </c>
      <c r="C4" s="7">
        <v>0.7</v>
      </c>
      <c r="D4" s="19">
        <v>800</v>
      </c>
      <c r="E4" s="7" t="s">
        <v>403</v>
      </c>
      <c r="F4" s="6" t="s">
        <v>396</v>
      </c>
      <c r="G4" s="19">
        <v>2286</v>
      </c>
      <c r="H4" s="19">
        <v>10026</v>
      </c>
      <c r="I4" s="7">
        <v>17.2</v>
      </c>
      <c r="J4" s="7">
        <v>78.5</v>
      </c>
      <c r="K4" s="7">
        <f t="shared" si="0"/>
        <v>160</v>
      </c>
      <c r="L4" s="7">
        <v>3</v>
      </c>
      <c r="M4" s="7" t="s">
        <v>193</v>
      </c>
      <c r="N4" s="7">
        <v>1.9</v>
      </c>
      <c r="O4" s="19">
        <v>2048</v>
      </c>
      <c r="P4" s="19">
        <v>131072</v>
      </c>
      <c r="Q4" s="7">
        <v>3.3</v>
      </c>
      <c r="R4" s="7">
        <v>3.3</v>
      </c>
      <c r="S4" s="7" t="s">
        <v>358</v>
      </c>
      <c r="T4" t="s">
        <v>486</v>
      </c>
    </row>
    <row r="5" spans="1:20" x14ac:dyDescent="0.35">
      <c r="A5" t="s">
        <v>13</v>
      </c>
      <c r="B5" s="6" t="s">
        <v>6</v>
      </c>
      <c r="C5" s="7">
        <v>0.7</v>
      </c>
      <c r="D5" s="19">
        <v>800</v>
      </c>
      <c r="E5" s="7" t="s">
        <v>403</v>
      </c>
      <c r="F5" s="6" t="s">
        <v>396</v>
      </c>
      <c r="G5" s="19">
        <v>1986</v>
      </c>
      <c r="H5" s="19">
        <v>11696</v>
      </c>
      <c r="I5" s="7">
        <v>200.3</v>
      </c>
      <c r="J5" s="7">
        <v>865.8</v>
      </c>
      <c r="K5" s="7">
        <f t="shared" si="0"/>
        <v>16</v>
      </c>
      <c r="L5" s="7">
        <v>70</v>
      </c>
      <c r="M5" s="7" t="s">
        <v>193</v>
      </c>
      <c r="N5" s="7">
        <v>39.6</v>
      </c>
      <c r="O5" s="19">
        <v>2048</v>
      </c>
      <c r="P5" s="19">
        <v>131072</v>
      </c>
      <c r="Q5" s="7">
        <v>42.1</v>
      </c>
      <c r="R5" s="7">
        <v>42.1</v>
      </c>
      <c r="S5" s="7" t="s">
        <v>358</v>
      </c>
      <c r="T5" t="s">
        <v>487</v>
      </c>
    </row>
    <row r="6" spans="1:20" x14ac:dyDescent="0.35">
      <c r="A6" t="s">
        <v>13</v>
      </c>
      <c r="B6" s="6" t="s">
        <v>31</v>
      </c>
      <c r="C6" s="7">
        <v>0.7</v>
      </c>
      <c r="D6" s="19">
        <v>800</v>
      </c>
      <c r="E6" s="7" t="s">
        <v>403</v>
      </c>
      <c r="F6" s="6" t="s">
        <v>396</v>
      </c>
      <c r="G6" s="19">
        <v>2106</v>
      </c>
      <c r="H6" s="19">
        <v>10607</v>
      </c>
      <c r="I6" s="7">
        <v>44.7</v>
      </c>
      <c r="J6" s="7">
        <v>202.8</v>
      </c>
      <c r="K6" s="7">
        <f t="shared" si="0"/>
        <v>63</v>
      </c>
      <c r="L6" s="7">
        <v>14</v>
      </c>
      <c r="M6" s="7" t="s">
        <v>193</v>
      </c>
      <c r="N6" s="7">
        <v>8.4</v>
      </c>
      <c r="O6" s="19">
        <v>2048</v>
      </c>
      <c r="P6" s="19">
        <v>16384</v>
      </c>
      <c r="Q6" s="7">
        <v>10.3</v>
      </c>
      <c r="R6" s="7">
        <v>10.3</v>
      </c>
      <c r="S6" s="7" t="s">
        <v>358</v>
      </c>
      <c r="T6" t="s">
        <v>488</v>
      </c>
    </row>
    <row r="7" spans="1:20" x14ac:dyDescent="0.35">
      <c r="A7" t="s">
        <v>13</v>
      </c>
      <c r="B7" s="6" t="s">
        <v>33</v>
      </c>
      <c r="C7" s="7">
        <v>0.7</v>
      </c>
      <c r="D7" s="19">
        <v>800</v>
      </c>
      <c r="E7" s="7" t="s">
        <v>403</v>
      </c>
      <c r="F7" s="6" t="s">
        <v>396</v>
      </c>
      <c r="G7" s="19">
        <v>2106</v>
      </c>
      <c r="H7" s="19">
        <v>11228</v>
      </c>
      <c r="I7" s="7">
        <v>129.6</v>
      </c>
      <c r="J7" s="7">
        <v>526.1</v>
      </c>
      <c r="K7" s="7">
        <f t="shared" si="0"/>
        <v>25</v>
      </c>
      <c r="L7" s="7">
        <v>14</v>
      </c>
      <c r="M7" s="7" t="s">
        <v>196</v>
      </c>
      <c r="N7" s="7">
        <v>27.3</v>
      </c>
      <c r="O7" s="19">
        <v>2048</v>
      </c>
      <c r="P7" s="19">
        <v>16384</v>
      </c>
      <c r="Q7" s="7">
        <v>29.1</v>
      </c>
      <c r="R7" s="7">
        <v>29.1</v>
      </c>
      <c r="S7" s="7" t="s">
        <v>358</v>
      </c>
      <c r="T7" t="s">
        <v>489</v>
      </c>
    </row>
    <row r="8" spans="1:20" x14ac:dyDescent="0.35">
      <c r="A8" t="s">
        <v>13</v>
      </c>
      <c r="B8" s="6" t="s">
        <v>16</v>
      </c>
      <c r="C8" s="7">
        <v>0.7</v>
      </c>
      <c r="D8" s="19">
        <v>800</v>
      </c>
      <c r="E8" s="7" t="s">
        <v>403</v>
      </c>
      <c r="F8" s="6" t="s">
        <v>396</v>
      </c>
      <c r="G8" s="19">
        <v>1867</v>
      </c>
      <c r="H8" s="19">
        <v>10915</v>
      </c>
      <c r="I8" s="7">
        <v>40.299999999999997</v>
      </c>
      <c r="J8" s="7">
        <v>174.1</v>
      </c>
      <c r="K8" s="7">
        <f t="shared" si="0"/>
        <v>73</v>
      </c>
      <c r="L8" s="7">
        <v>12</v>
      </c>
      <c r="M8" s="7" t="s">
        <v>195</v>
      </c>
      <c r="N8" s="7">
        <v>6.6</v>
      </c>
      <c r="O8" s="19">
        <v>2048</v>
      </c>
      <c r="P8" s="19">
        <v>1024000</v>
      </c>
      <c r="Q8" s="7">
        <v>8.1</v>
      </c>
      <c r="R8" s="7">
        <v>8.1</v>
      </c>
      <c r="S8" s="7" t="s">
        <v>358</v>
      </c>
      <c r="T8" t="s">
        <v>490</v>
      </c>
    </row>
    <row r="9" spans="1:20" x14ac:dyDescent="0.35">
      <c r="A9" t="s">
        <v>13</v>
      </c>
      <c r="B9" s="6" t="s">
        <v>184</v>
      </c>
      <c r="C9" s="7">
        <v>0.7</v>
      </c>
      <c r="D9" s="19">
        <v>800</v>
      </c>
      <c r="E9" s="7" t="s">
        <v>403</v>
      </c>
      <c r="F9" s="6" t="s">
        <v>396</v>
      </c>
      <c r="G9" s="19">
        <v>1951</v>
      </c>
      <c r="H9" s="19">
        <v>11863</v>
      </c>
      <c r="I9" s="7">
        <v>31.4</v>
      </c>
      <c r="J9" s="7">
        <v>166.2</v>
      </c>
      <c r="K9" s="7">
        <f t="shared" si="0"/>
        <v>83</v>
      </c>
      <c r="L9" s="7">
        <v>8</v>
      </c>
      <c r="M9" s="7" t="s">
        <v>193</v>
      </c>
      <c r="N9" s="7">
        <v>4.7</v>
      </c>
      <c r="O9" s="19">
        <v>2048</v>
      </c>
      <c r="P9" s="19">
        <v>8192</v>
      </c>
      <c r="Q9" s="7">
        <v>6.8</v>
      </c>
      <c r="R9" s="7">
        <v>6.8</v>
      </c>
      <c r="S9" s="7" t="s">
        <v>358</v>
      </c>
      <c r="T9" t="s">
        <v>491</v>
      </c>
    </row>
    <row r="10" spans="1:20" x14ac:dyDescent="0.35">
      <c r="A10" t="s">
        <v>13</v>
      </c>
      <c r="B10" s="6" t="s">
        <v>28</v>
      </c>
      <c r="C10" s="7">
        <v>0.7</v>
      </c>
      <c r="D10" s="19">
        <v>800</v>
      </c>
      <c r="E10" s="7" t="s">
        <v>403</v>
      </c>
      <c r="F10" s="6" t="s">
        <v>396</v>
      </c>
      <c r="G10" s="19">
        <v>1850</v>
      </c>
      <c r="H10" s="19">
        <v>15050</v>
      </c>
      <c r="I10" s="7">
        <v>109.2</v>
      </c>
      <c r="J10" s="7">
        <v>579.70000000000005</v>
      </c>
      <c r="K10" s="7">
        <f t="shared" si="0"/>
        <v>29</v>
      </c>
      <c r="L10" s="7">
        <v>32</v>
      </c>
      <c r="M10" s="7" t="s">
        <v>193</v>
      </c>
      <c r="N10" s="7">
        <v>18.5</v>
      </c>
      <c r="O10" s="19">
        <v>2048</v>
      </c>
      <c r="P10" s="19">
        <v>131072</v>
      </c>
      <c r="Q10" s="7">
        <v>20.5</v>
      </c>
      <c r="R10" s="7">
        <v>20.5</v>
      </c>
      <c r="S10" s="7" t="s">
        <v>358</v>
      </c>
      <c r="T10" t="s">
        <v>492</v>
      </c>
    </row>
    <row r="11" spans="1:20" x14ac:dyDescent="0.35">
      <c r="A11" t="s">
        <v>13</v>
      </c>
      <c r="B11" s="6" t="s">
        <v>479</v>
      </c>
      <c r="C11" s="7">
        <v>0.7</v>
      </c>
      <c r="D11" s="19">
        <v>800</v>
      </c>
      <c r="E11" s="7" t="s">
        <v>403</v>
      </c>
      <c r="F11" s="6" t="s">
        <v>396</v>
      </c>
      <c r="G11" s="19">
        <v>1950</v>
      </c>
      <c r="H11" s="19">
        <v>14814</v>
      </c>
      <c r="I11" s="7">
        <v>51</v>
      </c>
      <c r="J11" s="7">
        <v>280</v>
      </c>
      <c r="K11" s="7">
        <f t="shared" si="0"/>
        <v>60</v>
      </c>
      <c r="L11" s="7">
        <v>14</v>
      </c>
      <c r="M11" s="7" t="s">
        <v>193</v>
      </c>
      <c r="N11" s="7">
        <v>8.6</v>
      </c>
      <c r="O11" s="19">
        <v>2048</v>
      </c>
      <c r="P11" s="19">
        <v>40960</v>
      </c>
      <c r="Q11" s="7">
        <v>10.4</v>
      </c>
      <c r="R11" s="7">
        <v>10.4</v>
      </c>
      <c r="S11" s="7" t="s">
        <v>358</v>
      </c>
      <c r="T11" t="s">
        <v>493</v>
      </c>
    </row>
    <row r="12" spans="1:20" x14ac:dyDescent="0.35">
      <c r="A12" t="s">
        <v>13</v>
      </c>
      <c r="B12" s="6" t="s">
        <v>41</v>
      </c>
      <c r="C12" s="7">
        <v>0.7</v>
      </c>
      <c r="D12" s="19">
        <v>800</v>
      </c>
      <c r="E12" s="7" t="s">
        <v>403</v>
      </c>
      <c r="F12" s="6" t="s">
        <v>396</v>
      </c>
      <c r="G12" s="19">
        <v>1950</v>
      </c>
      <c r="H12" s="19">
        <v>15270</v>
      </c>
      <c r="I12" s="7">
        <v>95</v>
      </c>
      <c r="J12" s="7">
        <v>593</v>
      </c>
      <c r="K12" s="7">
        <f t="shared" si="0"/>
        <v>29</v>
      </c>
      <c r="L12" s="7">
        <v>32</v>
      </c>
      <c r="M12" s="7" t="s">
        <v>193</v>
      </c>
      <c r="N12" s="7">
        <v>18.8</v>
      </c>
      <c r="O12" s="19">
        <v>2048</v>
      </c>
      <c r="P12" s="19">
        <v>40960</v>
      </c>
      <c r="Q12" s="7">
        <v>21.8</v>
      </c>
      <c r="R12" s="7">
        <v>21.8</v>
      </c>
      <c r="S12" s="7" t="s">
        <v>358</v>
      </c>
      <c r="T12" t="s">
        <v>494</v>
      </c>
    </row>
    <row r="13" spans="1:20" x14ac:dyDescent="0.35">
      <c r="B13" s="7"/>
      <c r="J13" s="23">
        <f>SUM(J2:J12)</f>
        <v>4085</v>
      </c>
      <c r="K13" s="28"/>
      <c r="N13" s="7"/>
      <c r="P13" s="19"/>
      <c r="S13" s="7"/>
    </row>
    <row r="14" spans="1:20" x14ac:dyDescent="0.35">
      <c r="A14" t="s">
        <v>435</v>
      </c>
      <c r="B14" s="6" t="s">
        <v>436</v>
      </c>
      <c r="C14" s="7">
        <v>0.7</v>
      </c>
      <c r="D14" s="19">
        <v>800</v>
      </c>
      <c r="E14" s="7" t="s">
        <v>403</v>
      </c>
      <c r="F14" s="6" t="s">
        <v>396</v>
      </c>
      <c r="G14" s="19">
        <v>1974</v>
      </c>
      <c r="H14" s="19">
        <v>12874</v>
      </c>
      <c r="I14" s="7">
        <v>8.1999999999999993</v>
      </c>
      <c r="J14" s="7">
        <v>132.1</v>
      </c>
      <c r="K14" s="7">
        <f>ROUND((G14+H14)/J14,INT(2-LOG10(ABS((G14+H14)/J14))))</f>
        <v>110</v>
      </c>
      <c r="L14" s="7">
        <v>3</v>
      </c>
      <c r="N14" s="7">
        <v>2.2999999999999998</v>
      </c>
      <c r="O14" s="19">
        <v>2048</v>
      </c>
      <c r="P14" s="19">
        <v>131072</v>
      </c>
      <c r="S14" s="7" t="s">
        <v>437</v>
      </c>
      <c r="T14" t="s">
        <v>495</v>
      </c>
    </row>
    <row r="15" spans="1:20" x14ac:dyDescent="0.35">
      <c r="A15" t="s">
        <v>435</v>
      </c>
      <c r="B15" s="6" t="s">
        <v>439</v>
      </c>
      <c r="C15" s="7">
        <v>0.7</v>
      </c>
      <c r="D15" s="19">
        <v>800</v>
      </c>
      <c r="E15" s="7" t="s">
        <v>403</v>
      </c>
      <c r="F15" s="6" t="s">
        <v>396</v>
      </c>
      <c r="G15" s="19">
        <v>1974</v>
      </c>
      <c r="H15" s="19">
        <v>13592</v>
      </c>
      <c r="I15" s="7">
        <v>33.6</v>
      </c>
      <c r="J15" s="7">
        <v>498.8</v>
      </c>
      <c r="K15" s="7">
        <f t="shared" ref="K15:K24" si="1">ROUND((G15+H15)/J15,INT(2-LOG10(ABS((G15+H15)/J15))))</f>
        <v>31</v>
      </c>
      <c r="L15" s="7">
        <v>27</v>
      </c>
      <c r="N15" s="7">
        <v>15.4</v>
      </c>
      <c r="O15" s="19">
        <v>2048</v>
      </c>
      <c r="P15" s="19">
        <v>131072</v>
      </c>
      <c r="S15" s="7" t="s">
        <v>437</v>
      </c>
      <c r="T15" t="s">
        <v>519</v>
      </c>
    </row>
    <row r="16" spans="1:20" x14ac:dyDescent="0.35">
      <c r="A16" t="s">
        <v>435</v>
      </c>
      <c r="B16" s="6" t="s">
        <v>441</v>
      </c>
      <c r="C16" s="7">
        <v>0.7</v>
      </c>
      <c r="D16" s="19">
        <v>800</v>
      </c>
      <c r="E16" s="7" t="s">
        <v>403</v>
      </c>
      <c r="F16" s="6" t="s">
        <v>396</v>
      </c>
      <c r="G16" s="19">
        <v>2086</v>
      </c>
      <c r="H16" s="19">
        <v>11770</v>
      </c>
      <c r="I16" s="7">
        <v>10.8</v>
      </c>
      <c r="J16" s="7">
        <v>86.8</v>
      </c>
      <c r="K16" s="7">
        <f t="shared" si="1"/>
        <v>160</v>
      </c>
      <c r="L16" s="7">
        <v>3</v>
      </c>
      <c r="N16" s="7">
        <v>1.9</v>
      </c>
      <c r="O16" s="19">
        <v>2048</v>
      </c>
      <c r="P16" s="19">
        <v>131072</v>
      </c>
      <c r="S16" s="7" t="s">
        <v>437</v>
      </c>
      <c r="T16" s="21" t="s">
        <v>520</v>
      </c>
    </row>
    <row r="17" spans="1:20" x14ac:dyDescent="0.35">
      <c r="A17" t="s">
        <v>435</v>
      </c>
      <c r="B17" s="6" t="s">
        <v>457</v>
      </c>
      <c r="C17" s="7">
        <v>0.7</v>
      </c>
      <c r="D17" s="19">
        <v>800</v>
      </c>
      <c r="E17" s="7" t="s">
        <v>403</v>
      </c>
      <c r="F17" s="6" t="s">
        <v>396</v>
      </c>
      <c r="G17" s="19">
        <v>2086</v>
      </c>
      <c r="H17" s="19">
        <v>11163</v>
      </c>
      <c r="I17" s="7">
        <v>87.1</v>
      </c>
      <c r="J17" s="7">
        <v>873.7</v>
      </c>
      <c r="K17" s="7">
        <f t="shared" si="1"/>
        <v>15</v>
      </c>
      <c r="L17" s="7">
        <v>70</v>
      </c>
      <c r="N17" s="7">
        <v>39.6</v>
      </c>
      <c r="O17" s="19">
        <v>2048</v>
      </c>
      <c r="P17" s="19">
        <v>131072</v>
      </c>
      <c r="S17" s="7" t="s">
        <v>437</v>
      </c>
      <c r="T17" s="21" t="s">
        <v>521</v>
      </c>
    </row>
    <row r="18" spans="1:20" x14ac:dyDescent="0.35">
      <c r="A18" t="s">
        <v>435</v>
      </c>
      <c r="B18" s="6" t="s">
        <v>443</v>
      </c>
      <c r="C18" s="7">
        <v>0.7</v>
      </c>
      <c r="D18" s="19">
        <v>800</v>
      </c>
      <c r="E18" s="7" t="s">
        <v>403</v>
      </c>
      <c r="F18" s="6" t="s">
        <v>396</v>
      </c>
      <c r="G18" s="19">
        <v>2006</v>
      </c>
      <c r="H18" s="19">
        <v>11063</v>
      </c>
      <c r="I18" s="7">
        <v>23.8</v>
      </c>
      <c r="J18" s="7">
        <v>210.3</v>
      </c>
      <c r="K18" s="7">
        <f t="shared" si="1"/>
        <v>62</v>
      </c>
      <c r="L18" s="7">
        <v>14</v>
      </c>
      <c r="N18" s="7">
        <v>8.4</v>
      </c>
      <c r="O18" s="19">
        <v>2048</v>
      </c>
      <c r="P18" s="19">
        <v>16384</v>
      </c>
      <c r="S18" s="7" t="s">
        <v>437</v>
      </c>
      <c r="T18" t="s">
        <v>499</v>
      </c>
    </row>
    <row r="19" spans="1:20" x14ac:dyDescent="0.35">
      <c r="A19" t="s">
        <v>435</v>
      </c>
      <c r="B19" s="6" t="s">
        <v>445</v>
      </c>
      <c r="C19" s="7">
        <v>0.7</v>
      </c>
      <c r="D19" s="19">
        <v>800</v>
      </c>
      <c r="E19" s="7" t="s">
        <v>403</v>
      </c>
      <c r="F19" s="6" t="s">
        <v>396</v>
      </c>
      <c r="G19" s="19">
        <v>2006</v>
      </c>
      <c r="H19" s="19">
        <v>11200</v>
      </c>
      <c r="I19" s="7">
        <v>51</v>
      </c>
      <c r="J19" s="7">
        <v>498.4</v>
      </c>
      <c r="K19" s="7">
        <f t="shared" si="1"/>
        <v>26</v>
      </c>
      <c r="L19" s="7">
        <v>14</v>
      </c>
      <c r="N19" s="7">
        <v>27.3</v>
      </c>
      <c r="O19" s="19">
        <v>2048</v>
      </c>
      <c r="P19" s="19">
        <v>16384</v>
      </c>
      <c r="S19" s="7" t="s">
        <v>437</v>
      </c>
      <c r="T19" t="s">
        <v>500</v>
      </c>
    </row>
    <row r="20" spans="1:20" x14ac:dyDescent="0.35">
      <c r="A20" t="s">
        <v>435</v>
      </c>
      <c r="B20" s="6" t="s">
        <v>447</v>
      </c>
      <c r="C20" s="7">
        <v>0.7</v>
      </c>
      <c r="D20" s="19">
        <v>800</v>
      </c>
      <c r="E20" s="7" t="s">
        <v>403</v>
      </c>
      <c r="F20" s="6" t="s">
        <v>396</v>
      </c>
      <c r="G20" s="19">
        <v>1887</v>
      </c>
      <c r="H20" s="19">
        <v>11711</v>
      </c>
      <c r="I20" s="7">
        <v>22.8</v>
      </c>
      <c r="J20" s="7">
        <v>193.4</v>
      </c>
      <c r="K20" s="7">
        <f t="shared" si="1"/>
        <v>70</v>
      </c>
      <c r="L20" s="7">
        <v>12</v>
      </c>
      <c r="N20" s="7">
        <v>7</v>
      </c>
      <c r="O20" s="19">
        <v>2048</v>
      </c>
      <c r="P20" s="19">
        <v>131072</v>
      </c>
      <c r="S20" s="7" t="s">
        <v>437</v>
      </c>
      <c r="T20" t="s">
        <v>522</v>
      </c>
    </row>
    <row r="21" spans="1:20" x14ac:dyDescent="0.35">
      <c r="A21" t="s">
        <v>435</v>
      </c>
      <c r="B21" s="6" t="s">
        <v>449</v>
      </c>
      <c r="C21" s="7">
        <v>0.7</v>
      </c>
      <c r="D21" s="19">
        <v>800</v>
      </c>
      <c r="E21" s="7" t="s">
        <v>403</v>
      </c>
      <c r="F21" s="6" t="s">
        <v>396</v>
      </c>
      <c r="G21" s="19">
        <v>1971</v>
      </c>
      <c r="H21" s="19">
        <v>12299</v>
      </c>
      <c r="I21" s="7">
        <v>13.2</v>
      </c>
      <c r="J21" s="7">
        <v>156.19999999999999</v>
      </c>
      <c r="K21" s="7">
        <f t="shared" si="1"/>
        <v>91</v>
      </c>
      <c r="L21" s="7">
        <v>8</v>
      </c>
      <c r="N21" s="7">
        <v>4.7</v>
      </c>
      <c r="O21" s="19">
        <v>2048</v>
      </c>
      <c r="P21" s="19">
        <v>8192</v>
      </c>
      <c r="S21" s="7" t="s">
        <v>437</v>
      </c>
      <c r="T21" t="s">
        <v>523</v>
      </c>
    </row>
    <row r="22" spans="1:20" x14ac:dyDescent="0.35">
      <c r="A22" t="s">
        <v>435</v>
      </c>
      <c r="B22" s="6" t="s">
        <v>451</v>
      </c>
      <c r="C22" s="7">
        <v>0.7</v>
      </c>
      <c r="D22" s="19">
        <v>800</v>
      </c>
      <c r="E22" s="7" t="s">
        <v>403</v>
      </c>
      <c r="F22" s="6" t="s">
        <v>396</v>
      </c>
      <c r="G22" s="19">
        <v>1870</v>
      </c>
      <c r="H22" s="19">
        <v>14223</v>
      </c>
      <c r="I22" s="7">
        <v>50.7</v>
      </c>
      <c r="J22" s="7">
        <v>560.20000000000005</v>
      </c>
      <c r="K22" s="7">
        <f t="shared" si="1"/>
        <v>29</v>
      </c>
      <c r="L22" s="7">
        <v>32</v>
      </c>
      <c r="N22" s="7">
        <v>18.5</v>
      </c>
      <c r="O22" s="19">
        <v>2048</v>
      </c>
      <c r="P22" s="19">
        <v>131072</v>
      </c>
      <c r="S22" s="7" t="s">
        <v>437</v>
      </c>
      <c r="T22" t="s">
        <v>524</v>
      </c>
    </row>
    <row r="23" spans="1:20" x14ac:dyDescent="0.35">
      <c r="A23" t="s">
        <v>435</v>
      </c>
      <c r="B23" s="6" t="s">
        <v>453</v>
      </c>
      <c r="C23" s="7">
        <v>0.7</v>
      </c>
      <c r="D23" s="19">
        <v>800</v>
      </c>
      <c r="E23" s="7" t="s">
        <v>403</v>
      </c>
      <c r="F23" s="6" t="s">
        <v>396</v>
      </c>
      <c r="G23" s="19">
        <v>2050</v>
      </c>
      <c r="H23" s="19">
        <v>15408</v>
      </c>
      <c r="I23" s="7">
        <v>24.8</v>
      </c>
      <c r="J23" s="22">
        <v>303.3</v>
      </c>
      <c r="K23" s="7">
        <f t="shared" si="1"/>
        <v>58</v>
      </c>
      <c r="L23" s="7">
        <v>14</v>
      </c>
      <c r="N23" s="7">
        <v>8.4</v>
      </c>
      <c r="O23" s="19">
        <v>2048</v>
      </c>
      <c r="P23" s="19">
        <v>40960</v>
      </c>
      <c r="S23" s="7" t="s">
        <v>437</v>
      </c>
      <c r="T23" t="s">
        <v>525</v>
      </c>
    </row>
    <row r="24" spans="1:20" x14ac:dyDescent="0.35">
      <c r="A24" t="s">
        <v>435</v>
      </c>
      <c r="B24" s="6" t="s">
        <v>455</v>
      </c>
      <c r="C24" s="7">
        <v>0.7</v>
      </c>
      <c r="D24" s="19">
        <v>800</v>
      </c>
      <c r="E24" s="7" t="s">
        <v>403</v>
      </c>
      <c r="F24" s="6" t="s">
        <v>396</v>
      </c>
      <c r="G24" s="19">
        <v>2050</v>
      </c>
      <c r="H24" s="19">
        <v>14789</v>
      </c>
      <c r="I24" s="7">
        <v>50</v>
      </c>
      <c r="J24" s="7">
        <v>592</v>
      </c>
      <c r="K24" s="7">
        <f t="shared" si="1"/>
        <v>28</v>
      </c>
      <c r="L24" s="7">
        <v>32</v>
      </c>
      <c r="N24" s="7">
        <v>18.399999999999999</v>
      </c>
      <c r="O24" s="19">
        <v>2048</v>
      </c>
      <c r="P24" s="19">
        <v>40960</v>
      </c>
      <c r="S24" s="7" t="s">
        <v>437</v>
      </c>
      <c r="T24" t="s">
        <v>526</v>
      </c>
    </row>
    <row r="25" spans="1:20" x14ac:dyDescent="0.35">
      <c r="J25" s="23">
        <f>SUM(J14:J24)</f>
        <v>4105.2</v>
      </c>
      <c r="K25" s="28"/>
      <c r="N25" s="7"/>
      <c r="P25" s="19"/>
      <c r="S25" s="7"/>
    </row>
    <row r="26" spans="1:20" x14ac:dyDescent="0.35">
      <c r="A26" t="s">
        <v>435</v>
      </c>
      <c r="B26" s="6" t="s">
        <v>459</v>
      </c>
      <c r="C26" s="7">
        <v>0.7</v>
      </c>
      <c r="D26" s="19">
        <v>800</v>
      </c>
      <c r="E26" s="7" t="s">
        <v>403</v>
      </c>
      <c r="F26" s="6" t="s">
        <v>396</v>
      </c>
      <c r="G26" s="19">
        <v>1974</v>
      </c>
      <c r="H26" s="19">
        <v>13081</v>
      </c>
      <c r="I26" s="7">
        <v>11.3</v>
      </c>
      <c r="J26" s="7">
        <v>132.1</v>
      </c>
      <c r="K26" s="29">
        <f>ROUND((G26+H26)/J26,INT(2-LOG10(ABS((G26+H26)/J26))))</f>
        <v>110</v>
      </c>
      <c r="L26" s="7">
        <v>3</v>
      </c>
      <c r="N26" s="7">
        <v>2.2999999999999998</v>
      </c>
      <c r="O26" s="19">
        <v>2048</v>
      </c>
      <c r="P26" s="19">
        <v>131072</v>
      </c>
      <c r="S26" s="7" t="s">
        <v>437</v>
      </c>
      <c r="T26" s="21" t="s">
        <v>527</v>
      </c>
    </row>
    <row r="27" spans="1:20" x14ac:dyDescent="0.35">
      <c r="A27" t="s">
        <v>435</v>
      </c>
      <c r="B27" s="6" t="s">
        <v>461</v>
      </c>
      <c r="C27" s="7">
        <v>0.7</v>
      </c>
      <c r="D27" s="19">
        <v>800</v>
      </c>
      <c r="E27" s="7" t="s">
        <v>403</v>
      </c>
      <c r="F27" s="6" t="s">
        <v>396</v>
      </c>
      <c r="G27" s="19">
        <v>1974</v>
      </c>
      <c r="H27" s="19">
        <v>13758</v>
      </c>
      <c r="I27" s="7">
        <v>39.299999999999997</v>
      </c>
      <c r="J27" s="7">
        <v>498.4</v>
      </c>
      <c r="K27" s="29">
        <f t="shared" ref="K27:K36" si="2">ROUND((G27+H27)/J27,INT(2-LOG10(ABS((G27+H27)/J27))))</f>
        <v>32</v>
      </c>
      <c r="L27" s="7">
        <v>27</v>
      </c>
      <c r="N27" s="7">
        <v>15.4</v>
      </c>
      <c r="O27" s="19">
        <v>2048</v>
      </c>
      <c r="P27" s="19">
        <v>131072</v>
      </c>
      <c r="S27" s="7" t="s">
        <v>437</v>
      </c>
      <c r="T27" s="21" t="s">
        <v>528</v>
      </c>
    </row>
    <row r="28" spans="1:20" x14ac:dyDescent="0.35">
      <c r="A28" t="s">
        <v>435</v>
      </c>
      <c r="B28" s="6" t="s">
        <v>463</v>
      </c>
      <c r="C28" s="7">
        <v>0.7</v>
      </c>
      <c r="D28" s="19">
        <v>800</v>
      </c>
      <c r="E28" s="7" t="s">
        <v>403</v>
      </c>
      <c r="F28" s="6" t="s">
        <v>396</v>
      </c>
      <c r="G28" s="19">
        <v>2086</v>
      </c>
      <c r="H28" s="19">
        <v>11869</v>
      </c>
      <c r="I28" s="7">
        <v>10.7</v>
      </c>
      <c r="J28" s="7">
        <v>85.8</v>
      </c>
      <c r="K28" s="29">
        <f t="shared" si="2"/>
        <v>160</v>
      </c>
      <c r="L28" s="7">
        <v>3</v>
      </c>
      <c r="N28" s="7">
        <v>1.9</v>
      </c>
      <c r="O28" s="19">
        <v>2048</v>
      </c>
      <c r="P28" s="19">
        <v>131072</v>
      </c>
      <c r="S28" s="7" t="s">
        <v>437</v>
      </c>
      <c r="T28" s="21" t="s">
        <v>529</v>
      </c>
    </row>
    <row r="29" spans="1:20" x14ac:dyDescent="0.35">
      <c r="A29" t="s">
        <v>435</v>
      </c>
      <c r="B29" s="6" t="s">
        <v>465</v>
      </c>
      <c r="C29" s="7">
        <v>0.7</v>
      </c>
      <c r="D29" s="19">
        <v>800</v>
      </c>
      <c r="E29" s="7" t="s">
        <v>403</v>
      </c>
      <c r="F29" s="6" t="s">
        <v>396</v>
      </c>
      <c r="G29" s="19">
        <v>2086</v>
      </c>
      <c r="H29" s="19">
        <v>11341</v>
      </c>
      <c r="I29" s="7">
        <v>83.7</v>
      </c>
      <c r="J29" s="22">
        <v>871.5</v>
      </c>
      <c r="K29" s="29">
        <f t="shared" si="2"/>
        <v>15</v>
      </c>
      <c r="L29" s="7">
        <v>70</v>
      </c>
      <c r="N29" s="7">
        <v>39.6</v>
      </c>
      <c r="O29" s="19">
        <v>2048</v>
      </c>
      <c r="P29" s="19">
        <v>131072</v>
      </c>
      <c r="S29" s="7" t="s">
        <v>437</v>
      </c>
      <c r="T29" s="21" t="s">
        <v>509</v>
      </c>
    </row>
    <row r="30" spans="1:20" x14ac:dyDescent="0.35">
      <c r="A30" t="s">
        <v>435</v>
      </c>
      <c r="B30" s="6" t="s">
        <v>467</v>
      </c>
      <c r="C30" s="7">
        <v>0.7</v>
      </c>
      <c r="D30" s="19">
        <v>800</v>
      </c>
      <c r="E30" s="7" t="s">
        <v>403</v>
      </c>
      <c r="F30" s="6" t="s">
        <v>396</v>
      </c>
      <c r="G30" s="19">
        <v>2006</v>
      </c>
      <c r="H30" s="19">
        <v>11351</v>
      </c>
      <c r="I30" s="7">
        <v>24.6</v>
      </c>
      <c r="J30" s="7">
        <v>210.3</v>
      </c>
      <c r="K30" s="29">
        <f t="shared" si="2"/>
        <v>64</v>
      </c>
      <c r="L30" s="7">
        <v>14</v>
      </c>
      <c r="N30" s="7">
        <v>8.4</v>
      </c>
      <c r="O30" s="19">
        <v>2048</v>
      </c>
      <c r="P30" s="19">
        <v>16384</v>
      </c>
      <c r="S30" s="7" t="s">
        <v>437</v>
      </c>
      <c r="T30" s="21" t="s">
        <v>530</v>
      </c>
    </row>
    <row r="31" spans="1:20" x14ac:dyDescent="0.35">
      <c r="A31" t="s">
        <v>435</v>
      </c>
      <c r="B31" s="6" t="s">
        <v>468</v>
      </c>
      <c r="C31" s="7">
        <v>0.7</v>
      </c>
      <c r="D31" s="19">
        <v>800</v>
      </c>
      <c r="E31" s="7" t="s">
        <v>403</v>
      </c>
      <c r="F31" s="6" t="s">
        <v>396</v>
      </c>
      <c r="G31" s="19">
        <v>2006</v>
      </c>
      <c r="H31" s="19">
        <v>11325</v>
      </c>
      <c r="I31" s="7">
        <v>52.9</v>
      </c>
      <c r="J31" s="7">
        <v>495.4</v>
      </c>
      <c r="K31" s="29">
        <f t="shared" si="2"/>
        <v>27</v>
      </c>
      <c r="L31" s="7">
        <v>14</v>
      </c>
      <c r="N31" s="7">
        <v>27.3</v>
      </c>
      <c r="O31" s="19">
        <v>2048</v>
      </c>
      <c r="P31" s="19">
        <v>16384</v>
      </c>
      <c r="S31" s="7" t="s">
        <v>437</v>
      </c>
      <c r="T31" s="21" t="s">
        <v>531</v>
      </c>
    </row>
    <row r="32" spans="1:20" x14ac:dyDescent="0.35">
      <c r="A32" t="s">
        <v>435</v>
      </c>
      <c r="B32" s="6" t="s">
        <v>470</v>
      </c>
      <c r="C32" s="7">
        <v>0.7</v>
      </c>
      <c r="D32" s="19">
        <v>800</v>
      </c>
      <c r="E32" s="7" t="s">
        <v>403</v>
      </c>
      <c r="F32" s="6" t="s">
        <v>396</v>
      </c>
      <c r="G32" s="19">
        <v>1887</v>
      </c>
      <c r="H32" s="19">
        <v>11697</v>
      </c>
      <c r="I32" s="7">
        <v>22.8</v>
      </c>
      <c r="J32" s="7">
        <v>189.5</v>
      </c>
      <c r="K32" s="29">
        <f t="shared" si="2"/>
        <v>72</v>
      </c>
      <c r="L32" s="7">
        <v>12</v>
      </c>
      <c r="N32" s="7">
        <v>7</v>
      </c>
      <c r="O32" s="19">
        <v>2048</v>
      </c>
      <c r="P32" s="19">
        <v>131072</v>
      </c>
      <c r="S32" s="7" t="s">
        <v>437</v>
      </c>
      <c r="T32" s="21" t="s">
        <v>448</v>
      </c>
    </row>
    <row r="33" spans="1:20" x14ac:dyDescent="0.35">
      <c r="A33" t="s">
        <v>435</v>
      </c>
      <c r="B33" s="6" t="s">
        <v>471</v>
      </c>
      <c r="C33" s="7">
        <v>0.7</v>
      </c>
      <c r="D33" s="19">
        <v>800</v>
      </c>
      <c r="E33" s="7" t="s">
        <v>403</v>
      </c>
      <c r="F33" s="6" t="s">
        <v>396</v>
      </c>
      <c r="G33" s="19">
        <v>1971</v>
      </c>
      <c r="H33" s="19">
        <v>12155</v>
      </c>
      <c r="I33" s="7">
        <v>13.1</v>
      </c>
      <c r="J33" s="7">
        <v>152.1</v>
      </c>
      <c r="K33" s="29">
        <f t="shared" si="2"/>
        <v>93</v>
      </c>
      <c r="L33" s="7">
        <v>8</v>
      </c>
      <c r="N33" s="7">
        <v>4.7</v>
      </c>
      <c r="O33" s="19">
        <v>2048</v>
      </c>
      <c r="P33" s="19">
        <v>8192</v>
      </c>
      <c r="S33" s="7" t="s">
        <v>437</v>
      </c>
      <c r="T33" s="21" t="s">
        <v>513</v>
      </c>
    </row>
    <row r="34" spans="1:20" x14ac:dyDescent="0.35">
      <c r="A34" t="s">
        <v>435</v>
      </c>
      <c r="B34" s="6" t="s">
        <v>472</v>
      </c>
      <c r="C34" s="7">
        <v>0.7</v>
      </c>
      <c r="D34" s="19">
        <v>800</v>
      </c>
      <c r="E34" s="7" t="s">
        <v>403</v>
      </c>
      <c r="F34" s="6" t="s">
        <v>396</v>
      </c>
      <c r="G34" s="19">
        <v>1870</v>
      </c>
      <c r="H34" s="19">
        <v>14293</v>
      </c>
      <c r="I34" s="7">
        <v>53.6</v>
      </c>
      <c r="J34" s="7">
        <v>552.6</v>
      </c>
      <c r="K34" s="29">
        <f t="shared" si="2"/>
        <v>29</v>
      </c>
      <c r="L34" s="7">
        <v>32</v>
      </c>
      <c r="N34" s="7">
        <v>18.5</v>
      </c>
      <c r="O34" s="19">
        <v>2048</v>
      </c>
      <c r="P34" s="19">
        <v>131072</v>
      </c>
      <c r="S34" s="7" t="s">
        <v>437</v>
      </c>
      <c r="T34" s="21" t="s">
        <v>532</v>
      </c>
    </row>
    <row r="35" spans="1:20" x14ac:dyDescent="0.35">
      <c r="A35" t="s">
        <v>435</v>
      </c>
      <c r="B35" s="6" t="s">
        <v>474</v>
      </c>
      <c r="C35" s="7">
        <v>0.7</v>
      </c>
      <c r="D35" s="19">
        <v>800</v>
      </c>
      <c r="E35" s="7" t="s">
        <v>403</v>
      </c>
      <c r="F35" s="6" t="s">
        <v>396</v>
      </c>
      <c r="G35" s="19">
        <v>2050</v>
      </c>
      <c r="H35" s="19">
        <v>15473</v>
      </c>
      <c r="I35" s="7">
        <v>26.1</v>
      </c>
      <c r="J35" s="7">
        <v>294.39999999999998</v>
      </c>
      <c r="K35" s="29">
        <f t="shared" si="2"/>
        <v>60</v>
      </c>
      <c r="L35" s="7">
        <v>14</v>
      </c>
      <c r="N35" s="7">
        <v>8.4</v>
      </c>
      <c r="O35" s="19">
        <v>2048</v>
      </c>
      <c r="P35" s="19">
        <v>40960</v>
      </c>
      <c r="S35" s="7" t="s">
        <v>437</v>
      </c>
      <c r="T35" s="21" t="s">
        <v>533</v>
      </c>
    </row>
    <row r="36" spans="1:20" x14ac:dyDescent="0.35">
      <c r="A36" t="s">
        <v>435</v>
      </c>
      <c r="B36" s="6" t="s">
        <v>476</v>
      </c>
      <c r="C36" s="7">
        <v>0.7</v>
      </c>
      <c r="D36" s="19">
        <v>800</v>
      </c>
      <c r="E36" s="7" t="s">
        <v>403</v>
      </c>
      <c r="F36" s="6" t="s">
        <v>396</v>
      </c>
      <c r="G36" s="19">
        <v>2050</v>
      </c>
      <c r="H36" s="19">
        <v>15212</v>
      </c>
      <c r="I36" s="7">
        <v>43.4</v>
      </c>
      <c r="J36" s="7">
        <v>591.9</v>
      </c>
      <c r="K36" s="29">
        <f t="shared" si="2"/>
        <v>29</v>
      </c>
      <c r="L36" s="7">
        <v>32</v>
      </c>
      <c r="N36" s="7">
        <v>18.399999999999999</v>
      </c>
      <c r="O36" s="19">
        <v>2048</v>
      </c>
      <c r="P36" s="19">
        <v>40960</v>
      </c>
      <c r="S36" s="7" t="s">
        <v>437</v>
      </c>
      <c r="T36" s="21" t="s">
        <v>534</v>
      </c>
    </row>
    <row r="37" spans="1:20" x14ac:dyDescent="0.35">
      <c r="J37" s="23">
        <f>SUM(J26:J36)</f>
        <v>4074</v>
      </c>
      <c r="K37" s="28"/>
      <c r="N37" s="7"/>
      <c r="P37" s="19"/>
      <c r="S37" s="7"/>
    </row>
    <row r="39" spans="1:20" x14ac:dyDescent="0.35">
      <c r="B39" s="6" t="str" cm="1">
        <f t="array" aca="1" ref="B39" ca="1">VLOOKUP(MID(CELL("Filename",A1),FIND("]",CELL("Filename",A1))+1,31),setups!A:B,2)</f>
        <v>ajax,a6000 internal x2,vulkan1</v>
      </c>
    </row>
  </sheetData>
  <conditionalFormatting sqref="J2:J12">
    <cfRule type="expression" dxfId="40" priority="7">
      <formula>J2&lt;J14</formula>
    </cfRule>
    <cfRule type="dataBar" priority="10">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39" priority="6">
      <formula>J14&lt;J2</formula>
    </cfRule>
  </conditionalFormatting>
  <conditionalFormatting sqref="J26:J36">
    <cfRule type="expression" dxfId="38" priority="4">
      <formula>J26&lt;J14</formula>
    </cfRule>
  </conditionalFormatting>
  <conditionalFormatting sqref="N2:N12">
    <cfRule type="dataBar" priority="8">
      <dataBar>
        <cfvo type="min"/>
        <cfvo type="max"/>
        <color rgb="FF638EC6"/>
      </dataBar>
      <extLst>
        <ext xmlns:x14="http://schemas.microsoft.com/office/spreadsheetml/2009/9/main" uri="{B025F937-C7B1-47D3-B67F-A62EFF666E3E}">
          <x14:id>{0DD2455F-C633-43CD-B9AB-754F599DF3D4}</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{5D96A65F-A3B0-4019-AA44-08C2FCEC0514}</x14:id>
        </ext>
      </extLst>
    </cfRule>
  </conditionalFormatting>
  <conditionalFormatting sqref="R38:R1048576 S1:S37">
    <cfRule type="expression" dxfId="37" priority="5">
      <formula>TRIM(R1)="100% GPU*"</formula>
    </cfRule>
  </conditionalFormatting>
  <conditionalFormatting sqref="K14:K24">
    <cfRule type="expression" dxfId="36" priority="3">
      <formula>K14&lt;K2</formula>
    </cfRule>
  </conditionalFormatting>
  <conditionalFormatting sqref="K26:K36">
    <cfRule type="expression" dxfId="35" priority="2">
      <formula>K26&lt;K14</formula>
    </cfRule>
  </conditionalFormatting>
  <conditionalFormatting sqref="K2:K12">
    <cfRule type="expression" dxfId="34"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T41"/>
  <sheetViews>
    <sheetView zoomScale="80" zoomScaleNormal="80" workbookViewId="0">
      <selection activeCell="G1" sqref="G1:P1048576"/>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6.08984375" style="7" bestFit="1" customWidth="1"/>
    <col min="14" max="14" width="8.81640625" style="19" bestFit="1" customWidth="1"/>
    <col min="15" max="15" width="7.81640625" style="19" bestFit="1" customWidth="1"/>
    <col min="16" max="16" width="10.36328125" style="7" bestFit="1" customWidth="1"/>
    <col min="17" max="17" width="7.6328125" style="7" bestFit="1" customWidth="1"/>
    <col min="18" max="18" width="10.6328125" style="7" customWidth="1"/>
    <col min="19" max="19" width="12.8164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K2" s="7" t="e">
        <f>ROUND((G2+H2)/J2,INT(2-LOG10(ABS((G2+H2)/J2))))</f>
        <v>#DIV/0!</v>
      </c>
      <c r="N2" s="7"/>
      <c r="P2" s="19"/>
      <c r="S2" s="7"/>
    </row>
    <row r="3" spans="1:20" x14ac:dyDescent="0.35">
      <c r="K3" s="7" t="e">
        <f t="shared" ref="K3:K12" si="0">ROUND((G3+H3)/J3,INT(2-LOG10(ABS((G3+H3)/J3))))</f>
        <v>#DIV/0!</v>
      </c>
      <c r="N3" s="7"/>
      <c r="P3" s="19"/>
      <c r="S3" s="7"/>
    </row>
    <row r="4" spans="1:20" x14ac:dyDescent="0.35">
      <c r="K4" s="7" t="e">
        <f t="shared" si="0"/>
        <v>#DIV/0!</v>
      </c>
      <c r="N4" s="7"/>
      <c r="P4" s="19"/>
      <c r="S4" s="7"/>
    </row>
    <row r="5" spans="1:20" x14ac:dyDescent="0.35">
      <c r="K5" s="7" t="e">
        <f t="shared" si="0"/>
        <v>#DIV/0!</v>
      </c>
      <c r="N5" s="7"/>
      <c r="P5" s="19"/>
      <c r="S5" s="7"/>
    </row>
    <row r="6" spans="1:20" x14ac:dyDescent="0.35">
      <c r="K6" s="7" t="e">
        <f t="shared" si="0"/>
        <v>#DIV/0!</v>
      </c>
      <c r="N6" s="7"/>
      <c r="P6" s="19"/>
      <c r="S6" s="7"/>
    </row>
    <row r="7" spans="1:20" x14ac:dyDescent="0.35">
      <c r="K7" s="7" t="e">
        <f t="shared" si="0"/>
        <v>#DIV/0!</v>
      </c>
      <c r="N7" s="7"/>
      <c r="P7" s="19"/>
      <c r="S7" s="7"/>
    </row>
    <row r="8" spans="1:20" x14ac:dyDescent="0.35">
      <c r="K8" s="7" t="e">
        <f t="shared" si="0"/>
        <v>#DIV/0!</v>
      </c>
      <c r="N8" s="7"/>
      <c r="P8" s="19"/>
      <c r="S8" s="7"/>
    </row>
    <row r="9" spans="1:20" x14ac:dyDescent="0.35">
      <c r="K9" s="7" t="e">
        <f t="shared" si="0"/>
        <v>#DIV/0!</v>
      </c>
      <c r="N9" s="7"/>
      <c r="P9" s="19"/>
      <c r="S9" s="7"/>
    </row>
    <row r="10" spans="1:20" x14ac:dyDescent="0.35">
      <c r="K10" s="7" t="e">
        <f t="shared" si="0"/>
        <v>#DIV/0!</v>
      </c>
      <c r="N10" s="7"/>
      <c r="P10" s="19"/>
      <c r="S10" s="7"/>
    </row>
    <row r="11" spans="1:20" x14ac:dyDescent="0.35">
      <c r="K11" s="7" t="e">
        <f t="shared" si="0"/>
        <v>#DIV/0!</v>
      </c>
      <c r="N11" s="7"/>
      <c r="P11" s="19"/>
      <c r="S11" s="7"/>
    </row>
    <row r="12" spans="1:20" x14ac:dyDescent="0.35">
      <c r="K12" s="7" t="e">
        <f t="shared" si="0"/>
        <v>#DIV/0!</v>
      </c>
      <c r="N12" s="7"/>
      <c r="P12" s="19"/>
      <c r="S12" s="7"/>
    </row>
    <row r="13" spans="1:20" x14ac:dyDescent="0.35">
      <c r="B13" s="7"/>
      <c r="J13" s="23"/>
      <c r="K13" s="28"/>
      <c r="N13" s="7"/>
      <c r="P13" s="19"/>
      <c r="S13" s="7"/>
    </row>
    <row r="14" spans="1:20" x14ac:dyDescent="0.35">
      <c r="A14" t="s">
        <v>435</v>
      </c>
      <c r="B14" s="6" t="s">
        <v>436</v>
      </c>
      <c r="C14" s="7">
        <v>0.7</v>
      </c>
      <c r="D14" s="19">
        <v>800</v>
      </c>
      <c r="E14" s="7" t="s">
        <v>403</v>
      </c>
      <c r="F14" s="6" t="s">
        <v>396</v>
      </c>
      <c r="G14" s="19">
        <v>1974</v>
      </c>
      <c r="H14" s="19">
        <v>12874</v>
      </c>
      <c r="I14" s="7">
        <v>19.8</v>
      </c>
      <c r="J14" s="7">
        <v>210.1</v>
      </c>
      <c r="K14" s="7">
        <f>ROUND((G14+H14)/J14,INT(2-LOG10(ABS((G14+H14)/J14))))</f>
        <v>71</v>
      </c>
      <c r="L14" s="7">
        <v>3</v>
      </c>
      <c r="N14" s="7">
        <v>2.2999999999999998</v>
      </c>
      <c r="O14" s="19">
        <v>2048</v>
      </c>
      <c r="P14" s="19">
        <v>131072</v>
      </c>
      <c r="S14" s="7" t="s">
        <v>437</v>
      </c>
      <c r="T14" t="s">
        <v>495</v>
      </c>
    </row>
    <row r="15" spans="1:20" x14ac:dyDescent="0.35">
      <c r="A15" t="s">
        <v>435</v>
      </c>
      <c r="B15" s="6" t="s">
        <v>439</v>
      </c>
      <c r="C15" s="7">
        <v>0.7</v>
      </c>
      <c r="D15" s="19">
        <v>800</v>
      </c>
      <c r="E15" s="7" t="s">
        <v>403</v>
      </c>
      <c r="F15" s="6" t="s">
        <v>396</v>
      </c>
      <c r="G15" s="19">
        <v>1974</v>
      </c>
      <c r="H15" s="19">
        <v>13592</v>
      </c>
      <c r="I15" s="7">
        <v>88.9</v>
      </c>
      <c r="J15" s="7">
        <v>484.8</v>
      </c>
      <c r="K15" s="7">
        <f t="shared" ref="K15:K24" si="1">ROUND((G15+H15)/J15,INT(2-LOG10(ABS((G15+H15)/J15))))</f>
        <v>32</v>
      </c>
      <c r="L15" s="7">
        <v>27</v>
      </c>
      <c r="N15" s="7">
        <v>15.4</v>
      </c>
      <c r="O15" s="19">
        <v>2048</v>
      </c>
      <c r="P15" s="19">
        <v>131072</v>
      </c>
      <c r="S15" s="7" t="s">
        <v>437</v>
      </c>
      <c r="T15" t="s">
        <v>519</v>
      </c>
    </row>
    <row r="16" spans="1:20" x14ac:dyDescent="0.35">
      <c r="A16" t="s">
        <v>435</v>
      </c>
      <c r="B16" s="6" t="s">
        <v>441</v>
      </c>
      <c r="C16" s="7">
        <v>0.7</v>
      </c>
      <c r="D16" s="19">
        <v>800</v>
      </c>
      <c r="E16" s="7" t="s">
        <v>403</v>
      </c>
      <c r="F16" s="6" t="s">
        <v>396</v>
      </c>
      <c r="G16" s="19">
        <v>2086</v>
      </c>
      <c r="H16" s="19">
        <v>11770</v>
      </c>
      <c r="I16" s="7">
        <v>23.6</v>
      </c>
      <c r="J16" s="7">
        <v>150.5</v>
      </c>
      <c r="K16" s="7">
        <f t="shared" si="1"/>
        <v>92</v>
      </c>
      <c r="L16" s="7">
        <v>3</v>
      </c>
      <c r="N16" s="7">
        <v>1.9</v>
      </c>
      <c r="O16" s="19">
        <v>2048</v>
      </c>
      <c r="P16" s="19">
        <v>131072</v>
      </c>
      <c r="S16" s="7" t="s">
        <v>437</v>
      </c>
      <c r="T16" s="21" t="s">
        <v>520</v>
      </c>
    </row>
    <row r="17" spans="1:20" x14ac:dyDescent="0.35">
      <c r="A17" t="s">
        <v>435</v>
      </c>
      <c r="B17" s="6" t="s">
        <v>457</v>
      </c>
      <c r="C17" s="7">
        <v>0.7</v>
      </c>
      <c r="D17" s="19">
        <v>800</v>
      </c>
      <c r="E17" s="7" t="s">
        <v>403</v>
      </c>
      <c r="F17" s="6" t="s">
        <v>396</v>
      </c>
      <c r="G17" s="19">
        <v>2086</v>
      </c>
      <c r="H17" s="19">
        <v>11163</v>
      </c>
      <c r="I17" s="7">
        <v>222</v>
      </c>
      <c r="J17" s="7">
        <v>829.4</v>
      </c>
      <c r="K17" s="7">
        <f t="shared" si="1"/>
        <v>16</v>
      </c>
      <c r="L17" s="7">
        <v>70</v>
      </c>
      <c r="N17" s="7">
        <v>39.6</v>
      </c>
      <c r="O17" s="19">
        <v>2048</v>
      </c>
      <c r="P17" s="19">
        <v>131072</v>
      </c>
      <c r="S17" s="7" t="s">
        <v>437</v>
      </c>
      <c r="T17" s="21" t="s">
        <v>521</v>
      </c>
    </row>
    <row r="18" spans="1:20" x14ac:dyDescent="0.35">
      <c r="A18" t="s">
        <v>435</v>
      </c>
      <c r="B18" s="6" t="s">
        <v>443</v>
      </c>
      <c r="C18" s="7">
        <v>0.7</v>
      </c>
      <c r="D18" s="19">
        <v>800</v>
      </c>
      <c r="E18" s="7" t="s">
        <v>403</v>
      </c>
      <c r="F18" s="6" t="s">
        <v>396</v>
      </c>
      <c r="G18" s="19">
        <v>2006</v>
      </c>
      <c r="H18" s="19">
        <v>11063</v>
      </c>
      <c r="I18" s="7">
        <v>55</v>
      </c>
      <c r="J18" s="7">
        <v>207.2</v>
      </c>
      <c r="K18" s="7">
        <f t="shared" si="1"/>
        <v>63</v>
      </c>
      <c r="L18" s="7">
        <v>14</v>
      </c>
      <c r="N18" s="7">
        <v>8.4</v>
      </c>
      <c r="O18" s="19">
        <v>2048</v>
      </c>
      <c r="P18" s="19">
        <v>16384</v>
      </c>
      <c r="S18" s="7" t="s">
        <v>437</v>
      </c>
      <c r="T18" t="s">
        <v>499</v>
      </c>
    </row>
    <row r="19" spans="1:20" x14ac:dyDescent="0.35">
      <c r="A19" t="s">
        <v>435</v>
      </c>
      <c r="B19" s="6" t="s">
        <v>445</v>
      </c>
      <c r="C19" s="7">
        <v>0.7</v>
      </c>
      <c r="D19" s="19">
        <v>800</v>
      </c>
      <c r="E19" s="7" t="s">
        <v>403</v>
      </c>
      <c r="F19" s="6" t="s">
        <v>396</v>
      </c>
      <c r="G19" s="19">
        <v>2006</v>
      </c>
      <c r="H19" s="19">
        <v>11200</v>
      </c>
      <c r="I19" s="7">
        <v>146.4</v>
      </c>
      <c r="J19" s="7">
        <v>499.6</v>
      </c>
      <c r="K19" s="7">
        <f t="shared" si="1"/>
        <v>26</v>
      </c>
      <c r="L19" s="7">
        <v>14</v>
      </c>
      <c r="N19" s="7">
        <v>27.3</v>
      </c>
      <c r="O19" s="19">
        <v>2048</v>
      </c>
      <c r="P19" s="19">
        <v>16384</v>
      </c>
      <c r="S19" s="7" t="s">
        <v>437</v>
      </c>
      <c r="T19" t="s">
        <v>500</v>
      </c>
    </row>
    <row r="20" spans="1:20" x14ac:dyDescent="0.35">
      <c r="A20" t="s">
        <v>435</v>
      </c>
      <c r="B20" s="6" t="s">
        <v>447</v>
      </c>
      <c r="C20" s="7">
        <v>0.7</v>
      </c>
      <c r="D20" s="19">
        <v>800</v>
      </c>
      <c r="E20" s="7" t="s">
        <v>403</v>
      </c>
      <c r="F20" s="6" t="s">
        <v>396</v>
      </c>
      <c r="G20" s="19">
        <v>1887</v>
      </c>
      <c r="H20" s="19">
        <v>11711</v>
      </c>
      <c r="I20" s="7">
        <v>47.9</v>
      </c>
      <c r="J20" s="7">
        <v>192.4</v>
      </c>
      <c r="K20" s="7">
        <f t="shared" si="1"/>
        <v>71</v>
      </c>
      <c r="L20" s="7">
        <v>12</v>
      </c>
      <c r="N20" s="7">
        <v>7</v>
      </c>
      <c r="O20" s="19">
        <v>2048</v>
      </c>
      <c r="P20" s="19">
        <v>131072</v>
      </c>
      <c r="S20" s="7" t="s">
        <v>437</v>
      </c>
      <c r="T20" t="s">
        <v>522</v>
      </c>
    </row>
    <row r="21" spans="1:20" x14ac:dyDescent="0.35">
      <c r="A21" t="s">
        <v>435</v>
      </c>
      <c r="B21" s="6" t="s">
        <v>449</v>
      </c>
      <c r="C21" s="7">
        <v>0.7</v>
      </c>
      <c r="D21" s="19">
        <v>800</v>
      </c>
      <c r="E21" s="7" t="s">
        <v>403</v>
      </c>
      <c r="F21" s="6" t="s">
        <v>396</v>
      </c>
      <c r="G21" s="19">
        <v>1971</v>
      </c>
      <c r="H21" s="19">
        <v>12299</v>
      </c>
      <c r="I21" s="7">
        <v>29.2</v>
      </c>
      <c r="J21" s="7">
        <v>171.2</v>
      </c>
      <c r="K21" s="7">
        <f t="shared" si="1"/>
        <v>83</v>
      </c>
      <c r="L21" s="7">
        <v>8</v>
      </c>
      <c r="N21" s="7">
        <v>4.7</v>
      </c>
      <c r="O21" s="19">
        <v>2048</v>
      </c>
      <c r="P21" s="19">
        <v>8192</v>
      </c>
      <c r="S21" s="7" t="s">
        <v>437</v>
      </c>
      <c r="T21" t="s">
        <v>523</v>
      </c>
    </row>
    <row r="22" spans="1:20" x14ac:dyDescent="0.35">
      <c r="A22" t="s">
        <v>435</v>
      </c>
      <c r="B22" s="6" t="s">
        <v>451</v>
      </c>
      <c r="C22" s="7">
        <v>0.7</v>
      </c>
      <c r="D22" s="19">
        <v>800</v>
      </c>
      <c r="E22" s="7" t="s">
        <v>403</v>
      </c>
      <c r="F22" s="6" t="s">
        <v>396</v>
      </c>
      <c r="G22" s="19">
        <v>1870</v>
      </c>
      <c r="H22" s="19">
        <v>14223</v>
      </c>
      <c r="I22" s="7">
        <v>115.5</v>
      </c>
      <c r="J22" s="7">
        <v>537.6</v>
      </c>
      <c r="K22" s="7">
        <f t="shared" si="1"/>
        <v>30</v>
      </c>
      <c r="L22" s="7">
        <v>32</v>
      </c>
      <c r="N22" s="7">
        <v>18.5</v>
      </c>
      <c r="O22" s="19">
        <v>2048</v>
      </c>
      <c r="P22" s="19">
        <v>131072</v>
      </c>
      <c r="S22" s="7" t="s">
        <v>437</v>
      </c>
      <c r="T22" t="s">
        <v>524</v>
      </c>
    </row>
    <row r="23" spans="1:20" x14ac:dyDescent="0.35">
      <c r="A23" t="s">
        <v>435</v>
      </c>
      <c r="B23" s="6" t="s">
        <v>453</v>
      </c>
      <c r="C23" s="7">
        <v>0.7</v>
      </c>
      <c r="D23" s="19">
        <v>800</v>
      </c>
      <c r="E23" s="7" t="s">
        <v>403</v>
      </c>
      <c r="F23" s="6" t="s">
        <v>396</v>
      </c>
      <c r="G23" s="19">
        <v>2050</v>
      </c>
      <c r="H23" s="19">
        <v>15408</v>
      </c>
      <c r="I23" s="7">
        <v>56.7</v>
      </c>
      <c r="J23" s="22">
        <v>295.60000000000002</v>
      </c>
      <c r="K23" s="7">
        <f t="shared" si="1"/>
        <v>59</v>
      </c>
      <c r="L23" s="7">
        <v>14</v>
      </c>
      <c r="N23" s="7">
        <v>8.4</v>
      </c>
      <c r="O23" s="19">
        <v>2048</v>
      </c>
      <c r="P23" s="19">
        <v>40960</v>
      </c>
      <c r="S23" s="7" t="s">
        <v>437</v>
      </c>
      <c r="T23" t="s">
        <v>525</v>
      </c>
    </row>
    <row r="24" spans="1:20" x14ac:dyDescent="0.35">
      <c r="A24" t="s">
        <v>435</v>
      </c>
      <c r="B24" s="6" t="s">
        <v>455</v>
      </c>
      <c r="C24" s="7">
        <v>0.7</v>
      </c>
      <c r="D24" s="19">
        <v>800</v>
      </c>
      <c r="E24" s="7" t="s">
        <v>403</v>
      </c>
      <c r="F24" s="6" t="s">
        <v>396</v>
      </c>
      <c r="G24" s="19">
        <v>2050</v>
      </c>
      <c r="H24" s="19">
        <v>14789</v>
      </c>
      <c r="I24" s="7">
        <v>115.3</v>
      </c>
      <c r="J24" s="7">
        <v>568.4</v>
      </c>
      <c r="K24" s="7">
        <f t="shared" si="1"/>
        <v>30</v>
      </c>
      <c r="L24" s="7">
        <v>32</v>
      </c>
      <c r="N24" s="7">
        <v>18.399999999999999</v>
      </c>
      <c r="O24" s="19">
        <v>2048</v>
      </c>
      <c r="P24" s="19">
        <v>40960</v>
      </c>
      <c r="S24" s="7" t="s">
        <v>437</v>
      </c>
      <c r="T24" t="s">
        <v>526</v>
      </c>
    </row>
    <row r="25" spans="1:20" x14ac:dyDescent="0.35">
      <c r="J25" s="23">
        <f>SUM(J14:J24)</f>
        <v>4146.7999999999993</v>
      </c>
      <c r="K25" s="28"/>
      <c r="N25" s="7"/>
      <c r="P25" s="19"/>
      <c r="S25" s="7"/>
    </row>
    <row r="26" spans="1:20" x14ac:dyDescent="0.35">
      <c r="A26" t="s">
        <v>435</v>
      </c>
      <c r="B26" s="6" t="s">
        <v>459</v>
      </c>
      <c r="C26" s="7">
        <v>0.7</v>
      </c>
      <c r="D26" s="19">
        <v>800</v>
      </c>
      <c r="E26" s="7" t="s">
        <v>403</v>
      </c>
      <c r="F26" s="6" t="s">
        <v>396</v>
      </c>
      <c r="G26" s="19">
        <v>1974</v>
      </c>
      <c r="H26" s="19">
        <v>13081</v>
      </c>
      <c r="I26" s="7">
        <v>23.1</v>
      </c>
      <c r="J26" s="7">
        <v>210.3</v>
      </c>
      <c r="K26" s="29">
        <f>ROUND((G26+H26)/J26,INT(2-LOG10(ABS((G26+H26)/J26))))</f>
        <v>72</v>
      </c>
      <c r="L26" s="7">
        <v>3</v>
      </c>
      <c r="N26" s="7">
        <v>2.2999999999999998</v>
      </c>
      <c r="O26" s="19">
        <v>2048</v>
      </c>
      <c r="P26" s="19">
        <v>131072</v>
      </c>
      <c r="S26" s="7" t="s">
        <v>437</v>
      </c>
      <c r="T26" s="21" t="s">
        <v>527</v>
      </c>
    </row>
    <row r="27" spans="1:20" x14ac:dyDescent="0.35">
      <c r="A27" t="s">
        <v>435</v>
      </c>
      <c r="B27" s="6" t="s">
        <v>461</v>
      </c>
      <c r="C27" s="7">
        <v>0.7</v>
      </c>
      <c r="D27" s="19">
        <v>800</v>
      </c>
      <c r="E27" s="7" t="s">
        <v>403</v>
      </c>
      <c r="F27" s="6" t="s">
        <v>396</v>
      </c>
      <c r="G27" s="19">
        <v>1974</v>
      </c>
      <c r="H27" s="19">
        <v>13758</v>
      </c>
      <c r="I27" s="7">
        <v>89.2</v>
      </c>
      <c r="J27" s="7">
        <v>478</v>
      </c>
      <c r="K27" s="29">
        <f t="shared" ref="K27:K36" si="2">ROUND((G27+H27)/J27,INT(2-LOG10(ABS((G27+H27)/J27))))</f>
        <v>33</v>
      </c>
      <c r="L27" s="7">
        <v>27</v>
      </c>
      <c r="N27" s="7">
        <v>15.4</v>
      </c>
      <c r="O27" s="19">
        <v>2048</v>
      </c>
      <c r="P27" s="19">
        <v>131072</v>
      </c>
      <c r="S27" s="7" t="s">
        <v>437</v>
      </c>
      <c r="T27" s="21" t="s">
        <v>528</v>
      </c>
    </row>
    <row r="28" spans="1:20" x14ac:dyDescent="0.35">
      <c r="A28" t="s">
        <v>435</v>
      </c>
      <c r="B28" s="6" t="s">
        <v>463</v>
      </c>
      <c r="C28" s="7">
        <v>0.7</v>
      </c>
      <c r="D28" s="19">
        <v>800</v>
      </c>
      <c r="E28" s="7" t="s">
        <v>403</v>
      </c>
      <c r="F28" s="6" t="s">
        <v>396</v>
      </c>
      <c r="G28" s="19">
        <v>2086</v>
      </c>
      <c r="H28" s="19">
        <v>11869</v>
      </c>
      <c r="I28" s="7">
        <v>22.9</v>
      </c>
      <c r="J28" s="7">
        <v>139.1</v>
      </c>
      <c r="K28" s="29">
        <f t="shared" si="2"/>
        <v>100</v>
      </c>
      <c r="L28" s="7">
        <v>3</v>
      </c>
      <c r="N28" s="7">
        <v>1.9</v>
      </c>
      <c r="O28" s="19">
        <v>2048</v>
      </c>
      <c r="P28" s="19">
        <v>131072</v>
      </c>
      <c r="S28" s="7" t="s">
        <v>437</v>
      </c>
      <c r="T28" s="21" t="s">
        <v>529</v>
      </c>
    </row>
    <row r="29" spans="1:20" x14ac:dyDescent="0.35">
      <c r="A29" t="s">
        <v>435</v>
      </c>
      <c r="B29" s="6" t="s">
        <v>465</v>
      </c>
      <c r="C29" s="7">
        <v>0.7</v>
      </c>
      <c r="D29" s="19">
        <v>800</v>
      </c>
      <c r="E29" s="7" t="s">
        <v>403</v>
      </c>
      <c r="F29" s="6" t="s">
        <v>396</v>
      </c>
      <c r="G29" s="19">
        <v>2086</v>
      </c>
      <c r="H29" s="19">
        <v>11341</v>
      </c>
      <c r="I29" s="7">
        <v>218.4</v>
      </c>
      <c r="J29" s="22">
        <v>827</v>
      </c>
      <c r="K29" s="29">
        <f t="shared" si="2"/>
        <v>16</v>
      </c>
      <c r="L29" s="7">
        <v>70</v>
      </c>
      <c r="N29" s="7">
        <v>39.6</v>
      </c>
      <c r="O29" s="19">
        <v>2048</v>
      </c>
      <c r="P29" s="19">
        <v>131072</v>
      </c>
      <c r="S29" s="7" t="s">
        <v>437</v>
      </c>
      <c r="T29" s="21" t="s">
        <v>509</v>
      </c>
    </row>
    <row r="30" spans="1:20" x14ac:dyDescent="0.35">
      <c r="A30" t="s">
        <v>435</v>
      </c>
      <c r="B30" s="6" t="s">
        <v>467</v>
      </c>
      <c r="C30" s="7">
        <v>0.7</v>
      </c>
      <c r="D30" s="19">
        <v>800</v>
      </c>
      <c r="E30" s="7" t="s">
        <v>403</v>
      </c>
      <c r="F30" s="6" t="s">
        <v>396</v>
      </c>
      <c r="G30" s="19">
        <v>2006</v>
      </c>
      <c r="H30" s="19">
        <v>11351</v>
      </c>
      <c r="I30" s="7">
        <v>55.7</v>
      </c>
      <c r="J30" s="7">
        <v>208.2</v>
      </c>
      <c r="K30" s="29">
        <f t="shared" si="2"/>
        <v>64</v>
      </c>
      <c r="L30" s="7">
        <v>14</v>
      </c>
      <c r="N30" s="7">
        <v>8.4</v>
      </c>
      <c r="O30" s="19">
        <v>2048</v>
      </c>
      <c r="P30" s="19">
        <v>16384</v>
      </c>
      <c r="S30" s="7" t="s">
        <v>437</v>
      </c>
      <c r="T30" s="21" t="s">
        <v>530</v>
      </c>
    </row>
    <row r="31" spans="1:20" x14ac:dyDescent="0.35">
      <c r="A31" t="s">
        <v>435</v>
      </c>
      <c r="B31" s="6" t="s">
        <v>468</v>
      </c>
      <c r="C31" s="7">
        <v>0.7</v>
      </c>
      <c r="D31" s="19">
        <v>800</v>
      </c>
      <c r="E31" s="7" t="s">
        <v>403</v>
      </c>
      <c r="F31" s="6" t="s">
        <v>396</v>
      </c>
      <c r="G31" s="19">
        <v>2006</v>
      </c>
      <c r="H31" s="19">
        <v>11325</v>
      </c>
      <c r="I31" s="7">
        <v>148.4</v>
      </c>
      <c r="J31" s="7">
        <v>502.9</v>
      </c>
      <c r="K31" s="29">
        <f t="shared" si="2"/>
        <v>27</v>
      </c>
      <c r="L31" s="7">
        <v>14</v>
      </c>
      <c r="N31" s="7">
        <v>27.3</v>
      </c>
      <c r="O31" s="19">
        <v>2048</v>
      </c>
      <c r="P31" s="19">
        <v>16384</v>
      </c>
      <c r="S31" s="7" t="s">
        <v>437</v>
      </c>
      <c r="T31" s="21" t="s">
        <v>531</v>
      </c>
    </row>
    <row r="32" spans="1:20" x14ac:dyDescent="0.35">
      <c r="A32" t="s">
        <v>435</v>
      </c>
      <c r="B32" s="6" t="s">
        <v>470</v>
      </c>
      <c r="C32" s="7">
        <v>0.7</v>
      </c>
      <c r="D32" s="19">
        <v>800</v>
      </c>
      <c r="E32" s="7" t="s">
        <v>403</v>
      </c>
      <c r="F32" s="6" t="s">
        <v>396</v>
      </c>
      <c r="G32" s="19">
        <v>1887</v>
      </c>
      <c r="H32" s="19">
        <v>11697</v>
      </c>
      <c r="I32" s="7">
        <v>48.2</v>
      </c>
      <c r="J32" s="7">
        <v>190.4</v>
      </c>
      <c r="K32" s="29">
        <f t="shared" si="2"/>
        <v>71</v>
      </c>
      <c r="L32" s="7">
        <v>12</v>
      </c>
      <c r="N32" s="7">
        <v>7</v>
      </c>
      <c r="O32" s="19">
        <v>2048</v>
      </c>
      <c r="P32" s="19">
        <v>131072</v>
      </c>
      <c r="S32" s="7" t="s">
        <v>437</v>
      </c>
      <c r="T32" s="21" t="s">
        <v>448</v>
      </c>
    </row>
    <row r="33" spans="1:20" x14ac:dyDescent="0.35">
      <c r="A33" t="s">
        <v>435</v>
      </c>
      <c r="B33" s="6" t="s">
        <v>471</v>
      </c>
      <c r="C33" s="7">
        <v>0.7</v>
      </c>
      <c r="D33" s="19">
        <v>800</v>
      </c>
      <c r="E33" s="7" t="s">
        <v>403</v>
      </c>
      <c r="F33" s="6" t="s">
        <v>396</v>
      </c>
      <c r="G33" s="19">
        <v>1971</v>
      </c>
      <c r="H33" s="19">
        <v>12155</v>
      </c>
      <c r="I33" s="7">
        <v>29.3</v>
      </c>
      <c r="J33" s="7">
        <v>172.8</v>
      </c>
      <c r="K33" s="29">
        <f t="shared" si="2"/>
        <v>82</v>
      </c>
      <c r="L33" s="7">
        <v>8</v>
      </c>
      <c r="N33" s="7">
        <v>4.7</v>
      </c>
      <c r="O33" s="19">
        <v>2048</v>
      </c>
      <c r="P33" s="19">
        <v>8192</v>
      </c>
      <c r="S33" s="7" t="s">
        <v>437</v>
      </c>
      <c r="T33" s="21" t="s">
        <v>513</v>
      </c>
    </row>
    <row r="34" spans="1:20" x14ac:dyDescent="0.35">
      <c r="A34" t="s">
        <v>435</v>
      </c>
      <c r="B34" s="6" t="s">
        <v>472</v>
      </c>
      <c r="C34" s="7">
        <v>0.7</v>
      </c>
      <c r="D34" s="19">
        <v>800</v>
      </c>
      <c r="E34" s="7" t="s">
        <v>403</v>
      </c>
      <c r="F34" s="6" t="s">
        <v>396</v>
      </c>
      <c r="G34" s="19">
        <v>1870</v>
      </c>
      <c r="H34" s="19">
        <v>14293</v>
      </c>
      <c r="I34" s="7">
        <v>118.5</v>
      </c>
      <c r="J34" s="7">
        <v>533.4</v>
      </c>
      <c r="K34" s="29">
        <f t="shared" si="2"/>
        <v>30</v>
      </c>
      <c r="L34" s="7">
        <v>32</v>
      </c>
      <c r="N34" s="7">
        <v>18.5</v>
      </c>
      <c r="O34" s="19">
        <v>2048</v>
      </c>
      <c r="P34" s="19">
        <v>131072</v>
      </c>
      <c r="S34" s="7" t="s">
        <v>437</v>
      </c>
      <c r="T34" s="21" t="s">
        <v>532</v>
      </c>
    </row>
    <row r="35" spans="1:20" x14ac:dyDescent="0.35">
      <c r="A35" t="s">
        <v>435</v>
      </c>
      <c r="B35" s="6" t="s">
        <v>474</v>
      </c>
      <c r="C35" s="7">
        <v>0.7</v>
      </c>
      <c r="D35" s="19">
        <v>800</v>
      </c>
      <c r="E35" s="7" t="s">
        <v>403</v>
      </c>
      <c r="F35" s="6" t="s">
        <v>396</v>
      </c>
      <c r="G35" s="19">
        <v>2050</v>
      </c>
      <c r="H35" s="19">
        <v>15473</v>
      </c>
      <c r="I35" s="7">
        <v>56.9</v>
      </c>
      <c r="J35" s="7">
        <v>293.10000000000002</v>
      </c>
      <c r="K35" s="29">
        <f t="shared" si="2"/>
        <v>60</v>
      </c>
      <c r="L35" s="7">
        <v>14</v>
      </c>
      <c r="N35" s="7">
        <v>8.4</v>
      </c>
      <c r="O35" s="19">
        <v>2048</v>
      </c>
      <c r="P35" s="19">
        <v>40960</v>
      </c>
      <c r="S35" s="7" t="s">
        <v>437</v>
      </c>
      <c r="T35" s="21" t="s">
        <v>533</v>
      </c>
    </row>
    <row r="36" spans="1:20" x14ac:dyDescent="0.35">
      <c r="A36" t="s">
        <v>435</v>
      </c>
      <c r="B36" s="6" t="s">
        <v>476</v>
      </c>
      <c r="C36" s="7">
        <v>0.7</v>
      </c>
      <c r="D36" s="19">
        <v>800</v>
      </c>
      <c r="E36" s="7" t="s">
        <v>403</v>
      </c>
      <c r="F36" s="6" t="s">
        <v>396</v>
      </c>
      <c r="G36" s="19">
        <v>2050</v>
      </c>
      <c r="H36" s="19">
        <v>15212</v>
      </c>
      <c r="I36" s="7">
        <v>108.8</v>
      </c>
      <c r="J36" s="7">
        <v>572</v>
      </c>
      <c r="K36" s="29">
        <f t="shared" si="2"/>
        <v>30</v>
      </c>
      <c r="L36" s="7">
        <v>32</v>
      </c>
      <c r="N36" s="7">
        <v>18.399999999999999</v>
      </c>
      <c r="O36" s="19">
        <v>2048</v>
      </c>
      <c r="P36" s="19">
        <v>40960</v>
      </c>
      <c r="S36" s="7" t="s">
        <v>437</v>
      </c>
      <c r="T36" s="21" t="s">
        <v>534</v>
      </c>
    </row>
    <row r="37" spans="1:20" x14ac:dyDescent="0.35">
      <c r="J37" s="23">
        <f>SUM(J26:J36)</f>
        <v>4127.2000000000007</v>
      </c>
      <c r="K37" s="28"/>
      <c r="N37" s="7"/>
      <c r="P37" s="19"/>
      <c r="S37" s="7"/>
    </row>
    <row r="39" spans="1:20" x14ac:dyDescent="0.35">
      <c r="B39" s="6" t="str" cm="1">
        <f t="array" aca="1" ref="B39" ca="1">VLOOKUP(MID(CELL("Filename",A1),FIND("]",CELL("Filename",A1))+1,31),setups!A:B,2)</f>
        <v>ajax,a6000 internal x2,vulkan1,vulkan2</v>
      </c>
    </row>
    <row r="41" spans="1:20" x14ac:dyDescent="0.35">
      <c r="A41" t="s">
        <v>435</v>
      </c>
      <c r="B41" s="6" t="s">
        <v>551</v>
      </c>
      <c r="C41" s="7">
        <v>0.7</v>
      </c>
      <c r="D41" s="19">
        <v>800</v>
      </c>
      <c r="E41" s="7" t="s">
        <v>403</v>
      </c>
      <c r="F41" s="6" t="s">
        <v>396</v>
      </c>
      <c r="G41" s="19">
        <v>2086</v>
      </c>
      <c r="H41" s="19">
        <v>11447</v>
      </c>
      <c r="I41" s="7">
        <v>393.9</v>
      </c>
      <c r="J41" s="7">
        <v>1309.8</v>
      </c>
      <c r="K41" s="7">
        <v>70</v>
      </c>
      <c r="M41" s="24">
        <v>69.8</v>
      </c>
      <c r="N41" s="19">
        <v>2048</v>
      </c>
      <c r="O41" s="19">
        <v>131072</v>
      </c>
      <c r="R41" s="7" t="s">
        <v>437</v>
      </c>
      <c r="S41" t="s">
        <v>552</v>
      </c>
    </row>
  </sheetData>
  <conditionalFormatting sqref="J2:J12">
    <cfRule type="expression" dxfId="33" priority="7">
      <formula>J2&lt;J14</formula>
    </cfRule>
    <cfRule type="dataBar" priority="10">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32" priority="6">
      <formula>J14&lt;J2</formula>
    </cfRule>
  </conditionalFormatting>
  <conditionalFormatting sqref="J26:J36">
    <cfRule type="expression" dxfId="31" priority="4">
      <formula>J26&lt;J14</formula>
    </cfRule>
  </conditionalFormatting>
  <conditionalFormatting sqref="N2:N12">
    <cfRule type="dataBar" priority="8">
      <dataBar>
        <cfvo type="min"/>
        <cfvo type="max"/>
        <color rgb="FF638EC6"/>
      </dataBar>
      <extLst>
        <ext xmlns:x14="http://schemas.microsoft.com/office/spreadsheetml/2009/9/main" uri="{B025F937-C7B1-47D3-B67F-A62EFF666E3E}">
          <x14:id>{94AE5453-B7EE-4565-997D-8DE5FFC4F835}</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{A787561D-FB8A-44D2-92D2-6BB058B8EE4C}</x14:id>
        </ext>
      </extLst>
    </cfRule>
  </conditionalFormatting>
  <conditionalFormatting sqref="R38:R1048576 S1:S37">
    <cfRule type="expression" dxfId="30" priority="5">
      <formula>TRIM(R1)="100% GPU*"</formula>
    </cfRule>
  </conditionalFormatting>
  <conditionalFormatting sqref="K14:K24">
    <cfRule type="expression" dxfId="29" priority="3">
      <formula>K14&lt;K2</formula>
    </cfRule>
  </conditionalFormatting>
  <conditionalFormatting sqref="K26:K36">
    <cfRule type="expression" dxfId="28" priority="2">
      <formula>K26&lt;K14</formula>
    </cfRule>
  </conditionalFormatting>
  <conditionalFormatting sqref="K2:K12">
    <cfRule type="expression" dxfId="27"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T39"/>
  <sheetViews>
    <sheetView zoomScale="80" zoomScaleNormal="80" workbookViewId="0">
      <selection activeCell="G1" sqref="G1:S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396</v>
      </c>
      <c r="G2" s="19">
        <v>2074</v>
      </c>
      <c r="H2" s="19">
        <v>13208</v>
      </c>
      <c r="I2" s="7">
        <v>30</v>
      </c>
      <c r="J2" s="7">
        <v>126.2</v>
      </c>
      <c r="K2" s="7">
        <f>ROUND((G2+H2)/J2,INT(2-LOG10(ABS((G2+H2)/J2))))</f>
        <v>120</v>
      </c>
      <c r="L2" s="7">
        <v>4</v>
      </c>
      <c r="M2" s="7" t="s">
        <v>193</v>
      </c>
      <c r="N2" s="7">
        <v>3.1</v>
      </c>
      <c r="O2" s="19">
        <v>2048</v>
      </c>
      <c r="P2" s="19">
        <v>131072</v>
      </c>
      <c r="Q2" s="7">
        <v>5.9</v>
      </c>
      <c r="R2" s="7">
        <v>5.9</v>
      </c>
      <c r="S2" s="7" t="s">
        <v>358</v>
      </c>
      <c r="T2" t="s">
        <v>484</v>
      </c>
    </row>
    <row r="3" spans="1:20" x14ac:dyDescent="0.35">
      <c r="A3" t="s">
        <v>13</v>
      </c>
      <c r="B3" s="6" t="s">
        <v>25</v>
      </c>
      <c r="C3" s="7">
        <v>0.7</v>
      </c>
      <c r="D3" s="19">
        <v>800</v>
      </c>
      <c r="E3" s="7" t="s">
        <v>403</v>
      </c>
      <c r="F3" s="6" t="s">
        <v>396</v>
      </c>
      <c r="G3" s="19">
        <v>2074</v>
      </c>
      <c r="H3" s="19">
        <v>13378</v>
      </c>
      <c r="I3" s="7">
        <v>59.1</v>
      </c>
      <c r="J3" s="7">
        <v>456</v>
      </c>
      <c r="K3" s="7">
        <f t="shared" ref="K3:K12" si="0">ROUND((G3+H3)/J3,INT(2-LOG10(ABS((G3+H3)/J3))))</f>
        <v>34</v>
      </c>
      <c r="L3" s="7">
        <v>27</v>
      </c>
      <c r="M3" s="7" t="s">
        <v>193</v>
      </c>
      <c r="N3" s="7">
        <v>16.2</v>
      </c>
      <c r="O3" s="19">
        <v>2048</v>
      </c>
      <c r="P3" s="19">
        <v>131072</v>
      </c>
      <c r="Q3" s="7">
        <v>20.6</v>
      </c>
      <c r="R3" s="7">
        <v>20.6</v>
      </c>
      <c r="S3" s="7" t="s">
        <v>358</v>
      </c>
      <c r="T3" t="s">
        <v>485</v>
      </c>
    </row>
    <row r="4" spans="1:20" x14ac:dyDescent="0.35">
      <c r="A4" t="s">
        <v>13</v>
      </c>
      <c r="B4" s="6" t="s">
        <v>1</v>
      </c>
      <c r="C4" s="7">
        <v>0.7</v>
      </c>
      <c r="D4" s="19">
        <v>800</v>
      </c>
      <c r="E4" s="7" t="s">
        <v>403</v>
      </c>
      <c r="F4" s="6" t="s">
        <v>396</v>
      </c>
      <c r="G4" s="19">
        <v>2286</v>
      </c>
      <c r="H4" s="19">
        <v>10026</v>
      </c>
      <c r="I4" s="7">
        <v>8.8000000000000007</v>
      </c>
      <c r="J4" s="7">
        <v>68.7</v>
      </c>
      <c r="K4" s="7">
        <f t="shared" si="0"/>
        <v>180</v>
      </c>
      <c r="L4" s="7">
        <v>3</v>
      </c>
      <c r="M4" s="7" t="s">
        <v>193</v>
      </c>
      <c r="N4" s="7">
        <v>1.9</v>
      </c>
      <c r="O4" s="19">
        <v>2048</v>
      </c>
      <c r="P4" s="19">
        <v>131072</v>
      </c>
      <c r="Q4" s="7">
        <v>3.3</v>
      </c>
      <c r="R4" s="7">
        <v>3.3</v>
      </c>
      <c r="S4" s="7" t="s">
        <v>358</v>
      </c>
      <c r="T4" t="s">
        <v>486</v>
      </c>
    </row>
    <row r="5" spans="1:20" x14ac:dyDescent="0.35">
      <c r="A5" t="s">
        <v>13</v>
      </c>
      <c r="B5" s="6" t="s">
        <v>6</v>
      </c>
      <c r="C5" s="7">
        <v>0.7</v>
      </c>
      <c r="D5" s="19">
        <v>800</v>
      </c>
      <c r="E5" s="7" t="s">
        <v>403</v>
      </c>
      <c r="F5" s="6" t="s">
        <v>396</v>
      </c>
      <c r="G5" s="19">
        <v>1986</v>
      </c>
      <c r="H5" s="19">
        <v>11696</v>
      </c>
      <c r="I5" s="7">
        <v>102.6</v>
      </c>
      <c r="J5" s="7">
        <v>842.5</v>
      </c>
      <c r="K5" s="7">
        <f t="shared" si="0"/>
        <v>16</v>
      </c>
      <c r="L5" s="7">
        <v>70</v>
      </c>
      <c r="M5" s="7" t="s">
        <v>193</v>
      </c>
      <c r="N5" s="7">
        <v>39.6</v>
      </c>
      <c r="O5" s="19">
        <v>2048</v>
      </c>
      <c r="P5" s="19">
        <v>131072</v>
      </c>
      <c r="Q5" s="7">
        <v>42.1</v>
      </c>
      <c r="R5" s="7">
        <v>42.1</v>
      </c>
      <c r="S5" s="7" t="s">
        <v>358</v>
      </c>
      <c r="T5" t="s">
        <v>487</v>
      </c>
    </row>
    <row r="6" spans="1:20" x14ac:dyDescent="0.35">
      <c r="A6" t="s">
        <v>13</v>
      </c>
      <c r="B6" s="6" t="s">
        <v>31</v>
      </c>
      <c r="C6" s="7">
        <v>0.7</v>
      </c>
      <c r="D6" s="19">
        <v>800</v>
      </c>
      <c r="E6" s="7" t="s">
        <v>403</v>
      </c>
      <c r="F6" s="6" t="s">
        <v>396</v>
      </c>
      <c r="G6" s="19">
        <v>2106</v>
      </c>
      <c r="H6" s="19">
        <v>10607</v>
      </c>
      <c r="I6" s="7">
        <v>26.6</v>
      </c>
      <c r="J6" s="7">
        <v>190.7</v>
      </c>
      <c r="K6" s="7">
        <f t="shared" si="0"/>
        <v>67</v>
      </c>
      <c r="L6" s="7">
        <v>14</v>
      </c>
      <c r="M6" s="7" t="s">
        <v>193</v>
      </c>
      <c r="N6" s="7">
        <v>8.4</v>
      </c>
      <c r="O6" s="19">
        <v>2048</v>
      </c>
      <c r="P6" s="19">
        <v>16384</v>
      </c>
      <c r="Q6" s="7">
        <v>10.3</v>
      </c>
      <c r="R6" s="7">
        <v>10.3</v>
      </c>
      <c r="S6" s="7" t="s">
        <v>358</v>
      </c>
      <c r="T6" t="s">
        <v>488</v>
      </c>
    </row>
    <row r="7" spans="1:20" x14ac:dyDescent="0.35">
      <c r="A7" t="s">
        <v>13</v>
      </c>
      <c r="B7" s="6" t="s">
        <v>33</v>
      </c>
      <c r="C7" s="7">
        <v>0.7</v>
      </c>
      <c r="D7" s="19">
        <v>800</v>
      </c>
      <c r="E7" s="7" t="s">
        <v>403</v>
      </c>
      <c r="F7" s="6" t="s">
        <v>396</v>
      </c>
      <c r="G7" s="19">
        <v>2106</v>
      </c>
      <c r="H7" s="19">
        <v>11228</v>
      </c>
      <c r="I7" s="7">
        <v>73.099999999999994</v>
      </c>
      <c r="J7" s="7">
        <v>508.2</v>
      </c>
      <c r="K7" s="7">
        <f t="shared" si="0"/>
        <v>26</v>
      </c>
      <c r="L7" s="7">
        <v>14</v>
      </c>
      <c r="M7" s="7" t="s">
        <v>196</v>
      </c>
      <c r="N7" s="7">
        <v>27.3</v>
      </c>
      <c r="O7" s="19">
        <v>2048</v>
      </c>
      <c r="P7" s="19">
        <v>16384</v>
      </c>
      <c r="Q7" s="7">
        <v>29.1</v>
      </c>
      <c r="R7" s="7">
        <v>29.1</v>
      </c>
      <c r="S7" s="7" t="s">
        <v>358</v>
      </c>
      <c r="T7" t="s">
        <v>489</v>
      </c>
    </row>
    <row r="8" spans="1:20" x14ac:dyDescent="0.35">
      <c r="A8" t="s">
        <v>13</v>
      </c>
      <c r="B8" s="6" t="s">
        <v>16</v>
      </c>
      <c r="C8" s="7">
        <v>0.7</v>
      </c>
      <c r="D8" s="19">
        <v>800</v>
      </c>
      <c r="E8" s="7" t="s">
        <v>403</v>
      </c>
      <c r="F8" s="6" t="s">
        <v>396</v>
      </c>
      <c r="G8" s="19">
        <v>1867</v>
      </c>
      <c r="H8" s="19">
        <v>10915</v>
      </c>
      <c r="I8" s="7">
        <v>19.899999999999999</v>
      </c>
      <c r="J8" s="7">
        <v>163</v>
      </c>
      <c r="K8" s="7">
        <f t="shared" si="0"/>
        <v>78</v>
      </c>
      <c r="L8" s="7">
        <v>12</v>
      </c>
      <c r="M8" s="7" t="s">
        <v>195</v>
      </c>
      <c r="N8" s="7">
        <v>6.6</v>
      </c>
      <c r="O8" s="19">
        <v>2048</v>
      </c>
      <c r="P8" s="19">
        <v>1024000</v>
      </c>
      <c r="Q8" s="7">
        <v>8.1</v>
      </c>
      <c r="R8" s="7">
        <v>8.1</v>
      </c>
      <c r="S8" s="7" t="s">
        <v>358</v>
      </c>
      <c r="T8" t="s">
        <v>490</v>
      </c>
    </row>
    <row r="9" spans="1:20" x14ac:dyDescent="0.35">
      <c r="A9" t="s">
        <v>13</v>
      </c>
      <c r="B9" s="6" t="s">
        <v>184</v>
      </c>
      <c r="C9" s="7">
        <v>0.7</v>
      </c>
      <c r="D9" s="19">
        <v>800</v>
      </c>
      <c r="E9" s="7" t="s">
        <v>403</v>
      </c>
      <c r="F9" s="6" t="s">
        <v>396</v>
      </c>
      <c r="G9" s="19">
        <v>1951</v>
      </c>
      <c r="H9" s="19">
        <v>11863</v>
      </c>
      <c r="I9" s="7">
        <v>21.3</v>
      </c>
      <c r="J9" s="7">
        <v>149.1</v>
      </c>
      <c r="K9" s="7">
        <f t="shared" si="0"/>
        <v>93</v>
      </c>
      <c r="L9" s="7">
        <v>8</v>
      </c>
      <c r="M9" s="7" t="s">
        <v>193</v>
      </c>
      <c r="N9" s="7">
        <v>4.7</v>
      </c>
      <c r="O9" s="19">
        <v>2048</v>
      </c>
      <c r="P9" s="19">
        <v>8192</v>
      </c>
      <c r="Q9" s="7">
        <v>6.8</v>
      </c>
      <c r="R9" s="7">
        <v>6.8</v>
      </c>
      <c r="S9" s="7" t="s">
        <v>358</v>
      </c>
      <c r="T9" t="s">
        <v>491</v>
      </c>
    </row>
    <row r="10" spans="1:20" x14ac:dyDescent="0.35">
      <c r="A10" t="s">
        <v>13</v>
      </c>
      <c r="B10" s="6" t="s">
        <v>28</v>
      </c>
      <c r="C10" s="7">
        <v>0.7</v>
      </c>
      <c r="D10" s="19">
        <v>800</v>
      </c>
      <c r="E10" s="7" t="s">
        <v>403</v>
      </c>
      <c r="F10" s="6" t="s">
        <v>396</v>
      </c>
      <c r="G10" s="19">
        <v>1850</v>
      </c>
      <c r="H10" s="19">
        <v>15050</v>
      </c>
      <c r="I10" s="7">
        <v>55.9</v>
      </c>
      <c r="J10" s="7">
        <v>561.1</v>
      </c>
      <c r="K10" s="7">
        <f t="shared" si="0"/>
        <v>30</v>
      </c>
      <c r="L10" s="7">
        <v>32</v>
      </c>
      <c r="M10" s="7" t="s">
        <v>193</v>
      </c>
      <c r="N10" s="7">
        <v>18.5</v>
      </c>
      <c r="O10" s="19">
        <v>2048</v>
      </c>
      <c r="P10" s="19">
        <v>131072</v>
      </c>
      <c r="Q10" s="7">
        <v>20.5</v>
      </c>
      <c r="R10" s="7">
        <v>20.5</v>
      </c>
      <c r="S10" s="7" t="s">
        <v>358</v>
      </c>
      <c r="T10" t="s">
        <v>492</v>
      </c>
    </row>
    <row r="11" spans="1:20" x14ac:dyDescent="0.35">
      <c r="A11" t="s">
        <v>13</v>
      </c>
      <c r="B11" s="6" t="s">
        <v>479</v>
      </c>
      <c r="C11" s="7">
        <v>0.7</v>
      </c>
      <c r="D11" s="19">
        <v>800</v>
      </c>
      <c r="E11" s="7" t="s">
        <v>403</v>
      </c>
      <c r="F11" s="6" t="s">
        <v>396</v>
      </c>
      <c r="G11" s="19">
        <v>1950</v>
      </c>
      <c r="H11" s="19">
        <v>14814</v>
      </c>
      <c r="I11" s="7">
        <v>31.4</v>
      </c>
      <c r="J11" s="7">
        <v>268.10000000000002</v>
      </c>
      <c r="K11" s="7">
        <f t="shared" si="0"/>
        <v>63</v>
      </c>
      <c r="L11" s="7">
        <v>14</v>
      </c>
      <c r="M11" s="7" t="s">
        <v>193</v>
      </c>
      <c r="N11" s="7">
        <v>8.6</v>
      </c>
      <c r="O11" s="19">
        <v>2048</v>
      </c>
      <c r="P11" s="19">
        <v>40960</v>
      </c>
      <c r="Q11" s="7">
        <v>10.4</v>
      </c>
      <c r="R11" s="7">
        <v>10.4</v>
      </c>
      <c r="S11" s="7" t="s">
        <v>358</v>
      </c>
      <c r="T11" t="s">
        <v>493</v>
      </c>
    </row>
    <row r="12" spans="1:20" x14ac:dyDescent="0.35">
      <c r="A12" t="s">
        <v>13</v>
      </c>
      <c r="B12" s="6" t="s">
        <v>41</v>
      </c>
      <c r="C12" s="7">
        <v>0.7</v>
      </c>
      <c r="D12" s="19">
        <v>800</v>
      </c>
      <c r="E12" s="7" t="s">
        <v>403</v>
      </c>
      <c r="F12" s="6" t="s">
        <v>396</v>
      </c>
      <c r="G12" s="19">
        <v>1950</v>
      </c>
      <c r="H12" s="19">
        <v>15270</v>
      </c>
      <c r="I12" s="7">
        <v>57.1</v>
      </c>
      <c r="J12" s="7">
        <v>575.70000000000005</v>
      </c>
      <c r="K12" s="7">
        <f t="shared" si="0"/>
        <v>30</v>
      </c>
      <c r="L12" s="7">
        <v>32</v>
      </c>
      <c r="M12" s="7" t="s">
        <v>193</v>
      </c>
      <c r="N12" s="7">
        <v>18.8</v>
      </c>
      <c r="O12" s="19">
        <v>2048</v>
      </c>
      <c r="P12" s="19">
        <v>40960</v>
      </c>
      <c r="Q12" s="7">
        <v>21.8</v>
      </c>
      <c r="R12" s="7">
        <v>21.8</v>
      </c>
      <c r="S12" s="7" t="s">
        <v>358</v>
      </c>
      <c r="T12" t="s">
        <v>494</v>
      </c>
    </row>
    <row r="13" spans="1:20" x14ac:dyDescent="0.35">
      <c r="B13" s="7"/>
      <c r="J13" s="23">
        <f>SUM(J2:J12)</f>
        <v>3909.3</v>
      </c>
      <c r="K13" s="28"/>
      <c r="N13" s="7"/>
      <c r="P13" s="19"/>
      <c r="S13" s="7"/>
    </row>
    <row r="14" spans="1:20" x14ac:dyDescent="0.35">
      <c r="A14" t="s">
        <v>435</v>
      </c>
      <c r="B14" s="6" t="s">
        <v>436</v>
      </c>
      <c r="C14" s="7">
        <v>0.7</v>
      </c>
      <c r="D14" s="19">
        <v>800</v>
      </c>
      <c r="E14" s="7" t="s">
        <v>403</v>
      </c>
      <c r="F14" s="6" t="s">
        <v>396</v>
      </c>
      <c r="G14" s="19">
        <v>1974</v>
      </c>
      <c r="H14" s="19">
        <v>12890</v>
      </c>
      <c r="I14" s="7">
        <v>8.8000000000000007</v>
      </c>
      <c r="J14" s="7">
        <v>143.1</v>
      </c>
      <c r="K14" s="7">
        <f>ROUND((G14+H14)/J14,INT(2-LOG10(ABS((G14+H14)/J14))))</f>
        <v>100</v>
      </c>
      <c r="L14" s="7">
        <v>3</v>
      </c>
      <c r="N14" s="7">
        <v>2.2999999999999998</v>
      </c>
      <c r="O14" s="19">
        <v>2048</v>
      </c>
      <c r="P14" s="19">
        <v>131072</v>
      </c>
      <c r="S14" s="7" t="s">
        <v>437</v>
      </c>
      <c r="T14" t="s">
        <v>495</v>
      </c>
    </row>
    <row r="15" spans="1:20" x14ac:dyDescent="0.35">
      <c r="A15" t="s">
        <v>435</v>
      </c>
      <c r="B15" s="6" t="s">
        <v>439</v>
      </c>
      <c r="C15" s="7">
        <v>0.7</v>
      </c>
      <c r="D15" s="19">
        <v>800</v>
      </c>
      <c r="E15" s="7" t="s">
        <v>403</v>
      </c>
      <c r="F15" s="6" t="s">
        <v>396</v>
      </c>
      <c r="G15" s="19">
        <v>1974</v>
      </c>
      <c r="H15" s="19">
        <v>13419</v>
      </c>
      <c r="I15" s="7">
        <v>22.2</v>
      </c>
      <c r="J15" s="7">
        <v>493.3</v>
      </c>
      <c r="K15" s="7">
        <f t="shared" ref="K15:K24" si="1">ROUND((G15+H15)/J15,INT(2-LOG10(ABS((G15+H15)/J15))))</f>
        <v>31</v>
      </c>
      <c r="L15" s="7">
        <v>27</v>
      </c>
      <c r="N15" s="7">
        <v>15.4</v>
      </c>
      <c r="O15" s="19">
        <v>2048</v>
      </c>
      <c r="P15" s="19">
        <v>131072</v>
      </c>
      <c r="S15" s="7" t="s">
        <v>437</v>
      </c>
      <c r="T15" t="s">
        <v>496</v>
      </c>
    </row>
    <row r="16" spans="1:20" x14ac:dyDescent="0.35">
      <c r="A16" t="s">
        <v>435</v>
      </c>
      <c r="B16" s="6" t="s">
        <v>441</v>
      </c>
      <c r="C16" s="7">
        <v>0.7</v>
      </c>
      <c r="D16" s="19">
        <v>800</v>
      </c>
      <c r="E16" s="7" t="s">
        <v>403</v>
      </c>
      <c r="F16" s="6" t="s">
        <v>396</v>
      </c>
      <c r="G16" s="19">
        <v>2086</v>
      </c>
      <c r="H16" s="19">
        <v>12149</v>
      </c>
      <c r="I16" s="7">
        <v>9.6</v>
      </c>
      <c r="J16" s="7">
        <v>104.7</v>
      </c>
      <c r="K16" s="7">
        <f t="shared" si="1"/>
        <v>140</v>
      </c>
      <c r="L16" s="7">
        <v>3</v>
      </c>
      <c r="N16" s="7">
        <v>1.9</v>
      </c>
      <c r="O16" s="19">
        <v>2048</v>
      </c>
      <c r="P16" s="19">
        <v>131072</v>
      </c>
      <c r="S16" s="7"/>
      <c r="T16" s="21" t="s">
        <v>497</v>
      </c>
    </row>
    <row r="17" spans="1:20" x14ac:dyDescent="0.35">
      <c r="A17" t="s">
        <v>435</v>
      </c>
      <c r="B17" s="6" t="s">
        <v>457</v>
      </c>
      <c r="C17" s="7">
        <v>0.7</v>
      </c>
      <c r="D17" s="19">
        <v>800</v>
      </c>
      <c r="E17" s="7" t="s">
        <v>403</v>
      </c>
      <c r="F17" s="6" t="s">
        <v>396</v>
      </c>
      <c r="G17" s="19">
        <v>2086</v>
      </c>
      <c r="H17" s="19">
        <v>11427</v>
      </c>
      <c r="I17" s="7">
        <v>51.6</v>
      </c>
      <c r="J17" s="7">
        <v>881.1</v>
      </c>
      <c r="K17" s="7">
        <f t="shared" si="1"/>
        <v>15</v>
      </c>
      <c r="L17" s="7">
        <v>70</v>
      </c>
      <c r="N17" s="7">
        <v>39.6</v>
      </c>
      <c r="O17" s="19">
        <v>2048</v>
      </c>
      <c r="P17" s="19">
        <v>131072</v>
      </c>
      <c r="S17" s="7"/>
      <c r="T17" s="21" t="s">
        <v>498</v>
      </c>
    </row>
    <row r="18" spans="1:20" x14ac:dyDescent="0.35">
      <c r="A18" t="s">
        <v>435</v>
      </c>
      <c r="B18" s="6" t="s">
        <v>443</v>
      </c>
      <c r="C18" s="7">
        <v>0.7</v>
      </c>
      <c r="D18" s="19">
        <v>800</v>
      </c>
      <c r="E18" s="7" t="s">
        <v>403</v>
      </c>
      <c r="F18" s="6" t="s">
        <v>396</v>
      </c>
      <c r="G18" s="19">
        <v>2006</v>
      </c>
      <c r="H18" s="19">
        <v>11305</v>
      </c>
      <c r="I18" s="7">
        <v>41.8</v>
      </c>
      <c r="J18" s="7">
        <v>219.4</v>
      </c>
      <c r="K18" s="7">
        <f t="shared" si="1"/>
        <v>61</v>
      </c>
      <c r="L18" s="7">
        <v>14</v>
      </c>
      <c r="N18" s="7">
        <v>8.4</v>
      </c>
      <c r="O18" s="19">
        <v>2048</v>
      </c>
      <c r="P18" s="19">
        <v>16384</v>
      </c>
      <c r="S18" s="7" t="s">
        <v>437</v>
      </c>
      <c r="T18" t="s">
        <v>499</v>
      </c>
    </row>
    <row r="19" spans="1:20" x14ac:dyDescent="0.35">
      <c r="A19" t="s">
        <v>435</v>
      </c>
      <c r="B19" s="6" t="s">
        <v>445</v>
      </c>
      <c r="C19" s="7">
        <v>0.7</v>
      </c>
      <c r="D19" s="19">
        <v>800</v>
      </c>
      <c r="E19" s="7" t="s">
        <v>403</v>
      </c>
      <c r="F19" s="6" t="s">
        <v>396</v>
      </c>
      <c r="G19" s="19">
        <v>2006</v>
      </c>
      <c r="H19" s="19">
        <v>11200</v>
      </c>
      <c r="I19" s="7">
        <v>85.4</v>
      </c>
      <c r="J19" s="7">
        <v>508.8</v>
      </c>
      <c r="K19" s="7">
        <f t="shared" si="1"/>
        <v>26</v>
      </c>
      <c r="L19" s="7">
        <v>14</v>
      </c>
      <c r="N19" s="7">
        <v>27.3</v>
      </c>
      <c r="O19" s="19">
        <v>2048</v>
      </c>
      <c r="P19" s="19">
        <v>16384</v>
      </c>
      <c r="S19" s="7" t="s">
        <v>437</v>
      </c>
      <c r="T19" t="s">
        <v>500</v>
      </c>
    </row>
    <row r="20" spans="1:20" x14ac:dyDescent="0.35">
      <c r="A20" t="s">
        <v>435</v>
      </c>
      <c r="B20" s="6" t="s">
        <v>447</v>
      </c>
      <c r="C20" s="7">
        <v>0.7</v>
      </c>
      <c r="D20" s="19">
        <v>800</v>
      </c>
      <c r="E20" s="7" t="s">
        <v>403</v>
      </c>
      <c r="F20" s="6" t="s">
        <v>396</v>
      </c>
      <c r="G20" s="19">
        <v>1887</v>
      </c>
      <c r="H20" s="19">
        <v>12013</v>
      </c>
      <c r="I20" s="7">
        <v>31.2</v>
      </c>
      <c r="J20" s="7">
        <v>203.8</v>
      </c>
      <c r="K20" s="7">
        <f t="shared" si="1"/>
        <v>68</v>
      </c>
      <c r="L20" s="7">
        <v>12</v>
      </c>
      <c r="N20" s="7">
        <v>7</v>
      </c>
      <c r="O20" s="19">
        <v>2048</v>
      </c>
      <c r="P20" s="19">
        <v>131072</v>
      </c>
      <c r="S20" s="7" t="s">
        <v>437</v>
      </c>
      <c r="T20" t="s">
        <v>501</v>
      </c>
    </row>
    <row r="21" spans="1:20" x14ac:dyDescent="0.35">
      <c r="A21" t="s">
        <v>435</v>
      </c>
      <c r="B21" s="6" t="s">
        <v>449</v>
      </c>
      <c r="C21" s="7">
        <v>0.7</v>
      </c>
      <c r="D21" s="19">
        <v>800</v>
      </c>
      <c r="E21" s="7" t="s">
        <v>403</v>
      </c>
      <c r="F21" s="6" t="s">
        <v>396</v>
      </c>
      <c r="G21" s="19">
        <v>1971</v>
      </c>
      <c r="H21" s="19">
        <v>12108</v>
      </c>
      <c r="I21" s="7">
        <v>22.7</v>
      </c>
      <c r="J21" s="7">
        <v>170.7</v>
      </c>
      <c r="K21" s="7">
        <f t="shared" si="1"/>
        <v>82</v>
      </c>
      <c r="L21" s="7">
        <v>8</v>
      </c>
      <c r="N21" s="7">
        <v>4.7</v>
      </c>
      <c r="O21" s="19">
        <v>2048</v>
      </c>
      <c r="P21" s="19">
        <v>8192</v>
      </c>
      <c r="S21" s="7" t="s">
        <v>437</v>
      </c>
      <c r="T21" t="s">
        <v>502</v>
      </c>
    </row>
    <row r="22" spans="1:20" x14ac:dyDescent="0.35">
      <c r="A22" t="s">
        <v>435</v>
      </c>
      <c r="B22" s="6" t="s">
        <v>451</v>
      </c>
      <c r="C22" s="7">
        <v>0.7</v>
      </c>
      <c r="D22" s="19">
        <v>800</v>
      </c>
      <c r="E22" s="7" t="s">
        <v>403</v>
      </c>
      <c r="F22" s="6" t="s">
        <v>396</v>
      </c>
      <c r="G22" s="19">
        <v>1870</v>
      </c>
      <c r="H22" s="19">
        <v>14496</v>
      </c>
      <c r="I22" s="7">
        <v>78.400000000000006</v>
      </c>
      <c r="J22" s="7">
        <v>567.9</v>
      </c>
      <c r="K22" s="7">
        <f t="shared" si="1"/>
        <v>29</v>
      </c>
      <c r="L22" s="7">
        <v>32</v>
      </c>
      <c r="N22" s="7">
        <v>18.5</v>
      </c>
      <c r="O22" s="19">
        <v>2048</v>
      </c>
      <c r="P22" s="19">
        <v>131072</v>
      </c>
      <c r="S22" s="7" t="s">
        <v>437</v>
      </c>
      <c r="T22" t="s">
        <v>503</v>
      </c>
    </row>
    <row r="23" spans="1:20" x14ac:dyDescent="0.35">
      <c r="A23" t="s">
        <v>435</v>
      </c>
      <c r="B23" s="6" t="s">
        <v>453</v>
      </c>
      <c r="C23" s="7">
        <v>0.7</v>
      </c>
      <c r="D23" s="19">
        <v>800</v>
      </c>
      <c r="E23" s="7" t="s">
        <v>403</v>
      </c>
      <c r="F23" s="6" t="s">
        <v>396</v>
      </c>
      <c r="G23" s="19">
        <v>2050</v>
      </c>
      <c r="H23" s="19">
        <v>15394</v>
      </c>
      <c r="I23" s="7">
        <v>38.9</v>
      </c>
      <c r="J23" s="7">
        <v>306.60000000000002</v>
      </c>
      <c r="K23" s="7">
        <f t="shared" si="1"/>
        <v>57</v>
      </c>
      <c r="L23" s="7">
        <v>14</v>
      </c>
      <c r="N23" s="7">
        <v>8.4</v>
      </c>
      <c r="O23" s="19">
        <v>2048</v>
      </c>
      <c r="P23" s="19">
        <v>40960</v>
      </c>
      <c r="S23" s="7" t="s">
        <v>437</v>
      </c>
      <c r="T23" t="s">
        <v>504</v>
      </c>
    </row>
    <row r="24" spans="1:20" x14ac:dyDescent="0.35">
      <c r="A24" t="s">
        <v>435</v>
      </c>
      <c r="B24" s="6" t="s">
        <v>455</v>
      </c>
      <c r="C24" s="7">
        <v>0.7</v>
      </c>
      <c r="D24" s="19">
        <v>800</v>
      </c>
      <c r="E24" s="7" t="s">
        <v>403</v>
      </c>
      <c r="F24" s="6" t="s">
        <v>396</v>
      </c>
      <c r="G24" s="19">
        <v>2050</v>
      </c>
      <c r="H24" s="19">
        <v>14780</v>
      </c>
      <c r="I24" s="7">
        <v>83.6</v>
      </c>
      <c r="J24" s="7">
        <v>590.29999999999995</v>
      </c>
      <c r="K24" s="7">
        <f t="shared" si="1"/>
        <v>29</v>
      </c>
      <c r="L24" s="7">
        <v>32</v>
      </c>
      <c r="N24" s="7">
        <v>18.399999999999999</v>
      </c>
      <c r="O24" s="19">
        <v>2048</v>
      </c>
      <c r="P24" s="19">
        <v>40960</v>
      </c>
      <c r="S24" s="7" t="s">
        <v>437</v>
      </c>
      <c r="T24" t="s">
        <v>505</v>
      </c>
    </row>
    <row r="25" spans="1:20" x14ac:dyDescent="0.35">
      <c r="J25" s="23">
        <f>SUM(J14:J24)</f>
        <v>4189.7</v>
      </c>
      <c r="K25" s="28"/>
      <c r="N25" s="7"/>
      <c r="P25" s="19"/>
      <c r="S25" s="7"/>
    </row>
    <row r="26" spans="1:20" x14ac:dyDescent="0.35">
      <c r="A26" t="s">
        <v>435</v>
      </c>
      <c r="B26" s="6" t="s">
        <v>459</v>
      </c>
      <c r="C26" s="7">
        <v>0.7</v>
      </c>
      <c r="D26" s="19">
        <v>800</v>
      </c>
      <c r="E26" s="7" t="s">
        <v>403</v>
      </c>
      <c r="F26" s="6" t="s">
        <v>396</v>
      </c>
      <c r="G26" s="19">
        <v>1974</v>
      </c>
      <c r="H26" s="19">
        <v>12964</v>
      </c>
      <c r="I26" s="7">
        <v>17.5</v>
      </c>
      <c r="J26" s="7">
        <v>170.5</v>
      </c>
      <c r="K26" s="29">
        <f>ROUND((G26+H26)/J26,INT(2-LOG10(ABS((G26+H26)/J26))))</f>
        <v>88</v>
      </c>
      <c r="L26" s="7">
        <v>3</v>
      </c>
      <c r="N26" s="7">
        <v>2.2999999999999998</v>
      </c>
      <c r="O26" s="19">
        <v>2048</v>
      </c>
      <c r="P26" s="19">
        <v>131072</v>
      </c>
      <c r="S26" s="7" t="s">
        <v>437</v>
      </c>
      <c r="T26" s="21" t="s">
        <v>506</v>
      </c>
    </row>
    <row r="27" spans="1:20" x14ac:dyDescent="0.35">
      <c r="A27" t="s">
        <v>435</v>
      </c>
      <c r="B27" s="6" t="s">
        <v>461</v>
      </c>
      <c r="C27" s="7">
        <v>0.7</v>
      </c>
      <c r="D27" s="19">
        <v>800</v>
      </c>
      <c r="E27" s="7" t="s">
        <v>403</v>
      </c>
      <c r="F27" s="6" t="s">
        <v>396</v>
      </c>
      <c r="G27" s="19">
        <v>1974</v>
      </c>
      <c r="H27" s="19">
        <v>13622</v>
      </c>
      <c r="I27" s="7">
        <v>58.7</v>
      </c>
      <c r="J27" s="7">
        <v>510.1</v>
      </c>
      <c r="K27" s="29">
        <f t="shared" ref="K27:K36" si="2">ROUND((G27+H27)/J27,INT(2-LOG10(ABS((G27+H27)/J27))))</f>
        <v>31</v>
      </c>
      <c r="L27" s="7">
        <v>27</v>
      </c>
      <c r="N27" s="7">
        <v>15.4</v>
      </c>
      <c r="O27" s="19">
        <v>2048</v>
      </c>
      <c r="P27" s="19">
        <v>131072</v>
      </c>
      <c r="S27" s="7" t="s">
        <v>437</v>
      </c>
      <c r="T27" s="21" t="s">
        <v>507</v>
      </c>
    </row>
    <row r="28" spans="1:20" x14ac:dyDescent="0.35">
      <c r="A28" t="s">
        <v>435</v>
      </c>
      <c r="B28" s="6" t="s">
        <v>463</v>
      </c>
      <c r="C28" s="7">
        <v>0.7</v>
      </c>
      <c r="D28" s="19">
        <v>800</v>
      </c>
      <c r="E28" s="7" t="s">
        <v>403</v>
      </c>
      <c r="F28" s="6" t="s">
        <v>396</v>
      </c>
      <c r="G28" s="19">
        <v>2086</v>
      </c>
      <c r="H28" s="19">
        <v>11568</v>
      </c>
      <c r="I28" s="7">
        <v>15.4</v>
      </c>
      <c r="J28" s="7">
        <v>95.5</v>
      </c>
      <c r="K28" s="29">
        <f t="shared" si="2"/>
        <v>140</v>
      </c>
      <c r="L28" s="7">
        <v>3</v>
      </c>
      <c r="N28" s="7">
        <v>1.9</v>
      </c>
      <c r="O28" s="19">
        <v>2048</v>
      </c>
      <c r="P28" s="19">
        <v>131072</v>
      </c>
      <c r="S28" s="7"/>
      <c r="T28" s="21" t="s">
        <v>508</v>
      </c>
    </row>
    <row r="29" spans="1:20" x14ac:dyDescent="0.35">
      <c r="A29" t="s">
        <v>435</v>
      </c>
      <c r="B29" s="6" t="s">
        <v>465</v>
      </c>
      <c r="C29" s="7">
        <v>0.7</v>
      </c>
      <c r="D29" s="19">
        <v>800</v>
      </c>
      <c r="E29" s="7" t="s">
        <v>403</v>
      </c>
      <c r="F29" s="6" t="s">
        <v>396</v>
      </c>
      <c r="G29" s="19">
        <v>2086</v>
      </c>
      <c r="H29" s="19">
        <v>11460</v>
      </c>
      <c r="I29" s="7">
        <v>145.69999999999999</v>
      </c>
      <c r="J29" s="22">
        <v>889.9</v>
      </c>
      <c r="K29" s="29">
        <f t="shared" si="2"/>
        <v>15</v>
      </c>
      <c r="L29" s="7">
        <v>70</v>
      </c>
      <c r="N29" s="7">
        <v>39.6</v>
      </c>
      <c r="O29" s="19">
        <v>2048</v>
      </c>
      <c r="P29" s="19">
        <v>131072</v>
      </c>
      <c r="S29" s="7"/>
      <c r="T29" s="21" t="s">
        <v>509</v>
      </c>
    </row>
    <row r="30" spans="1:20" x14ac:dyDescent="0.35">
      <c r="A30" t="s">
        <v>435</v>
      </c>
      <c r="B30" s="6" t="s">
        <v>467</v>
      </c>
      <c r="C30" s="7">
        <v>0.7</v>
      </c>
      <c r="D30" s="19">
        <v>800</v>
      </c>
      <c r="E30" s="7" t="s">
        <v>403</v>
      </c>
      <c r="F30" s="6" t="s">
        <v>396</v>
      </c>
      <c r="G30" s="19">
        <v>2006</v>
      </c>
      <c r="H30" s="19">
        <v>11220</v>
      </c>
      <c r="I30" s="7">
        <v>40.5</v>
      </c>
      <c r="J30" s="7">
        <v>222.7</v>
      </c>
      <c r="K30" s="29">
        <f t="shared" si="2"/>
        <v>59</v>
      </c>
      <c r="L30" s="7">
        <v>14</v>
      </c>
      <c r="N30" s="7">
        <v>8.4</v>
      </c>
      <c r="O30" s="19">
        <v>2048</v>
      </c>
      <c r="P30" s="19">
        <v>16384</v>
      </c>
      <c r="S30" s="7" t="s">
        <v>437</v>
      </c>
      <c r="T30" s="21" t="s">
        <v>510</v>
      </c>
    </row>
    <row r="31" spans="1:20" x14ac:dyDescent="0.35">
      <c r="A31" t="s">
        <v>435</v>
      </c>
      <c r="B31" s="6" t="s">
        <v>468</v>
      </c>
      <c r="C31" s="7">
        <v>0.7</v>
      </c>
      <c r="D31" s="19">
        <v>800</v>
      </c>
      <c r="E31" s="7" t="s">
        <v>403</v>
      </c>
      <c r="F31" s="6" t="s">
        <v>396</v>
      </c>
      <c r="G31" s="19">
        <v>2006</v>
      </c>
      <c r="H31" s="19">
        <v>11268</v>
      </c>
      <c r="I31" s="7">
        <v>90.6</v>
      </c>
      <c r="J31" s="7">
        <v>517.4</v>
      </c>
      <c r="K31" s="29">
        <f t="shared" si="2"/>
        <v>26</v>
      </c>
      <c r="L31" s="7">
        <v>14</v>
      </c>
      <c r="N31" s="7">
        <v>27.3</v>
      </c>
      <c r="O31" s="19">
        <v>2048</v>
      </c>
      <c r="P31" s="19">
        <v>16384</v>
      </c>
      <c r="S31" s="7" t="s">
        <v>437</v>
      </c>
      <c r="T31" s="21" t="s">
        <v>511</v>
      </c>
    </row>
    <row r="32" spans="1:20" x14ac:dyDescent="0.35">
      <c r="A32" t="s">
        <v>435</v>
      </c>
      <c r="B32" s="6" t="s">
        <v>470</v>
      </c>
      <c r="C32" s="7">
        <v>0.7</v>
      </c>
      <c r="D32" s="19">
        <v>800</v>
      </c>
      <c r="E32" s="7" t="s">
        <v>403</v>
      </c>
      <c r="F32" s="6" t="s">
        <v>396</v>
      </c>
      <c r="G32" s="19">
        <v>1887</v>
      </c>
      <c r="H32" s="19">
        <v>11644</v>
      </c>
      <c r="I32" s="7">
        <v>31.6</v>
      </c>
      <c r="J32" s="7">
        <v>204.7</v>
      </c>
      <c r="K32" s="29">
        <f t="shared" si="2"/>
        <v>66</v>
      </c>
      <c r="L32" s="7">
        <v>12</v>
      </c>
      <c r="N32" s="7">
        <v>7</v>
      </c>
      <c r="O32" s="19">
        <v>2048</v>
      </c>
      <c r="P32" s="19">
        <v>131072</v>
      </c>
      <c r="S32" s="7" t="s">
        <v>437</v>
      </c>
      <c r="T32" s="21" t="s">
        <v>512</v>
      </c>
    </row>
    <row r="33" spans="1:20" x14ac:dyDescent="0.35">
      <c r="A33" t="s">
        <v>435</v>
      </c>
      <c r="B33" s="6" t="s">
        <v>471</v>
      </c>
      <c r="C33" s="7">
        <v>0.7</v>
      </c>
      <c r="D33" s="19">
        <v>800</v>
      </c>
      <c r="E33" s="7" t="s">
        <v>403</v>
      </c>
      <c r="F33" s="6" t="s">
        <v>396</v>
      </c>
      <c r="G33" s="19">
        <v>1971</v>
      </c>
      <c r="H33" s="19">
        <v>12230</v>
      </c>
      <c r="I33" s="7">
        <v>17.600000000000001</v>
      </c>
      <c r="J33" s="7">
        <v>165.7</v>
      </c>
      <c r="K33" s="29">
        <f t="shared" si="2"/>
        <v>86</v>
      </c>
      <c r="L33" s="7">
        <v>8</v>
      </c>
      <c r="N33" s="7">
        <v>4.7</v>
      </c>
      <c r="O33" s="19">
        <v>2048</v>
      </c>
      <c r="P33" s="19">
        <v>8192</v>
      </c>
      <c r="S33" s="7" t="s">
        <v>437</v>
      </c>
      <c r="T33" s="21" t="s">
        <v>513</v>
      </c>
    </row>
    <row r="34" spans="1:20" x14ac:dyDescent="0.35">
      <c r="A34" t="s">
        <v>435</v>
      </c>
      <c r="B34" s="6" t="s">
        <v>472</v>
      </c>
      <c r="C34" s="7">
        <v>0.7</v>
      </c>
      <c r="D34" s="19">
        <v>800</v>
      </c>
      <c r="E34" s="7" t="s">
        <v>403</v>
      </c>
      <c r="F34" s="6" t="s">
        <v>396</v>
      </c>
      <c r="G34" s="19">
        <v>1870</v>
      </c>
      <c r="H34" s="19">
        <v>14300</v>
      </c>
      <c r="I34" s="7">
        <v>78.8</v>
      </c>
      <c r="J34" s="7">
        <v>570.1</v>
      </c>
      <c r="K34" s="29">
        <f t="shared" si="2"/>
        <v>28</v>
      </c>
      <c r="L34" s="7">
        <v>32</v>
      </c>
      <c r="N34" s="7">
        <v>18.5</v>
      </c>
      <c r="O34" s="19">
        <v>2048</v>
      </c>
      <c r="P34" s="19">
        <v>131072</v>
      </c>
      <c r="S34" s="7" t="s">
        <v>437</v>
      </c>
      <c r="T34" s="21" t="s">
        <v>514</v>
      </c>
    </row>
    <row r="35" spans="1:20" x14ac:dyDescent="0.35">
      <c r="A35" t="s">
        <v>435</v>
      </c>
      <c r="B35" s="6" t="s">
        <v>474</v>
      </c>
      <c r="C35" s="7">
        <v>0.7</v>
      </c>
      <c r="D35" s="19">
        <v>800</v>
      </c>
      <c r="E35" s="7" t="s">
        <v>403</v>
      </c>
      <c r="F35" s="6" t="s">
        <v>396</v>
      </c>
      <c r="G35" s="19">
        <v>2050</v>
      </c>
      <c r="H35" s="19">
        <v>15228</v>
      </c>
      <c r="I35" s="7">
        <v>39.799999999999997</v>
      </c>
      <c r="J35" s="7">
        <v>310.39999999999998</v>
      </c>
      <c r="K35" s="29">
        <f t="shared" si="2"/>
        <v>56</v>
      </c>
      <c r="L35" s="7">
        <v>14</v>
      </c>
      <c r="N35" s="7">
        <v>8.4</v>
      </c>
      <c r="O35" s="19">
        <v>2048</v>
      </c>
      <c r="P35" s="19">
        <v>40960</v>
      </c>
      <c r="S35" s="7" t="s">
        <v>437</v>
      </c>
      <c r="T35" s="21" t="s">
        <v>515</v>
      </c>
    </row>
    <row r="36" spans="1:20" x14ac:dyDescent="0.35">
      <c r="A36" t="s">
        <v>435</v>
      </c>
      <c r="B36" s="6" t="s">
        <v>476</v>
      </c>
      <c r="C36" s="7">
        <v>0.7</v>
      </c>
      <c r="D36" s="19">
        <v>800</v>
      </c>
      <c r="E36" s="7" t="s">
        <v>403</v>
      </c>
      <c r="F36" s="6" t="s">
        <v>396</v>
      </c>
      <c r="G36" s="19">
        <v>2050</v>
      </c>
      <c r="H36" s="19">
        <v>15233</v>
      </c>
      <c r="I36" s="7">
        <v>68.099999999999994</v>
      </c>
      <c r="J36" s="7">
        <v>616.4</v>
      </c>
      <c r="K36" s="29">
        <f t="shared" si="2"/>
        <v>28</v>
      </c>
      <c r="L36" s="7">
        <v>32</v>
      </c>
      <c r="N36" s="7">
        <v>18.399999999999999</v>
      </c>
      <c r="O36" s="19">
        <v>2048</v>
      </c>
      <c r="P36" s="19">
        <v>40960</v>
      </c>
      <c r="S36" s="7" t="s">
        <v>437</v>
      </c>
      <c r="T36" s="21" t="s">
        <v>516</v>
      </c>
    </row>
    <row r="37" spans="1:20" x14ac:dyDescent="0.35">
      <c r="J37" s="23">
        <f>SUM(J26:J36)</f>
        <v>4273.3999999999996</v>
      </c>
      <c r="K37" s="28"/>
      <c r="N37" s="7"/>
      <c r="P37" s="19"/>
      <c r="S37" s="7"/>
    </row>
    <row r="39" spans="1:20" x14ac:dyDescent="0.35">
      <c r="B39" s="6" t="str" cm="1">
        <f t="array" aca="1" ref="B39" ca="1">VLOOKUP(MID(CELL("Filename",A1),FIND("]",CELL("Filename",A1))+1,31),setups!A:B,2)</f>
        <v>ares,a6000 internal x2,vulkan0+vulkan1</v>
      </c>
    </row>
  </sheetData>
  <conditionalFormatting sqref="J2:J12">
    <cfRule type="expression" dxfId="26" priority="8">
      <formula>J2&lt;J14</formula>
    </cfRule>
    <cfRule type="dataBar" priority="12">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25" priority="6">
      <formula>J14&lt;J2</formula>
    </cfRule>
  </conditionalFormatting>
  <conditionalFormatting sqref="J26:J36">
    <cfRule type="expression" dxfId="24" priority="4">
      <formula>J26&lt;J14</formula>
    </cfRule>
  </conditionalFormatting>
  <conditionalFormatting sqref="N2:N12">
    <cfRule type="dataBar" priority="9">
      <dataBar>
        <cfvo type="min"/>
        <cfvo type="max"/>
        <color rgb="FF638EC6"/>
      </dataBar>
      <extLst>
        <ext xmlns:x14="http://schemas.microsoft.com/office/spreadsheetml/2009/9/main" uri="{B025F937-C7B1-47D3-B67F-A62EFF666E3E}">
          <x14:id>{3265B642-D2E9-4C74-A608-E2A72C03FE28}</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{96B595F2-8F72-4F8A-82C3-809582BC12A2}</x14:id>
        </ext>
      </extLst>
    </cfRule>
  </conditionalFormatting>
  <conditionalFormatting sqref="R38:R1048576 S1:S37">
    <cfRule type="expression" dxfId="23" priority="5">
      <formula>TRIM(R1)="100% GPU*"</formula>
    </cfRule>
  </conditionalFormatting>
  <conditionalFormatting sqref="K14:K24">
    <cfRule type="expression" dxfId="22" priority="3">
      <formula>K14&lt;K2</formula>
    </cfRule>
  </conditionalFormatting>
  <conditionalFormatting sqref="K26:K36">
    <cfRule type="expression" dxfId="21" priority="2">
      <formula>K26&lt;K14</formula>
    </cfRule>
  </conditionalFormatting>
  <conditionalFormatting sqref="K2:K12">
    <cfRule type="expression" dxfId="20"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T39"/>
  <sheetViews>
    <sheetView zoomScale="80" zoomScaleNormal="80" workbookViewId="0">
      <selection activeCell="K1" sqref="K1:K1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396</v>
      </c>
      <c r="G2" s="19">
        <v>1961</v>
      </c>
      <c r="H2" s="19">
        <v>11887</v>
      </c>
      <c r="I2" s="7">
        <v>18.5</v>
      </c>
      <c r="J2" s="7">
        <v>132.69999999999999</v>
      </c>
      <c r="K2" s="7">
        <f>ROUND((G2+H2)/J2,INT(2-LOG10(ABS((G2+H2)/J2))))</f>
        <v>100</v>
      </c>
      <c r="L2" s="7">
        <v>4</v>
      </c>
      <c r="M2" s="7" t="s">
        <v>193</v>
      </c>
      <c r="N2" s="7">
        <v>3.1</v>
      </c>
      <c r="O2" s="19">
        <v>2048</v>
      </c>
      <c r="P2" s="19">
        <v>131072</v>
      </c>
      <c r="Q2" s="7">
        <v>5.9</v>
      </c>
      <c r="R2" s="7">
        <v>5.9</v>
      </c>
      <c r="S2" s="7" t="s">
        <v>358</v>
      </c>
      <c r="T2" t="s">
        <v>537</v>
      </c>
    </row>
    <row r="3" spans="1:20" x14ac:dyDescent="0.35">
      <c r="A3" t="s">
        <v>13</v>
      </c>
      <c r="B3" s="6" t="s">
        <v>25</v>
      </c>
      <c r="C3" s="7">
        <v>0.7</v>
      </c>
      <c r="D3" s="19">
        <v>800</v>
      </c>
      <c r="E3" s="7" t="s">
        <v>403</v>
      </c>
      <c r="F3" s="6" t="s">
        <v>396</v>
      </c>
      <c r="G3" s="19">
        <v>2074</v>
      </c>
      <c r="H3" s="19">
        <v>13412</v>
      </c>
      <c r="I3" s="7">
        <v>129.19999999999999</v>
      </c>
      <c r="J3" s="7">
        <v>440</v>
      </c>
      <c r="K3" s="7">
        <f t="shared" ref="K3:K12" si="0">ROUND((G3+H3)/J3,INT(2-LOG10(ABS((G3+H3)/J3))))</f>
        <v>35</v>
      </c>
      <c r="L3" s="7">
        <v>27</v>
      </c>
      <c r="M3" s="7" t="s">
        <v>193</v>
      </c>
      <c r="N3" s="7">
        <v>16.2</v>
      </c>
      <c r="O3" s="19">
        <v>2048</v>
      </c>
      <c r="P3" s="19">
        <v>131072</v>
      </c>
      <c r="Q3" s="7">
        <v>20.6</v>
      </c>
      <c r="R3" s="7">
        <v>20.6</v>
      </c>
      <c r="S3" s="7" t="s">
        <v>358</v>
      </c>
      <c r="T3" t="s">
        <v>538</v>
      </c>
    </row>
    <row r="4" spans="1:20" x14ac:dyDescent="0.35">
      <c r="A4" t="s">
        <v>13</v>
      </c>
      <c r="B4" s="6" t="s">
        <v>1</v>
      </c>
      <c r="C4" s="7">
        <v>0.7</v>
      </c>
      <c r="D4" s="19">
        <v>800</v>
      </c>
      <c r="E4" s="7" t="s">
        <v>403</v>
      </c>
      <c r="F4" s="6" t="s">
        <v>396</v>
      </c>
      <c r="G4" s="19">
        <v>2286</v>
      </c>
      <c r="H4" s="19">
        <v>10057</v>
      </c>
      <c r="I4" s="7">
        <v>45.8</v>
      </c>
      <c r="J4" s="7">
        <v>74.099999999999994</v>
      </c>
      <c r="K4" s="7">
        <f t="shared" si="0"/>
        <v>170</v>
      </c>
      <c r="L4" s="7">
        <v>3</v>
      </c>
      <c r="M4" s="7" t="s">
        <v>193</v>
      </c>
      <c r="N4" s="7">
        <v>1.9</v>
      </c>
      <c r="O4" s="19">
        <v>2048</v>
      </c>
      <c r="P4" s="19">
        <v>131072</v>
      </c>
      <c r="Q4" s="7">
        <v>3.3</v>
      </c>
      <c r="R4" s="7">
        <v>3.3</v>
      </c>
      <c r="S4" s="7" t="s">
        <v>358</v>
      </c>
      <c r="T4" t="s">
        <v>539</v>
      </c>
    </row>
    <row r="5" spans="1:20" x14ac:dyDescent="0.35">
      <c r="A5" t="s">
        <v>13</v>
      </c>
      <c r="B5" s="6" t="s">
        <v>6</v>
      </c>
      <c r="C5" s="7">
        <v>0.7</v>
      </c>
      <c r="D5" s="19">
        <v>800</v>
      </c>
      <c r="E5" s="7" t="s">
        <v>403</v>
      </c>
      <c r="F5" s="6" t="s">
        <v>396</v>
      </c>
      <c r="G5" s="19">
        <v>1986</v>
      </c>
      <c r="H5" s="19">
        <v>11459</v>
      </c>
      <c r="I5" s="7">
        <v>315.89999999999998</v>
      </c>
      <c r="J5" s="7">
        <v>5162.1000000000004</v>
      </c>
      <c r="K5" s="7">
        <f t="shared" si="0"/>
        <v>2.6</v>
      </c>
      <c r="L5" s="7">
        <v>70</v>
      </c>
      <c r="M5" s="7" t="s">
        <v>193</v>
      </c>
      <c r="N5" s="7">
        <v>39.6</v>
      </c>
      <c r="O5" s="19">
        <v>2048</v>
      </c>
      <c r="P5" s="19">
        <v>131072</v>
      </c>
      <c r="Q5" s="7">
        <v>42</v>
      </c>
      <c r="R5" s="7">
        <v>22.7</v>
      </c>
      <c r="S5" s="7" t="s">
        <v>540</v>
      </c>
      <c r="T5" t="s">
        <v>541</v>
      </c>
    </row>
    <row r="6" spans="1:20" x14ac:dyDescent="0.35">
      <c r="A6" t="s">
        <v>13</v>
      </c>
      <c r="B6" s="6" t="s">
        <v>31</v>
      </c>
      <c r="C6" s="7">
        <v>0.7</v>
      </c>
      <c r="D6" s="19">
        <v>800</v>
      </c>
      <c r="E6" s="7" t="s">
        <v>403</v>
      </c>
      <c r="F6" s="6" t="s">
        <v>396</v>
      </c>
      <c r="G6" s="19">
        <v>2106</v>
      </c>
      <c r="H6" s="19">
        <v>11104</v>
      </c>
      <c r="I6" s="7">
        <v>106.1</v>
      </c>
      <c r="J6" s="7">
        <v>192.9</v>
      </c>
      <c r="K6" s="7">
        <f t="shared" si="0"/>
        <v>68</v>
      </c>
      <c r="L6" s="7">
        <v>14</v>
      </c>
      <c r="M6" s="7" t="s">
        <v>193</v>
      </c>
      <c r="N6" s="7">
        <v>8.4</v>
      </c>
      <c r="O6" s="19">
        <v>2048</v>
      </c>
      <c r="P6" s="19">
        <v>16384</v>
      </c>
      <c r="Q6" s="7">
        <v>10.3</v>
      </c>
      <c r="R6" s="7">
        <v>10.3</v>
      </c>
      <c r="S6" s="7" t="s">
        <v>358</v>
      </c>
      <c r="T6" t="s">
        <v>542</v>
      </c>
    </row>
    <row r="7" spans="1:20" x14ac:dyDescent="0.35">
      <c r="A7" t="s">
        <v>13</v>
      </c>
      <c r="B7" s="6" t="s">
        <v>33</v>
      </c>
      <c r="C7" s="7">
        <v>0.7</v>
      </c>
      <c r="D7" s="19">
        <v>800</v>
      </c>
      <c r="E7" s="7" t="s">
        <v>403</v>
      </c>
      <c r="F7" s="6" t="s">
        <v>396</v>
      </c>
      <c r="G7" s="19">
        <v>2106</v>
      </c>
      <c r="H7" s="19">
        <v>11388</v>
      </c>
      <c r="I7" s="7">
        <v>204.6</v>
      </c>
      <c r="J7" s="7">
        <v>1650.7</v>
      </c>
      <c r="K7" s="7">
        <f t="shared" si="0"/>
        <v>8.1999999999999993</v>
      </c>
      <c r="L7" s="7">
        <v>14</v>
      </c>
      <c r="M7" s="7" t="s">
        <v>196</v>
      </c>
      <c r="N7" s="7">
        <v>27.3</v>
      </c>
      <c r="O7" s="19">
        <v>2048</v>
      </c>
      <c r="P7" s="19">
        <v>16384</v>
      </c>
      <c r="Q7" s="7">
        <v>28.4</v>
      </c>
      <c r="R7" s="7">
        <v>22.3</v>
      </c>
      <c r="S7" s="7" t="s">
        <v>543</v>
      </c>
      <c r="T7" t="s">
        <v>489</v>
      </c>
    </row>
    <row r="8" spans="1:20" x14ac:dyDescent="0.35">
      <c r="A8" t="s">
        <v>13</v>
      </c>
      <c r="B8" s="6" t="s">
        <v>16</v>
      </c>
      <c r="C8" s="7">
        <v>0.7</v>
      </c>
      <c r="D8" s="19">
        <v>800</v>
      </c>
      <c r="E8" s="7" t="s">
        <v>403</v>
      </c>
      <c r="F8" s="6" t="s">
        <v>396</v>
      </c>
      <c r="G8" s="19">
        <v>1867</v>
      </c>
      <c r="H8" s="19">
        <v>11114</v>
      </c>
      <c r="I8" s="7">
        <v>20.399999999999999</v>
      </c>
      <c r="J8" s="7">
        <v>163.30000000000001</v>
      </c>
      <c r="K8" s="7">
        <f t="shared" si="0"/>
        <v>79</v>
      </c>
      <c r="L8" s="7">
        <v>12</v>
      </c>
      <c r="M8" s="7" t="s">
        <v>195</v>
      </c>
      <c r="N8" s="7">
        <v>6.6</v>
      </c>
      <c r="O8" s="19">
        <v>2048</v>
      </c>
      <c r="P8" s="19">
        <v>1024000</v>
      </c>
      <c r="Q8" s="7">
        <v>8.1</v>
      </c>
      <c r="R8" s="7">
        <v>8.1</v>
      </c>
      <c r="S8" s="7" t="s">
        <v>358</v>
      </c>
      <c r="T8" t="s">
        <v>544</v>
      </c>
    </row>
    <row r="9" spans="1:20" x14ac:dyDescent="0.35">
      <c r="A9" t="s">
        <v>13</v>
      </c>
      <c r="B9" s="6" t="s">
        <v>184</v>
      </c>
      <c r="C9" s="7">
        <v>0.7</v>
      </c>
      <c r="D9" s="19">
        <v>800</v>
      </c>
      <c r="E9" s="7" t="s">
        <v>403</v>
      </c>
      <c r="F9" s="6" t="s">
        <v>396</v>
      </c>
      <c r="G9" s="19">
        <v>1951</v>
      </c>
      <c r="H9" s="19">
        <v>12464</v>
      </c>
      <c r="I9" s="7">
        <v>20.9</v>
      </c>
      <c r="J9" s="7">
        <v>163.5</v>
      </c>
      <c r="K9" s="7">
        <f t="shared" si="0"/>
        <v>88</v>
      </c>
      <c r="L9" s="7">
        <v>8</v>
      </c>
      <c r="M9" s="7" t="s">
        <v>193</v>
      </c>
      <c r="N9" s="7">
        <v>4.7</v>
      </c>
      <c r="O9" s="19">
        <v>2048</v>
      </c>
      <c r="P9" s="19">
        <v>8192</v>
      </c>
      <c r="Q9" s="7">
        <v>6.8</v>
      </c>
      <c r="R9" s="7">
        <v>6.8</v>
      </c>
      <c r="S9" s="7" t="s">
        <v>358</v>
      </c>
      <c r="T9" t="s">
        <v>545</v>
      </c>
    </row>
    <row r="10" spans="1:20" x14ac:dyDescent="0.35">
      <c r="A10" t="s">
        <v>13</v>
      </c>
      <c r="B10" s="6" t="s">
        <v>28</v>
      </c>
      <c r="C10" s="7">
        <v>0.7</v>
      </c>
      <c r="D10" s="19">
        <v>800</v>
      </c>
      <c r="E10" s="7" t="s">
        <v>403</v>
      </c>
      <c r="F10" s="6" t="s">
        <v>396</v>
      </c>
      <c r="G10" s="19">
        <v>1850</v>
      </c>
      <c r="H10" s="19">
        <v>15088</v>
      </c>
      <c r="I10" s="7">
        <v>144.4</v>
      </c>
      <c r="J10" s="7">
        <v>526.6</v>
      </c>
      <c r="K10" s="7">
        <f t="shared" si="0"/>
        <v>32</v>
      </c>
      <c r="L10" s="7">
        <v>32</v>
      </c>
      <c r="M10" s="7" t="s">
        <v>193</v>
      </c>
      <c r="N10" s="7">
        <v>18.5</v>
      </c>
      <c r="O10" s="19">
        <v>2048</v>
      </c>
      <c r="P10" s="19">
        <v>131072</v>
      </c>
      <c r="Q10" s="7">
        <v>20.5</v>
      </c>
      <c r="R10" s="7">
        <v>20.5</v>
      </c>
      <c r="S10" s="7" t="s">
        <v>358</v>
      </c>
      <c r="T10" t="s">
        <v>546</v>
      </c>
    </row>
    <row r="11" spans="1:20" x14ac:dyDescent="0.35">
      <c r="A11" t="s">
        <v>13</v>
      </c>
      <c r="B11" s="6" t="s">
        <v>479</v>
      </c>
      <c r="C11" s="7">
        <v>0.7</v>
      </c>
      <c r="D11" s="19">
        <v>800</v>
      </c>
      <c r="E11" s="7" t="s">
        <v>403</v>
      </c>
      <c r="F11" s="6" t="s">
        <v>396</v>
      </c>
      <c r="G11" s="19">
        <v>1950</v>
      </c>
      <c r="H11" s="19">
        <v>15185</v>
      </c>
      <c r="I11" s="7">
        <v>47.1</v>
      </c>
      <c r="J11" s="7">
        <v>264.89999999999998</v>
      </c>
      <c r="K11" s="7">
        <f t="shared" si="0"/>
        <v>65</v>
      </c>
      <c r="L11" s="7">
        <v>14</v>
      </c>
      <c r="M11" s="7" t="s">
        <v>193</v>
      </c>
      <c r="N11" s="7">
        <v>8.6</v>
      </c>
      <c r="O11" s="19">
        <v>2048</v>
      </c>
      <c r="P11" s="19">
        <v>40960</v>
      </c>
      <c r="Q11" s="7">
        <v>10.4</v>
      </c>
      <c r="R11" s="7">
        <v>10.4</v>
      </c>
      <c r="S11" s="7" t="s">
        <v>358</v>
      </c>
      <c r="T11" t="s">
        <v>547</v>
      </c>
    </row>
    <row r="12" spans="1:20" x14ac:dyDescent="0.35">
      <c r="A12" t="s">
        <v>13</v>
      </c>
      <c r="B12" s="6" t="s">
        <v>41</v>
      </c>
      <c r="C12" s="7">
        <v>0.7</v>
      </c>
      <c r="D12" s="19">
        <v>800</v>
      </c>
      <c r="E12" s="7" t="s">
        <v>403</v>
      </c>
      <c r="F12" s="6" t="s">
        <v>396</v>
      </c>
      <c r="G12" s="19">
        <v>1950</v>
      </c>
      <c r="H12" s="19">
        <v>15176</v>
      </c>
      <c r="I12" s="7">
        <v>102.6</v>
      </c>
      <c r="J12" s="7">
        <v>538.79999999999995</v>
      </c>
      <c r="K12" s="7">
        <f t="shared" si="0"/>
        <v>32</v>
      </c>
      <c r="L12" s="7">
        <v>32</v>
      </c>
      <c r="M12" s="7" t="s">
        <v>193</v>
      </c>
      <c r="N12" s="7">
        <v>18.8</v>
      </c>
      <c r="O12" s="19">
        <v>2048</v>
      </c>
      <c r="P12" s="19">
        <v>40960</v>
      </c>
      <c r="Q12" s="7">
        <v>21.8</v>
      </c>
      <c r="R12" s="7">
        <v>21.8</v>
      </c>
      <c r="S12" s="7" t="s">
        <v>358</v>
      </c>
      <c r="T12" t="s">
        <v>548</v>
      </c>
    </row>
    <row r="13" spans="1:20" x14ac:dyDescent="0.35">
      <c r="B13" s="7"/>
      <c r="J13" s="23">
        <f>SUM(J2:J12)</f>
        <v>9309.5999999999985</v>
      </c>
      <c r="K13" s="28"/>
      <c r="N13" s="7"/>
      <c r="P13" s="19"/>
      <c r="S13" s="7"/>
    </row>
    <row r="14" spans="1:20" x14ac:dyDescent="0.35">
      <c r="A14" t="s">
        <v>435</v>
      </c>
      <c r="B14" s="6" t="s">
        <v>436</v>
      </c>
      <c r="C14" s="7">
        <v>0.7</v>
      </c>
      <c r="D14" s="19">
        <v>800</v>
      </c>
      <c r="E14" s="7" t="s">
        <v>403</v>
      </c>
      <c r="F14" s="6" t="s">
        <v>396</v>
      </c>
      <c r="G14" s="19">
        <v>1974</v>
      </c>
      <c r="H14" s="19">
        <v>12874</v>
      </c>
      <c r="I14" s="7">
        <v>18.100000000000001</v>
      </c>
      <c r="J14" s="7">
        <v>132.9</v>
      </c>
      <c r="K14" s="7">
        <f>ROUND((G14+H14)/J14,INT(2-LOG10(ABS((G14+H14)/J14))))</f>
        <v>110</v>
      </c>
      <c r="L14" s="7">
        <v>3</v>
      </c>
      <c r="N14" s="7">
        <v>2.2999999999999998</v>
      </c>
      <c r="O14" s="19">
        <v>2048</v>
      </c>
      <c r="P14" s="19">
        <v>131072</v>
      </c>
      <c r="S14" s="7" t="s">
        <v>437</v>
      </c>
      <c r="T14" t="s">
        <v>495</v>
      </c>
    </row>
    <row r="15" spans="1:20" x14ac:dyDescent="0.35">
      <c r="A15" t="s">
        <v>435</v>
      </c>
      <c r="B15" s="6" t="s">
        <v>439</v>
      </c>
      <c r="C15" s="7">
        <v>0.7</v>
      </c>
      <c r="D15" s="19">
        <v>800</v>
      </c>
      <c r="E15" s="7" t="s">
        <v>403</v>
      </c>
      <c r="F15" s="6" t="s">
        <v>396</v>
      </c>
      <c r="G15" s="19">
        <v>1974</v>
      </c>
      <c r="H15" s="19">
        <v>13592</v>
      </c>
      <c r="I15" s="7">
        <v>78.099999999999994</v>
      </c>
      <c r="J15" s="7">
        <v>500.8</v>
      </c>
      <c r="K15" s="7">
        <f t="shared" ref="K15:K24" si="1">ROUND((G15+H15)/J15,INT(2-LOG10(ABS((G15+H15)/J15))))</f>
        <v>31</v>
      </c>
      <c r="L15" s="7">
        <v>27</v>
      </c>
      <c r="N15" s="7">
        <v>15.4</v>
      </c>
      <c r="O15" s="19">
        <v>2048</v>
      </c>
      <c r="P15" s="19">
        <v>131072</v>
      </c>
      <c r="S15" s="7" t="s">
        <v>437</v>
      </c>
      <c r="T15" t="s">
        <v>519</v>
      </c>
    </row>
    <row r="16" spans="1:20" x14ac:dyDescent="0.35">
      <c r="A16" t="s">
        <v>435</v>
      </c>
      <c r="B16" s="6" t="s">
        <v>441</v>
      </c>
      <c r="C16" s="7">
        <v>0.7</v>
      </c>
      <c r="D16" s="19">
        <v>800</v>
      </c>
      <c r="E16" s="7" t="s">
        <v>403</v>
      </c>
      <c r="F16" s="6" t="s">
        <v>396</v>
      </c>
      <c r="G16" s="19">
        <v>2086</v>
      </c>
      <c r="H16" s="19">
        <v>11770</v>
      </c>
      <c r="I16" s="7">
        <v>19.100000000000001</v>
      </c>
      <c r="J16" s="7">
        <v>88.1</v>
      </c>
      <c r="K16" s="7">
        <f t="shared" si="1"/>
        <v>160</v>
      </c>
      <c r="L16" s="7">
        <v>3</v>
      </c>
      <c r="N16" s="7">
        <v>1.9</v>
      </c>
      <c r="O16" s="19">
        <v>2048</v>
      </c>
      <c r="P16" s="19">
        <v>131072</v>
      </c>
      <c r="S16" s="7" t="s">
        <v>437</v>
      </c>
      <c r="T16" s="21" t="s">
        <v>520</v>
      </c>
    </row>
    <row r="17" spans="1:20" x14ac:dyDescent="0.35">
      <c r="A17" t="s">
        <v>435</v>
      </c>
      <c r="B17" s="6" t="s">
        <v>457</v>
      </c>
      <c r="C17" s="7">
        <v>0.7</v>
      </c>
      <c r="D17" s="19">
        <v>800</v>
      </c>
      <c r="E17" s="7" t="s">
        <v>403</v>
      </c>
      <c r="F17" s="6" t="s">
        <v>396</v>
      </c>
      <c r="G17" s="19">
        <v>2086</v>
      </c>
      <c r="H17" s="19">
        <v>11454</v>
      </c>
      <c r="I17" s="7">
        <v>245.1</v>
      </c>
      <c r="J17" s="7">
        <v>4689.5</v>
      </c>
      <c r="K17" s="7">
        <f t="shared" si="1"/>
        <v>2.9</v>
      </c>
      <c r="L17" s="7">
        <v>70</v>
      </c>
      <c r="N17" s="7">
        <v>39.6</v>
      </c>
      <c r="O17" s="19">
        <v>2048</v>
      </c>
      <c r="P17" s="19">
        <v>131072</v>
      </c>
      <c r="S17" s="7" t="s">
        <v>437</v>
      </c>
      <c r="T17" s="21" t="s">
        <v>553</v>
      </c>
    </row>
    <row r="18" spans="1:20" x14ac:dyDescent="0.35">
      <c r="A18" t="s">
        <v>435</v>
      </c>
      <c r="B18" s="6" t="s">
        <v>443</v>
      </c>
      <c r="C18" s="7">
        <v>0.7</v>
      </c>
      <c r="D18" s="19">
        <v>800</v>
      </c>
      <c r="E18" s="7" t="s">
        <v>403</v>
      </c>
      <c r="F18" s="6" t="s">
        <v>396</v>
      </c>
      <c r="G18" s="19">
        <v>2006</v>
      </c>
      <c r="H18" s="19">
        <v>11063</v>
      </c>
      <c r="I18" s="7">
        <v>53.2</v>
      </c>
      <c r="J18" s="7">
        <v>205.4</v>
      </c>
      <c r="K18" s="7">
        <f t="shared" si="1"/>
        <v>64</v>
      </c>
      <c r="L18" s="7">
        <v>14</v>
      </c>
      <c r="N18" s="7">
        <v>8.4</v>
      </c>
      <c r="O18" s="19">
        <v>2048</v>
      </c>
      <c r="P18" s="19">
        <v>16384</v>
      </c>
      <c r="S18" s="7" t="s">
        <v>437</v>
      </c>
      <c r="T18" t="s">
        <v>499</v>
      </c>
    </row>
    <row r="19" spans="1:20" x14ac:dyDescent="0.35">
      <c r="A19" t="s">
        <v>435</v>
      </c>
      <c r="B19" s="6" t="s">
        <v>445</v>
      </c>
      <c r="C19" s="7">
        <v>0.7</v>
      </c>
      <c r="D19" s="19">
        <v>800</v>
      </c>
      <c r="E19" s="7" t="s">
        <v>403</v>
      </c>
      <c r="F19" s="6" t="s">
        <v>396</v>
      </c>
      <c r="G19" s="19">
        <v>2006</v>
      </c>
      <c r="H19" s="19">
        <v>11195</v>
      </c>
      <c r="I19" s="7">
        <v>139.6</v>
      </c>
      <c r="J19" s="7">
        <v>1477.4</v>
      </c>
      <c r="K19" s="7">
        <f t="shared" si="1"/>
        <v>8.9</v>
      </c>
      <c r="L19" s="7">
        <v>14</v>
      </c>
      <c r="N19" s="7">
        <v>27.3</v>
      </c>
      <c r="O19" s="19">
        <v>2048</v>
      </c>
      <c r="P19" s="19">
        <v>16384</v>
      </c>
      <c r="S19" s="7" t="s">
        <v>437</v>
      </c>
      <c r="T19" t="s">
        <v>554</v>
      </c>
    </row>
    <row r="20" spans="1:20" x14ac:dyDescent="0.35">
      <c r="A20" t="s">
        <v>435</v>
      </c>
      <c r="B20" s="6" t="s">
        <v>447</v>
      </c>
      <c r="C20" s="7">
        <v>0.7</v>
      </c>
      <c r="D20" s="19">
        <v>800</v>
      </c>
      <c r="E20" s="7" t="s">
        <v>403</v>
      </c>
      <c r="F20" s="6" t="s">
        <v>396</v>
      </c>
      <c r="G20" s="19">
        <v>1887</v>
      </c>
      <c r="H20" s="19">
        <v>11711</v>
      </c>
      <c r="I20" s="7">
        <v>35.5</v>
      </c>
      <c r="J20" s="7">
        <v>189.5</v>
      </c>
      <c r="K20" s="7">
        <f t="shared" si="1"/>
        <v>72</v>
      </c>
      <c r="L20" s="7">
        <v>12</v>
      </c>
      <c r="N20" s="7">
        <v>7</v>
      </c>
      <c r="O20" s="19">
        <v>2048</v>
      </c>
      <c r="P20" s="19">
        <v>131072</v>
      </c>
      <c r="S20" s="7" t="s">
        <v>437</v>
      </c>
      <c r="T20" t="s">
        <v>522</v>
      </c>
    </row>
    <row r="21" spans="1:20" x14ac:dyDescent="0.35">
      <c r="A21" t="s">
        <v>435</v>
      </c>
      <c r="B21" s="6" t="s">
        <v>449</v>
      </c>
      <c r="C21" s="7">
        <v>0.7</v>
      </c>
      <c r="D21" s="19">
        <v>800</v>
      </c>
      <c r="E21" s="7" t="s">
        <v>403</v>
      </c>
      <c r="F21" s="6" t="s">
        <v>396</v>
      </c>
      <c r="G21" s="19">
        <v>1971</v>
      </c>
      <c r="H21" s="19">
        <v>12299</v>
      </c>
      <c r="I21" s="7">
        <v>27.4</v>
      </c>
      <c r="J21" s="7">
        <v>162.19999999999999</v>
      </c>
      <c r="K21" s="7">
        <f t="shared" si="1"/>
        <v>88</v>
      </c>
      <c r="L21" s="7">
        <v>8</v>
      </c>
      <c r="N21" s="7">
        <v>4.7</v>
      </c>
      <c r="O21" s="19">
        <v>2048</v>
      </c>
      <c r="P21" s="19">
        <v>8192</v>
      </c>
      <c r="S21" s="7" t="s">
        <v>437</v>
      </c>
      <c r="T21" t="s">
        <v>523</v>
      </c>
    </row>
    <row r="22" spans="1:20" x14ac:dyDescent="0.35">
      <c r="A22" t="s">
        <v>435</v>
      </c>
      <c r="B22" s="6" t="s">
        <v>451</v>
      </c>
      <c r="C22" s="7">
        <v>0.7</v>
      </c>
      <c r="D22" s="19">
        <v>800</v>
      </c>
      <c r="E22" s="7" t="s">
        <v>403</v>
      </c>
      <c r="F22" s="6" t="s">
        <v>396</v>
      </c>
      <c r="G22" s="19">
        <v>1870</v>
      </c>
      <c r="H22" s="19">
        <v>14223</v>
      </c>
      <c r="I22" s="7">
        <v>99.9</v>
      </c>
      <c r="J22" s="7">
        <v>549</v>
      </c>
      <c r="K22" s="7">
        <f t="shared" si="1"/>
        <v>29</v>
      </c>
      <c r="L22" s="7">
        <v>32</v>
      </c>
      <c r="N22" s="7">
        <v>18.5</v>
      </c>
      <c r="O22" s="19">
        <v>2048</v>
      </c>
      <c r="P22" s="19">
        <v>131072</v>
      </c>
      <c r="S22" s="7" t="s">
        <v>437</v>
      </c>
      <c r="T22" t="s">
        <v>524</v>
      </c>
    </row>
    <row r="23" spans="1:20" x14ac:dyDescent="0.35">
      <c r="A23" t="s">
        <v>435</v>
      </c>
      <c r="B23" s="6" t="s">
        <v>453</v>
      </c>
      <c r="C23" s="7">
        <v>0.7</v>
      </c>
      <c r="D23" s="19">
        <v>800</v>
      </c>
      <c r="E23" s="7" t="s">
        <v>403</v>
      </c>
      <c r="F23" s="6" t="s">
        <v>396</v>
      </c>
      <c r="G23" s="19">
        <v>2050</v>
      </c>
      <c r="H23" s="19">
        <v>15408</v>
      </c>
      <c r="I23" s="7">
        <v>53</v>
      </c>
      <c r="J23" s="7">
        <v>292.8</v>
      </c>
      <c r="K23" s="7">
        <f t="shared" si="1"/>
        <v>60</v>
      </c>
      <c r="L23" s="7">
        <v>14</v>
      </c>
      <c r="N23" s="7">
        <v>8.4</v>
      </c>
      <c r="O23" s="19">
        <v>2048</v>
      </c>
      <c r="P23" s="19">
        <v>40960</v>
      </c>
      <c r="S23" s="7" t="s">
        <v>437</v>
      </c>
      <c r="T23" t="s">
        <v>525</v>
      </c>
    </row>
    <row r="24" spans="1:20" x14ac:dyDescent="0.35">
      <c r="A24" t="s">
        <v>435</v>
      </c>
      <c r="B24" s="6" t="s">
        <v>455</v>
      </c>
      <c r="C24" s="7">
        <v>0.7</v>
      </c>
      <c r="D24" s="19">
        <v>800</v>
      </c>
      <c r="E24" s="7" t="s">
        <v>403</v>
      </c>
      <c r="F24" s="6" t="s">
        <v>396</v>
      </c>
      <c r="G24" s="19">
        <v>2050</v>
      </c>
      <c r="H24" s="19">
        <v>14789</v>
      </c>
      <c r="I24" s="7">
        <v>119.1</v>
      </c>
      <c r="J24" s="7">
        <v>577.9</v>
      </c>
      <c r="K24" s="7">
        <f t="shared" si="1"/>
        <v>29</v>
      </c>
      <c r="L24" s="7">
        <v>32</v>
      </c>
      <c r="N24" s="7">
        <v>18.399999999999999</v>
      </c>
      <c r="O24" s="19">
        <v>2048</v>
      </c>
      <c r="P24" s="19">
        <v>40960</v>
      </c>
      <c r="S24" s="7" t="s">
        <v>437</v>
      </c>
      <c r="T24" t="s">
        <v>526</v>
      </c>
    </row>
    <row r="25" spans="1:20" x14ac:dyDescent="0.35">
      <c r="J25" s="23">
        <f>SUM(J14:J24)</f>
        <v>8865.5</v>
      </c>
      <c r="K25" s="28"/>
      <c r="N25" s="7"/>
      <c r="P25" s="19"/>
      <c r="S25" s="7"/>
    </row>
    <row r="26" spans="1:20" x14ac:dyDescent="0.35">
      <c r="A26" t="s">
        <v>435</v>
      </c>
      <c r="B26" s="6" t="s">
        <v>459</v>
      </c>
      <c r="C26" s="7">
        <v>0.7</v>
      </c>
      <c r="D26" s="19">
        <v>800</v>
      </c>
      <c r="E26" s="7" t="s">
        <v>403</v>
      </c>
      <c r="F26" s="6" t="s">
        <v>396</v>
      </c>
      <c r="G26" s="19">
        <v>1974</v>
      </c>
      <c r="H26" s="19">
        <v>13081</v>
      </c>
      <c r="I26" s="7">
        <v>19.600000000000001</v>
      </c>
      <c r="J26" s="7">
        <v>139.4</v>
      </c>
      <c r="K26" s="29">
        <f>ROUND((G26+H26)/J26,INT(2-LOG10(ABS((G26+H26)/J26))))</f>
        <v>110</v>
      </c>
      <c r="L26" s="7">
        <v>3</v>
      </c>
      <c r="N26" s="7">
        <v>2.2999999999999998</v>
      </c>
      <c r="O26" s="19">
        <v>2048</v>
      </c>
      <c r="P26" s="19">
        <v>131072</v>
      </c>
      <c r="S26" s="7" t="s">
        <v>437</v>
      </c>
      <c r="T26" s="21" t="s">
        <v>527</v>
      </c>
    </row>
    <row r="27" spans="1:20" x14ac:dyDescent="0.35">
      <c r="A27" t="s">
        <v>435</v>
      </c>
      <c r="B27" s="6" t="s">
        <v>461</v>
      </c>
      <c r="C27" s="7">
        <v>0.7</v>
      </c>
      <c r="D27" s="19">
        <v>800</v>
      </c>
      <c r="E27" s="7" t="s">
        <v>403</v>
      </c>
      <c r="F27" s="6" t="s">
        <v>396</v>
      </c>
      <c r="G27" s="19">
        <v>1974</v>
      </c>
      <c r="H27" s="19">
        <v>13758</v>
      </c>
      <c r="I27" s="7">
        <v>89</v>
      </c>
      <c r="J27" s="7">
        <v>499.2</v>
      </c>
      <c r="K27" s="29">
        <f t="shared" ref="K27:K36" si="2">ROUND((G27+H27)/J27,INT(2-LOG10(ABS((G27+H27)/J27))))</f>
        <v>32</v>
      </c>
      <c r="L27" s="7">
        <v>27</v>
      </c>
      <c r="N27" s="7">
        <v>15.4</v>
      </c>
      <c r="O27" s="19">
        <v>2048</v>
      </c>
      <c r="P27" s="19">
        <v>131072</v>
      </c>
      <c r="S27" s="7" t="s">
        <v>437</v>
      </c>
      <c r="T27" s="21" t="s">
        <v>528</v>
      </c>
    </row>
    <row r="28" spans="1:20" x14ac:dyDescent="0.35">
      <c r="A28" t="s">
        <v>435</v>
      </c>
      <c r="B28" s="6" t="s">
        <v>463</v>
      </c>
      <c r="C28" s="7">
        <v>0.7</v>
      </c>
      <c r="D28" s="19">
        <v>800</v>
      </c>
      <c r="E28" s="7" t="s">
        <v>403</v>
      </c>
      <c r="F28" s="6" t="s">
        <v>396</v>
      </c>
      <c r="G28" s="19">
        <v>2086</v>
      </c>
      <c r="H28" s="19">
        <v>11869</v>
      </c>
      <c r="I28" s="7">
        <v>19.2</v>
      </c>
      <c r="J28" s="7">
        <v>87.3</v>
      </c>
      <c r="K28" s="29">
        <f t="shared" si="2"/>
        <v>160</v>
      </c>
      <c r="L28" s="7">
        <v>3</v>
      </c>
      <c r="N28" s="7">
        <v>1.9</v>
      </c>
      <c r="O28" s="19">
        <v>2048</v>
      </c>
      <c r="P28" s="19">
        <v>131072</v>
      </c>
      <c r="S28" s="7" t="s">
        <v>437</v>
      </c>
      <c r="T28" s="21" t="s">
        <v>529</v>
      </c>
    </row>
    <row r="29" spans="1:20" x14ac:dyDescent="0.35">
      <c r="A29" t="s">
        <v>435</v>
      </c>
      <c r="B29" s="6" t="s">
        <v>465</v>
      </c>
      <c r="C29" s="7">
        <v>0.7</v>
      </c>
      <c r="D29" s="19">
        <v>800</v>
      </c>
      <c r="E29" s="7" t="s">
        <v>403</v>
      </c>
      <c r="F29" s="6" t="s">
        <v>396</v>
      </c>
      <c r="G29" s="19">
        <v>2086</v>
      </c>
      <c r="H29" s="19">
        <v>10578</v>
      </c>
      <c r="I29" s="7">
        <v>271</v>
      </c>
      <c r="J29" s="22">
        <v>4407.2</v>
      </c>
      <c r="K29" s="29">
        <f t="shared" si="2"/>
        <v>2.9</v>
      </c>
      <c r="L29" s="7">
        <v>70</v>
      </c>
      <c r="N29" s="7">
        <v>39.6</v>
      </c>
      <c r="O29" s="19">
        <v>2048</v>
      </c>
      <c r="P29" s="19">
        <v>131072</v>
      </c>
      <c r="S29" s="7" t="s">
        <v>437</v>
      </c>
      <c r="T29" s="21" t="s">
        <v>498</v>
      </c>
    </row>
    <row r="30" spans="1:20" x14ac:dyDescent="0.35">
      <c r="A30" t="s">
        <v>435</v>
      </c>
      <c r="B30" s="6" t="s">
        <v>467</v>
      </c>
      <c r="C30" s="7">
        <v>0.7</v>
      </c>
      <c r="D30" s="19">
        <v>800</v>
      </c>
      <c r="E30" s="7" t="s">
        <v>403</v>
      </c>
      <c r="F30" s="6" t="s">
        <v>396</v>
      </c>
      <c r="G30" s="19">
        <v>2006</v>
      </c>
      <c r="H30" s="19">
        <v>11351</v>
      </c>
      <c r="I30" s="7">
        <v>48.8</v>
      </c>
      <c r="J30" s="7">
        <v>206</v>
      </c>
      <c r="K30" s="29">
        <f t="shared" si="2"/>
        <v>65</v>
      </c>
      <c r="L30" s="7">
        <v>14</v>
      </c>
      <c r="N30" s="7">
        <v>8.4</v>
      </c>
      <c r="O30" s="19">
        <v>2048</v>
      </c>
      <c r="P30" s="19">
        <v>16384</v>
      </c>
      <c r="S30" s="7" t="s">
        <v>437</v>
      </c>
      <c r="T30" s="21" t="s">
        <v>530</v>
      </c>
    </row>
    <row r="31" spans="1:20" x14ac:dyDescent="0.35">
      <c r="A31" t="s">
        <v>435</v>
      </c>
      <c r="B31" s="6" t="s">
        <v>468</v>
      </c>
      <c r="C31" s="7">
        <v>0.7</v>
      </c>
      <c r="D31" s="19">
        <v>800</v>
      </c>
      <c r="E31" s="7" t="s">
        <v>403</v>
      </c>
      <c r="F31" s="6" t="s">
        <v>396</v>
      </c>
      <c r="G31" s="19">
        <v>2006</v>
      </c>
      <c r="H31" s="19">
        <v>11212</v>
      </c>
      <c r="I31" s="7">
        <v>133.5</v>
      </c>
      <c r="J31" s="7">
        <v>1480.7</v>
      </c>
      <c r="K31" s="29">
        <f t="shared" si="2"/>
        <v>8.9</v>
      </c>
      <c r="L31" s="7">
        <v>14</v>
      </c>
      <c r="N31" s="7">
        <v>27.3</v>
      </c>
      <c r="O31" s="19">
        <v>2048</v>
      </c>
      <c r="P31" s="19">
        <v>16384</v>
      </c>
      <c r="S31" s="7" t="s">
        <v>437</v>
      </c>
      <c r="T31" s="21" t="s">
        <v>555</v>
      </c>
    </row>
    <row r="32" spans="1:20" x14ac:dyDescent="0.35">
      <c r="A32" t="s">
        <v>435</v>
      </c>
      <c r="B32" s="6" t="s">
        <v>470</v>
      </c>
      <c r="C32" s="7">
        <v>0.7</v>
      </c>
      <c r="D32" s="19">
        <v>800</v>
      </c>
      <c r="E32" s="7" t="s">
        <v>403</v>
      </c>
      <c r="F32" s="6" t="s">
        <v>396</v>
      </c>
      <c r="G32" s="19">
        <v>1887</v>
      </c>
      <c r="H32" s="19">
        <v>11697</v>
      </c>
      <c r="I32" s="7">
        <v>35.700000000000003</v>
      </c>
      <c r="J32" s="7">
        <v>187</v>
      </c>
      <c r="K32" s="29">
        <f t="shared" si="2"/>
        <v>73</v>
      </c>
      <c r="L32" s="7">
        <v>12</v>
      </c>
      <c r="N32" s="7">
        <v>7</v>
      </c>
      <c r="O32" s="19">
        <v>2048</v>
      </c>
      <c r="P32" s="19">
        <v>131072</v>
      </c>
      <c r="S32" s="7" t="s">
        <v>437</v>
      </c>
      <c r="T32" s="21" t="s">
        <v>448</v>
      </c>
    </row>
    <row r="33" spans="1:20" x14ac:dyDescent="0.35">
      <c r="A33" t="s">
        <v>435</v>
      </c>
      <c r="B33" s="6" t="s">
        <v>471</v>
      </c>
      <c r="C33" s="7">
        <v>0.7</v>
      </c>
      <c r="D33" s="19">
        <v>800</v>
      </c>
      <c r="E33" s="7" t="s">
        <v>403</v>
      </c>
      <c r="F33" s="6" t="s">
        <v>396</v>
      </c>
      <c r="G33" s="19">
        <v>1971</v>
      </c>
      <c r="H33" s="19">
        <v>12155</v>
      </c>
      <c r="I33" s="7">
        <v>27.3</v>
      </c>
      <c r="J33" s="7">
        <v>158.80000000000001</v>
      </c>
      <c r="K33" s="29">
        <f t="shared" si="2"/>
        <v>89</v>
      </c>
      <c r="L33" s="7">
        <v>8</v>
      </c>
      <c r="N33" s="7">
        <v>4.7</v>
      </c>
      <c r="O33" s="19">
        <v>2048</v>
      </c>
      <c r="P33" s="19">
        <v>8192</v>
      </c>
      <c r="S33" s="7" t="s">
        <v>437</v>
      </c>
      <c r="T33" s="21" t="s">
        <v>513</v>
      </c>
    </row>
    <row r="34" spans="1:20" x14ac:dyDescent="0.35">
      <c r="A34" t="s">
        <v>435</v>
      </c>
      <c r="B34" s="6" t="s">
        <v>472</v>
      </c>
      <c r="C34" s="7">
        <v>0.7</v>
      </c>
      <c r="D34" s="19">
        <v>800</v>
      </c>
      <c r="E34" s="7" t="s">
        <v>403</v>
      </c>
      <c r="F34" s="6" t="s">
        <v>396</v>
      </c>
      <c r="G34" s="19">
        <v>1870</v>
      </c>
      <c r="H34" s="19">
        <v>14293</v>
      </c>
      <c r="I34" s="7">
        <v>102.9</v>
      </c>
      <c r="J34" s="7">
        <v>544.70000000000005</v>
      </c>
      <c r="K34" s="29">
        <f t="shared" si="2"/>
        <v>30</v>
      </c>
      <c r="L34" s="7">
        <v>32</v>
      </c>
      <c r="N34" s="7">
        <v>18.5</v>
      </c>
      <c r="O34" s="19">
        <v>2048</v>
      </c>
      <c r="P34" s="19">
        <v>131072</v>
      </c>
      <c r="S34" s="7" t="s">
        <v>437</v>
      </c>
      <c r="T34" s="21" t="s">
        <v>532</v>
      </c>
    </row>
    <row r="35" spans="1:20" x14ac:dyDescent="0.35">
      <c r="A35" t="s">
        <v>435</v>
      </c>
      <c r="B35" s="6" t="s">
        <v>474</v>
      </c>
      <c r="C35" s="7">
        <v>0.7</v>
      </c>
      <c r="D35" s="19">
        <v>800</v>
      </c>
      <c r="E35" s="7" t="s">
        <v>403</v>
      </c>
      <c r="F35" s="6" t="s">
        <v>396</v>
      </c>
      <c r="G35" s="19">
        <v>2050</v>
      </c>
      <c r="H35" s="19">
        <v>15473</v>
      </c>
      <c r="I35" s="7">
        <v>54</v>
      </c>
      <c r="J35" s="7">
        <v>289.89999999999998</v>
      </c>
      <c r="K35" s="29">
        <f t="shared" si="2"/>
        <v>60</v>
      </c>
      <c r="L35" s="7">
        <v>14</v>
      </c>
      <c r="N35" s="7">
        <v>8.4</v>
      </c>
      <c r="O35" s="19">
        <v>2048</v>
      </c>
      <c r="P35" s="19">
        <v>40960</v>
      </c>
      <c r="S35" s="7" t="s">
        <v>437</v>
      </c>
      <c r="T35" s="21" t="s">
        <v>533</v>
      </c>
    </row>
    <row r="36" spans="1:20" x14ac:dyDescent="0.35">
      <c r="A36" t="s">
        <v>435</v>
      </c>
      <c r="B36" s="6" t="s">
        <v>476</v>
      </c>
      <c r="C36" s="7">
        <v>0.7</v>
      </c>
      <c r="D36" s="19">
        <v>800</v>
      </c>
      <c r="E36" s="7" t="s">
        <v>403</v>
      </c>
      <c r="F36" s="6" t="s">
        <v>396</v>
      </c>
      <c r="G36" s="19">
        <v>2050</v>
      </c>
      <c r="H36" s="19">
        <v>15212</v>
      </c>
      <c r="I36" s="7">
        <v>112.5</v>
      </c>
      <c r="J36" s="7">
        <v>584.29999999999995</v>
      </c>
      <c r="K36" s="29">
        <f t="shared" si="2"/>
        <v>30</v>
      </c>
      <c r="L36" s="7">
        <v>32</v>
      </c>
      <c r="N36" s="7">
        <v>18.399999999999999</v>
      </c>
      <c r="O36" s="19">
        <v>2048</v>
      </c>
      <c r="P36" s="19">
        <v>40960</v>
      </c>
      <c r="S36" s="7" t="s">
        <v>437</v>
      </c>
      <c r="T36" s="21" t="s">
        <v>534</v>
      </c>
    </row>
    <row r="37" spans="1:20" x14ac:dyDescent="0.35">
      <c r="J37" s="23">
        <f>SUM(J26:J36)</f>
        <v>8584.4999999999982</v>
      </c>
      <c r="K37" s="28"/>
      <c r="N37" s="7"/>
      <c r="P37" s="19"/>
      <c r="S37" s="7"/>
    </row>
    <row r="39" spans="1:20" x14ac:dyDescent="0.35">
      <c r="B39" s="6" t="str" cm="1">
        <f t="array" aca="1" ref="B39" ca="1">VLOOKUP(MID(CELL("Filename",A1),FIND("]",CELL("Filename",A1))+1,31),setups!A:B,2)</f>
        <v>ares,3090,vulkan1</v>
      </c>
    </row>
  </sheetData>
  <conditionalFormatting sqref="J2:J12">
    <cfRule type="expression" dxfId="19" priority="9">
      <formula>J2&lt;J14</formula>
    </cfRule>
    <cfRule type="dataBar" priority="12">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18" priority="8">
      <formula>J14&lt;J2</formula>
    </cfRule>
  </conditionalFormatting>
  <conditionalFormatting sqref="J26:J36">
    <cfRule type="expression" dxfId="17" priority="6">
      <formula>J26&lt;J14</formula>
    </cfRule>
  </conditionalFormatting>
  <conditionalFormatting sqref="N2:N12">
    <cfRule type="dataBar" priority="10">
      <dataBar>
        <cfvo type="min"/>
        <cfvo type="max"/>
        <color rgb="FF638EC6"/>
      </dataBar>
      <extLst>
        <ext xmlns:x14="http://schemas.microsoft.com/office/spreadsheetml/2009/9/main" uri="{B025F937-C7B1-47D3-B67F-A62EFF666E3E}">
          <x14:id>{3D418292-55E3-4140-A64E-2F61BFAC4976}</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{2BB34360-B223-4B92-90C4-C020458406AB}</x14:id>
        </ext>
      </extLst>
    </cfRule>
  </conditionalFormatting>
  <conditionalFormatting sqref="R38:R1048576 S1:S37">
    <cfRule type="expression" dxfId="16" priority="7">
      <formula>TRIM(R1)="100% GPU*"</formula>
    </cfRule>
  </conditionalFormatting>
  <conditionalFormatting sqref="K14:K24">
    <cfRule type="expression" dxfId="15" priority="3">
      <formula>K14&lt;K2</formula>
    </cfRule>
  </conditionalFormatting>
  <conditionalFormatting sqref="K26:K36">
    <cfRule type="expression" dxfId="14" priority="2">
      <formula>K26&lt;K14</formula>
    </cfRule>
  </conditionalFormatting>
  <conditionalFormatting sqref="K2:K12">
    <cfRule type="expression" dxfId="13"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T39"/>
  <sheetViews>
    <sheetView zoomScale="80" zoomScaleNormal="80" workbookViewId="0">
      <selection activeCell="P1" activeCellId="2" sqref="G1:L1048576 O1:O1048576 P1:P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4" width="8.6328125" style="7" bestFit="1" customWidth="1"/>
    <col min="15" max="15" width="7.81640625" style="19" bestFit="1" customWidth="1"/>
    <col min="16" max="16" width="10.36328125" style="19" bestFit="1" customWidth="1"/>
    <col min="17" max="17" width="9.90625" style="7" bestFit="1" customWidth="1"/>
    <col min="18" max="18" width="7.6328125" style="7" bestFit="1" customWidth="1"/>
    <col min="19" max="19" width="17.90625" style="7"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13" spans="1:20" x14ac:dyDescent="0.35">
      <c r="B13" s="7"/>
      <c r="J13" s="23">
        <f>SUM(J2:J12)</f>
        <v>0</v>
      </c>
      <c r="K13" s="28"/>
    </row>
    <row r="14" spans="1:20" x14ac:dyDescent="0.35">
      <c r="A14" t="s">
        <v>435</v>
      </c>
      <c r="B14" s="6" t="s">
        <v>436</v>
      </c>
      <c r="C14" s="7">
        <v>0.7</v>
      </c>
      <c r="D14" s="19">
        <v>800</v>
      </c>
      <c r="E14" s="7" t="s">
        <v>403</v>
      </c>
      <c r="F14" s="6" t="s">
        <v>396</v>
      </c>
      <c r="G14" s="19">
        <v>1974</v>
      </c>
      <c r="H14" s="19">
        <v>12890</v>
      </c>
      <c r="I14" s="7">
        <v>9</v>
      </c>
      <c r="J14" s="7">
        <v>149.1</v>
      </c>
      <c r="K14" s="7">
        <f>ROUND((G14+H14)/J14,INT(2-LOG10(ABS((G14+H14)/J14))))</f>
        <v>100</v>
      </c>
      <c r="L14" s="7">
        <v>3</v>
      </c>
      <c r="N14" s="7">
        <v>2.2999999999999998</v>
      </c>
      <c r="O14" s="19">
        <v>2048</v>
      </c>
      <c r="P14" s="19">
        <v>131072</v>
      </c>
      <c r="S14" s="7" t="s">
        <v>437</v>
      </c>
      <c r="T14" t="s">
        <v>495</v>
      </c>
    </row>
    <row r="15" spans="1:20" x14ac:dyDescent="0.35">
      <c r="A15" t="s">
        <v>435</v>
      </c>
      <c r="B15" s="6" t="s">
        <v>439</v>
      </c>
      <c r="C15" s="7">
        <v>0.7</v>
      </c>
      <c r="D15" s="19">
        <v>800</v>
      </c>
      <c r="E15" s="7" t="s">
        <v>403</v>
      </c>
      <c r="F15" s="6" t="s">
        <v>396</v>
      </c>
      <c r="G15" s="19">
        <v>1974</v>
      </c>
      <c r="H15" s="19">
        <v>13419</v>
      </c>
      <c r="I15" s="7">
        <v>22.2</v>
      </c>
      <c r="J15" s="7">
        <v>498.6</v>
      </c>
      <c r="K15" s="7">
        <f t="shared" ref="K15:K24" si="0">ROUND((G15+H15)/J15,INT(2-LOG10(ABS((G15+H15)/J15))))</f>
        <v>31</v>
      </c>
      <c r="L15" s="7">
        <v>27</v>
      </c>
      <c r="N15" s="7">
        <v>15.4</v>
      </c>
      <c r="O15" s="19">
        <v>2048</v>
      </c>
      <c r="P15" s="19">
        <v>131072</v>
      </c>
      <c r="S15" s="7" t="s">
        <v>437</v>
      </c>
      <c r="T15" t="s">
        <v>496</v>
      </c>
    </row>
    <row r="16" spans="1:20" x14ac:dyDescent="0.35">
      <c r="A16" t="s">
        <v>435</v>
      </c>
      <c r="B16" s="6" t="s">
        <v>441</v>
      </c>
      <c r="C16" s="7">
        <v>0.7</v>
      </c>
      <c r="D16" s="19">
        <v>800</v>
      </c>
      <c r="E16" s="7" t="s">
        <v>403</v>
      </c>
      <c r="F16" s="6" t="s">
        <v>396</v>
      </c>
      <c r="G16" s="19">
        <v>2086</v>
      </c>
      <c r="H16" s="19">
        <v>12149</v>
      </c>
      <c r="I16" s="7">
        <v>16.8</v>
      </c>
      <c r="J16" s="7">
        <v>110.6</v>
      </c>
      <c r="K16" s="7">
        <f t="shared" si="0"/>
        <v>130</v>
      </c>
      <c r="L16" s="7">
        <v>3</v>
      </c>
      <c r="N16" s="7">
        <v>1.9</v>
      </c>
      <c r="O16" s="19">
        <v>2048</v>
      </c>
      <c r="P16" s="19">
        <v>131072</v>
      </c>
      <c r="S16" s="7" t="s">
        <v>437</v>
      </c>
      <c r="T16" s="21" t="s">
        <v>497</v>
      </c>
    </row>
    <row r="17" spans="1:20" x14ac:dyDescent="0.35">
      <c r="A17" t="s">
        <v>435</v>
      </c>
      <c r="B17" s="6" t="s">
        <v>457</v>
      </c>
      <c r="C17" s="7">
        <v>0.7</v>
      </c>
      <c r="D17" s="19">
        <v>800</v>
      </c>
      <c r="E17" s="7" t="s">
        <v>403</v>
      </c>
      <c r="F17" s="6" t="s">
        <v>396</v>
      </c>
      <c r="G17" s="19">
        <v>2086</v>
      </c>
      <c r="H17" s="19">
        <v>11427</v>
      </c>
      <c r="I17" s="7">
        <v>162.19999999999999</v>
      </c>
      <c r="J17" s="7">
        <v>882.4</v>
      </c>
      <c r="K17" s="7">
        <f t="shared" si="0"/>
        <v>15</v>
      </c>
      <c r="L17" s="7">
        <v>70</v>
      </c>
      <c r="N17" s="7">
        <v>39.6</v>
      </c>
      <c r="O17" s="19">
        <v>2048</v>
      </c>
      <c r="P17" s="19">
        <v>131072</v>
      </c>
      <c r="S17" s="7" t="s">
        <v>437</v>
      </c>
      <c r="T17" s="21" t="s">
        <v>498</v>
      </c>
    </row>
    <row r="18" spans="1:20" x14ac:dyDescent="0.35">
      <c r="A18" t="s">
        <v>435</v>
      </c>
      <c r="B18" s="6" t="s">
        <v>443</v>
      </c>
      <c r="C18" s="7">
        <v>0.7</v>
      </c>
      <c r="D18" s="19">
        <v>800</v>
      </c>
      <c r="E18" s="7" t="s">
        <v>403</v>
      </c>
      <c r="F18" s="6" t="s">
        <v>396</v>
      </c>
      <c r="G18" s="19">
        <v>2006</v>
      </c>
      <c r="H18" s="19">
        <v>11305</v>
      </c>
      <c r="I18" s="7">
        <v>46.9</v>
      </c>
      <c r="J18" s="7">
        <v>221.3</v>
      </c>
      <c r="K18" s="7">
        <f t="shared" si="0"/>
        <v>60</v>
      </c>
      <c r="L18" s="7">
        <v>14</v>
      </c>
      <c r="N18" s="7">
        <v>8.4</v>
      </c>
      <c r="O18" s="19">
        <v>2048</v>
      </c>
      <c r="P18" s="19">
        <v>16384</v>
      </c>
      <c r="S18" s="7" t="s">
        <v>437</v>
      </c>
      <c r="T18" t="s">
        <v>499</v>
      </c>
    </row>
    <row r="19" spans="1:20" x14ac:dyDescent="0.35">
      <c r="A19" t="s">
        <v>435</v>
      </c>
      <c r="B19" s="6" t="s">
        <v>445</v>
      </c>
      <c r="C19" s="7">
        <v>0.7</v>
      </c>
      <c r="D19" s="19">
        <v>800</v>
      </c>
      <c r="E19" s="7" t="s">
        <v>403</v>
      </c>
      <c r="F19" s="6" t="s">
        <v>396</v>
      </c>
      <c r="G19" s="19">
        <v>2006</v>
      </c>
      <c r="H19" s="19">
        <v>11200</v>
      </c>
      <c r="I19" s="7">
        <v>91.3</v>
      </c>
      <c r="J19" s="7">
        <v>511.1</v>
      </c>
      <c r="K19" s="7">
        <f t="shared" si="0"/>
        <v>26</v>
      </c>
      <c r="L19" s="7">
        <v>14</v>
      </c>
      <c r="N19" s="7">
        <v>27.3</v>
      </c>
      <c r="O19" s="19">
        <v>2048</v>
      </c>
      <c r="P19" s="19">
        <v>16384</v>
      </c>
      <c r="S19" s="7" t="s">
        <v>437</v>
      </c>
      <c r="T19" t="s">
        <v>500</v>
      </c>
    </row>
    <row r="20" spans="1:20" x14ac:dyDescent="0.35">
      <c r="A20" t="s">
        <v>435</v>
      </c>
      <c r="B20" s="6" t="s">
        <v>447</v>
      </c>
      <c r="C20" s="7">
        <v>0.7</v>
      </c>
      <c r="D20" s="19">
        <v>800</v>
      </c>
      <c r="E20" s="7" t="s">
        <v>403</v>
      </c>
      <c r="F20" s="6" t="s">
        <v>396</v>
      </c>
      <c r="G20" s="19">
        <v>1887</v>
      </c>
      <c r="H20" s="19">
        <v>12013</v>
      </c>
      <c r="I20" s="7">
        <v>32.5</v>
      </c>
      <c r="J20" s="7">
        <v>206.1</v>
      </c>
      <c r="K20" s="7">
        <f t="shared" si="0"/>
        <v>67</v>
      </c>
      <c r="L20" s="7">
        <v>12</v>
      </c>
      <c r="N20" s="7">
        <v>7</v>
      </c>
      <c r="O20" s="19">
        <v>2048</v>
      </c>
      <c r="P20" s="19">
        <v>131072</v>
      </c>
      <c r="S20" s="7" t="s">
        <v>437</v>
      </c>
      <c r="T20" t="s">
        <v>501</v>
      </c>
    </row>
    <row r="21" spans="1:20" x14ac:dyDescent="0.35">
      <c r="A21" t="s">
        <v>435</v>
      </c>
      <c r="B21" s="6" t="s">
        <v>449</v>
      </c>
      <c r="C21" s="7">
        <v>0.7</v>
      </c>
      <c r="D21" s="19">
        <v>800</v>
      </c>
      <c r="E21" s="7" t="s">
        <v>403</v>
      </c>
      <c r="F21" s="6" t="s">
        <v>396</v>
      </c>
      <c r="G21" s="19">
        <v>1971</v>
      </c>
      <c r="H21" s="19">
        <v>12108</v>
      </c>
      <c r="I21" s="7">
        <v>23.1</v>
      </c>
      <c r="J21" s="7">
        <v>164.3</v>
      </c>
      <c r="K21" s="7">
        <f t="shared" si="0"/>
        <v>86</v>
      </c>
      <c r="L21" s="7">
        <v>8</v>
      </c>
      <c r="N21" s="7">
        <v>4.7</v>
      </c>
      <c r="O21" s="19">
        <v>2048</v>
      </c>
      <c r="P21" s="19">
        <v>8192</v>
      </c>
      <c r="S21" s="7" t="s">
        <v>437</v>
      </c>
      <c r="T21" t="s">
        <v>502</v>
      </c>
    </row>
    <row r="22" spans="1:20" x14ac:dyDescent="0.35">
      <c r="A22" t="s">
        <v>435</v>
      </c>
      <c r="B22" s="6" t="s">
        <v>451</v>
      </c>
      <c r="C22" s="7">
        <v>0.7</v>
      </c>
      <c r="D22" s="19">
        <v>800</v>
      </c>
      <c r="E22" s="7" t="s">
        <v>403</v>
      </c>
      <c r="F22" s="6" t="s">
        <v>396</v>
      </c>
      <c r="G22" s="19">
        <v>1870</v>
      </c>
      <c r="H22" s="19">
        <v>14496</v>
      </c>
      <c r="I22" s="7">
        <v>84.2</v>
      </c>
      <c r="J22" s="7">
        <v>572</v>
      </c>
      <c r="K22" s="7">
        <f t="shared" si="0"/>
        <v>29</v>
      </c>
      <c r="L22" s="7">
        <v>32</v>
      </c>
      <c r="N22" s="7">
        <v>18.5</v>
      </c>
      <c r="O22" s="19">
        <v>2048</v>
      </c>
      <c r="P22" s="19">
        <v>131072</v>
      </c>
      <c r="S22" s="7" t="s">
        <v>437</v>
      </c>
      <c r="T22" t="s">
        <v>503</v>
      </c>
    </row>
    <row r="23" spans="1:20" x14ac:dyDescent="0.35">
      <c r="A23" t="s">
        <v>435</v>
      </c>
      <c r="B23" s="6" t="s">
        <v>453</v>
      </c>
      <c r="C23" s="7">
        <v>0.7</v>
      </c>
      <c r="D23" s="19">
        <v>800</v>
      </c>
      <c r="E23" s="7" t="s">
        <v>403</v>
      </c>
      <c r="F23" s="6" t="s">
        <v>396</v>
      </c>
      <c r="G23" s="19">
        <v>2050</v>
      </c>
      <c r="H23" s="19">
        <v>15394</v>
      </c>
      <c r="I23" s="7">
        <v>49.9</v>
      </c>
      <c r="J23" s="7">
        <v>309.2</v>
      </c>
      <c r="K23" s="7">
        <f t="shared" si="0"/>
        <v>56</v>
      </c>
      <c r="L23" s="7">
        <v>14</v>
      </c>
      <c r="N23" s="7">
        <v>8.4</v>
      </c>
      <c r="O23" s="19">
        <v>2048</v>
      </c>
      <c r="P23" s="19">
        <v>40960</v>
      </c>
      <c r="S23" s="7" t="s">
        <v>437</v>
      </c>
      <c r="T23" t="s">
        <v>504</v>
      </c>
    </row>
    <row r="24" spans="1:20" x14ac:dyDescent="0.35">
      <c r="A24" t="s">
        <v>435</v>
      </c>
      <c r="B24" s="6" t="s">
        <v>455</v>
      </c>
      <c r="C24" s="7">
        <v>0.7</v>
      </c>
      <c r="D24" s="19">
        <v>800</v>
      </c>
      <c r="E24" s="7" t="s">
        <v>403</v>
      </c>
      <c r="F24" s="6" t="s">
        <v>396</v>
      </c>
      <c r="G24" s="19">
        <v>2050</v>
      </c>
      <c r="H24" s="19">
        <v>14780</v>
      </c>
      <c r="I24" s="7">
        <v>104.3</v>
      </c>
      <c r="J24" s="7">
        <v>593.1</v>
      </c>
      <c r="K24" s="7">
        <f t="shared" si="0"/>
        <v>28</v>
      </c>
      <c r="L24" s="7">
        <v>32</v>
      </c>
      <c r="N24" s="7">
        <v>18.399999999999999</v>
      </c>
      <c r="O24" s="19">
        <v>2048</v>
      </c>
      <c r="P24" s="19">
        <v>40960</v>
      </c>
      <c r="S24" s="7" t="s">
        <v>437</v>
      </c>
      <c r="T24" t="s">
        <v>505</v>
      </c>
    </row>
    <row r="25" spans="1:20" x14ac:dyDescent="0.35">
      <c r="J25" s="23">
        <f>SUM(J14:J24)</f>
        <v>4217.8</v>
      </c>
      <c r="K25" s="28"/>
    </row>
    <row r="26" spans="1:20" x14ac:dyDescent="0.35">
      <c r="A26" t="s">
        <v>435</v>
      </c>
      <c r="B26" s="6" t="s">
        <v>459</v>
      </c>
      <c r="C26" s="7">
        <v>0.7</v>
      </c>
      <c r="D26" s="19">
        <v>800</v>
      </c>
      <c r="E26" s="7" t="s">
        <v>403</v>
      </c>
      <c r="F26" s="6" t="s">
        <v>396</v>
      </c>
      <c r="G26" s="19">
        <v>1974</v>
      </c>
      <c r="H26" s="19">
        <v>13160</v>
      </c>
      <c r="I26" s="7">
        <v>22.6</v>
      </c>
      <c r="J26" s="7">
        <v>165.4</v>
      </c>
      <c r="K26" s="29">
        <f>ROUND((G26+H26)/J26,INT(2-LOG10(ABS((G26+H26)/J26))))</f>
        <v>91</v>
      </c>
      <c r="L26" s="7">
        <v>3</v>
      </c>
      <c r="N26" s="7">
        <v>2.2999999999999998</v>
      </c>
      <c r="O26" s="19">
        <v>2048</v>
      </c>
      <c r="P26" s="19">
        <v>131072</v>
      </c>
      <c r="S26" s="7" t="s">
        <v>437</v>
      </c>
      <c r="T26" s="21" t="s">
        <v>569</v>
      </c>
    </row>
    <row r="27" spans="1:20" x14ac:dyDescent="0.35">
      <c r="A27" t="s">
        <v>435</v>
      </c>
      <c r="B27" s="6" t="s">
        <v>461</v>
      </c>
      <c r="C27" s="7">
        <v>0.7</v>
      </c>
      <c r="D27" s="19">
        <v>800</v>
      </c>
      <c r="E27" s="7" t="s">
        <v>403</v>
      </c>
      <c r="F27" s="6" t="s">
        <v>396</v>
      </c>
      <c r="G27" s="19">
        <v>1974</v>
      </c>
      <c r="H27" s="19">
        <v>13539</v>
      </c>
      <c r="I27" s="7">
        <v>74.7</v>
      </c>
      <c r="J27" s="7">
        <v>505.2</v>
      </c>
      <c r="K27" s="29">
        <f t="shared" ref="K27:K36" si="1">ROUND((G27+H27)/J27,INT(2-LOG10(ABS((G27+H27)/J27))))</f>
        <v>31</v>
      </c>
      <c r="L27" s="7">
        <v>27</v>
      </c>
      <c r="N27" s="7">
        <v>15.4</v>
      </c>
      <c r="O27" s="19">
        <v>2048</v>
      </c>
      <c r="P27" s="19">
        <v>131072</v>
      </c>
      <c r="S27" s="7" t="s">
        <v>437</v>
      </c>
      <c r="T27" s="21" t="s">
        <v>570</v>
      </c>
    </row>
    <row r="28" spans="1:20" x14ac:dyDescent="0.35">
      <c r="A28" t="s">
        <v>435</v>
      </c>
      <c r="B28" s="6" t="s">
        <v>463</v>
      </c>
      <c r="C28" s="7">
        <v>0.7</v>
      </c>
      <c r="D28" s="19">
        <v>800</v>
      </c>
      <c r="E28" s="7" t="s">
        <v>403</v>
      </c>
      <c r="F28" s="6" t="s">
        <v>396</v>
      </c>
      <c r="G28" s="19">
        <v>2086</v>
      </c>
      <c r="H28" s="19">
        <v>11894</v>
      </c>
      <c r="I28" s="7">
        <v>15</v>
      </c>
      <c r="J28" s="7">
        <v>100.9</v>
      </c>
      <c r="K28" s="29">
        <f t="shared" si="1"/>
        <v>140</v>
      </c>
      <c r="L28" s="7">
        <v>3</v>
      </c>
      <c r="N28" s="7">
        <v>1.9</v>
      </c>
      <c r="O28" s="19">
        <v>2048</v>
      </c>
      <c r="P28" s="19">
        <v>131072</v>
      </c>
      <c r="S28" s="7" t="s">
        <v>437</v>
      </c>
      <c r="T28" s="21" t="s">
        <v>508</v>
      </c>
    </row>
    <row r="29" spans="1:20" x14ac:dyDescent="0.35">
      <c r="A29" t="s">
        <v>435</v>
      </c>
      <c r="B29" s="6" t="s">
        <v>465</v>
      </c>
      <c r="C29" s="7">
        <v>0.7</v>
      </c>
      <c r="D29" s="19">
        <v>800</v>
      </c>
      <c r="E29" s="7" t="s">
        <v>403</v>
      </c>
      <c r="F29" s="6" t="s">
        <v>396</v>
      </c>
      <c r="G29" s="19">
        <v>2086</v>
      </c>
      <c r="H29" s="19">
        <v>11487</v>
      </c>
      <c r="I29" s="7">
        <v>165.2</v>
      </c>
      <c r="J29" s="22">
        <v>885.6</v>
      </c>
      <c r="K29" s="29">
        <f t="shared" si="1"/>
        <v>15</v>
      </c>
      <c r="L29" s="7">
        <v>70</v>
      </c>
      <c r="N29" s="7">
        <v>39.6</v>
      </c>
      <c r="O29" s="19">
        <v>2048</v>
      </c>
      <c r="P29" s="19">
        <v>131072</v>
      </c>
      <c r="S29" s="7" t="s">
        <v>437</v>
      </c>
      <c r="T29" s="21" t="s">
        <v>509</v>
      </c>
    </row>
    <row r="30" spans="1:20" x14ac:dyDescent="0.35">
      <c r="A30" t="s">
        <v>435</v>
      </c>
      <c r="B30" s="6" t="s">
        <v>467</v>
      </c>
      <c r="C30" s="7">
        <v>0.7</v>
      </c>
      <c r="D30" s="19">
        <v>800</v>
      </c>
      <c r="E30" s="7" t="s">
        <v>403</v>
      </c>
      <c r="F30" s="6" t="s">
        <v>396</v>
      </c>
      <c r="G30" s="19">
        <v>2006</v>
      </c>
      <c r="H30" s="19">
        <v>11278</v>
      </c>
      <c r="I30" s="7">
        <v>45</v>
      </c>
      <c r="J30" s="7">
        <v>222.3</v>
      </c>
      <c r="K30" s="29">
        <f t="shared" si="1"/>
        <v>60</v>
      </c>
      <c r="L30" s="7">
        <v>14</v>
      </c>
      <c r="N30" s="7">
        <v>8.4</v>
      </c>
      <c r="O30" s="19">
        <v>2048</v>
      </c>
      <c r="P30" s="19">
        <v>16384</v>
      </c>
      <c r="S30" s="7" t="s">
        <v>437</v>
      </c>
      <c r="T30" s="21" t="s">
        <v>510</v>
      </c>
    </row>
    <row r="31" spans="1:20" x14ac:dyDescent="0.35">
      <c r="A31" t="s">
        <v>435</v>
      </c>
      <c r="B31" s="6" t="s">
        <v>468</v>
      </c>
      <c r="C31" s="7">
        <v>0.7</v>
      </c>
      <c r="D31" s="19">
        <v>800</v>
      </c>
      <c r="E31" s="7" t="s">
        <v>403</v>
      </c>
      <c r="F31" s="6" t="s">
        <v>396</v>
      </c>
      <c r="G31" s="19">
        <v>2006</v>
      </c>
      <c r="H31" s="19">
        <v>11004</v>
      </c>
      <c r="I31" s="7">
        <v>94.1</v>
      </c>
      <c r="J31" s="7">
        <v>504.7</v>
      </c>
      <c r="K31" s="29">
        <f t="shared" si="1"/>
        <v>26</v>
      </c>
      <c r="L31" s="7">
        <v>14</v>
      </c>
      <c r="N31" s="7">
        <v>27.3</v>
      </c>
      <c r="O31" s="19">
        <v>2048</v>
      </c>
      <c r="P31" s="19">
        <v>16384</v>
      </c>
      <c r="S31" s="7" t="s">
        <v>437</v>
      </c>
      <c r="T31" s="21" t="s">
        <v>511</v>
      </c>
    </row>
    <row r="32" spans="1:20" x14ac:dyDescent="0.35">
      <c r="A32" t="s">
        <v>435</v>
      </c>
      <c r="B32" s="6" t="s">
        <v>470</v>
      </c>
      <c r="C32" s="7">
        <v>0.7</v>
      </c>
      <c r="D32" s="19">
        <v>800</v>
      </c>
      <c r="E32" s="7" t="s">
        <v>403</v>
      </c>
      <c r="F32" s="6" t="s">
        <v>396</v>
      </c>
      <c r="G32" s="19">
        <v>1887</v>
      </c>
      <c r="H32" s="19">
        <v>11615</v>
      </c>
      <c r="I32" s="7">
        <v>33.1</v>
      </c>
      <c r="J32" s="7">
        <v>203.2</v>
      </c>
      <c r="K32" s="29">
        <f t="shared" si="1"/>
        <v>66</v>
      </c>
      <c r="L32" s="7">
        <v>12</v>
      </c>
      <c r="N32" s="7">
        <v>7</v>
      </c>
      <c r="O32" s="19">
        <v>2048</v>
      </c>
      <c r="P32" s="19">
        <v>131072</v>
      </c>
      <c r="S32" s="7" t="s">
        <v>437</v>
      </c>
      <c r="T32" s="21" t="s">
        <v>512</v>
      </c>
    </row>
    <row r="33" spans="1:20" x14ac:dyDescent="0.35">
      <c r="A33" t="s">
        <v>435</v>
      </c>
      <c r="B33" s="6" t="s">
        <v>471</v>
      </c>
      <c r="C33" s="7">
        <v>0.7</v>
      </c>
      <c r="D33" s="19">
        <v>800</v>
      </c>
      <c r="E33" s="7" t="s">
        <v>403</v>
      </c>
      <c r="F33" s="6" t="s">
        <v>396</v>
      </c>
      <c r="G33" s="19">
        <v>1971</v>
      </c>
      <c r="H33" s="19">
        <v>12235</v>
      </c>
      <c r="I33" s="7">
        <v>23.1</v>
      </c>
      <c r="J33" s="7">
        <v>170.3</v>
      </c>
      <c r="K33" s="29">
        <f t="shared" si="1"/>
        <v>83</v>
      </c>
      <c r="L33" s="7">
        <v>8</v>
      </c>
      <c r="N33" s="7">
        <v>4.7</v>
      </c>
      <c r="O33" s="19">
        <v>2048</v>
      </c>
      <c r="P33" s="19">
        <v>8192</v>
      </c>
      <c r="S33" s="7" t="s">
        <v>437</v>
      </c>
      <c r="T33" s="21" t="s">
        <v>571</v>
      </c>
    </row>
    <row r="34" spans="1:20" x14ac:dyDescent="0.35">
      <c r="A34" t="s">
        <v>435</v>
      </c>
      <c r="B34" s="6" t="s">
        <v>472</v>
      </c>
      <c r="C34" s="7">
        <v>0.7</v>
      </c>
      <c r="D34" s="19">
        <v>800</v>
      </c>
      <c r="E34" s="7" t="s">
        <v>403</v>
      </c>
      <c r="F34" s="6" t="s">
        <v>396</v>
      </c>
      <c r="G34" s="19">
        <v>1870</v>
      </c>
      <c r="H34" s="19">
        <v>14830</v>
      </c>
      <c r="I34" s="7">
        <v>81.2</v>
      </c>
      <c r="J34" s="7">
        <v>587.79999999999995</v>
      </c>
      <c r="K34" s="29">
        <f t="shared" si="1"/>
        <v>28</v>
      </c>
      <c r="L34" s="7">
        <v>32</v>
      </c>
      <c r="N34" s="7">
        <v>18.5</v>
      </c>
      <c r="O34" s="19">
        <v>2048</v>
      </c>
      <c r="P34" s="19">
        <v>131072</v>
      </c>
      <c r="S34" s="7" t="s">
        <v>437</v>
      </c>
      <c r="T34" s="21" t="s">
        <v>572</v>
      </c>
    </row>
    <row r="35" spans="1:20" x14ac:dyDescent="0.35">
      <c r="A35" t="s">
        <v>435</v>
      </c>
      <c r="B35" s="6" t="s">
        <v>474</v>
      </c>
      <c r="C35" s="7">
        <v>0.7</v>
      </c>
      <c r="D35" s="19">
        <v>800</v>
      </c>
      <c r="E35" s="7" t="s">
        <v>403</v>
      </c>
      <c r="F35" s="6" t="s">
        <v>396</v>
      </c>
      <c r="G35" s="19">
        <v>2050</v>
      </c>
      <c r="H35" s="19">
        <v>15281</v>
      </c>
      <c r="I35" s="7">
        <v>51.3</v>
      </c>
      <c r="J35" s="7">
        <v>309.7</v>
      </c>
      <c r="K35" s="29">
        <f t="shared" si="1"/>
        <v>56</v>
      </c>
      <c r="L35" s="7">
        <v>14</v>
      </c>
      <c r="N35" s="7">
        <v>8.4</v>
      </c>
      <c r="O35" s="19">
        <v>2048</v>
      </c>
      <c r="P35" s="19">
        <v>40960</v>
      </c>
      <c r="S35" s="7" t="s">
        <v>437</v>
      </c>
      <c r="T35" s="21" t="s">
        <v>573</v>
      </c>
    </row>
    <row r="36" spans="1:20" x14ac:dyDescent="0.35">
      <c r="A36" t="s">
        <v>435</v>
      </c>
      <c r="B36" s="6" t="s">
        <v>476</v>
      </c>
      <c r="C36" s="7">
        <v>0.7</v>
      </c>
      <c r="D36" s="19">
        <v>800</v>
      </c>
      <c r="E36" s="7" t="s">
        <v>403</v>
      </c>
      <c r="F36" s="6" t="s">
        <v>396</v>
      </c>
      <c r="G36" s="19">
        <v>2050</v>
      </c>
      <c r="H36" s="19">
        <v>15146</v>
      </c>
      <c r="I36" s="7">
        <v>91</v>
      </c>
      <c r="J36" s="7">
        <v>606.79999999999995</v>
      </c>
      <c r="K36" s="29">
        <f t="shared" si="1"/>
        <v>28</v>
      </c>
      <c r="L36" s="7">
        <v>32</v>
      </c>
      <c r="N36" s="7">
        <v>18.399999999999999</v>
      </c>
      <c r="O36" s="19">
        <v>2048</v>
      </c>
      <c r="P36" s="19">
        <v>40960</v>
      </c>
      <c r="S36" s="7" t="s">
        <v>437</v>
      </c>
      <c r="T36" s="21" t="s">
        <v>574</v>
      </c>
    </row>
    <row r="37" spans="1:20" x14ac:dyDescent="0.35">
      <c r="J37" s="23">
        <f>SUM(J26:J36)</f>
        <v>4261.8999999999996</v>
      </c>
      <c r="K37" s="28"/>
    </row>
    <row r="39" spans="1:20" x14ac:dyDescent="0.35">
      <c r="B39" s="6" t="str" cm="1">
        <f t="array" aca="1" ref="B39" ca="1">VLOOKUP(MID(CELL("Filename",A1),FIND("]",CELL("Filename",A1))+1,31),setups!A:B,2)</f>
        <v>ares,a6000 internal x2,vulkan0+vulkan1, row, mg0</v>
      </c>
    </row>
  </sheetData>
  <conditionalFormatting sqref="J2:K12">
    <cfRule type="expression" dxfId="12" priority="5">
      <formula>J2&lt;J14</formula>
    </cfRule>
    <cfRule type="dataBar" priority="8">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K24">
    <cfRule type="expression" dxfId="11" priority="4">
      <formula>J14&lt;J2</formula>
    </cfRule>
  </conditionalFormatting>
  <conditionalFormatting sqref="J26:J36">
    <cfRule type="expression" dxfId="10" priority="2">
      <formula>J26&lt;J14</formula>
    </cfRule>
  </conditionalFormatting>
  <conditionalFormatting sqref="N2:N12">
    <cfRule type="dataBar" priority="6">
      <dataBar>
        <cfvo type="min"/>
        <cfvo type="max"/>
        <color rgb="FF638EC6"/>
      </dataBar>
      <extLst>
        <ext xmlns:x14="http://schemas.microsoft.com/office/spreadsheetml/2009/9/main" uri="{B025F937-C7B1-47D3-B67F-A62EFF666E3E}">
          <x14:id>{A9FD9517-B9C1-4471-8386-5E799D0897E9}</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{60BFF6AA-B3BE-4DDD-9FC5-8F6D57C32EAB}</x14:id>
        </ext>
      </extLst>
    </cfRule>
  </conditionalFormatting>
  <conditionalFormatting sqref="S1:S1048576">
    <cfRule type="expression" dxfId="9" priority="3">
      <formula>TRIM(S1)="100% GPU*"</formula>
    </cfRule>
  </conditionalFormatting>
  <conditionalFormatting sqref="K26:K36">
    <cfRule type="expression" dxfId="8" priority="1">
      <formula>K26&lt;K14</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J2:K12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80CD-D39E-428B-BBD0-DA3043CB5AA0}">
  <dimension ref="A1:T39"/>
  <sheetViews>
    <sheetView tabSelected="1" zoomScale="80" zoomScaleNormal="80" workbookViewId="0">
      <selection activeCell="N29" sqref="N2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629</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403</v>
      </c>
      <c r="F2" s="6" t="s">
        <v>577</v>
      </c>
      <c r="G2" s="19">
        <v>45</v>
      </c>
      <c r="H2" s="19">
        <v>1507</v>
      </c>
      <c r="I2" s="7">
        <v>36.1</v>
      </c>
      <c r="J2" s="7">
        <v>37.5</v>
      </c>
      <c r="K2" s="7">
        <f>ROUND((G2+H2)/J2,INT(2-LOG10(ABS((G2+H2)/J2))))</f>
        <v>41</v>
      </c>
      <c r="L2" s="7">
        <v>4</v>
      </c>
      <c r="M2" s="7" t="s">
        <v>193</v>
      </c>
      <c r="N2" s="7">
        <v>3.1</v>
      </c>
      <c r="O2" s="19">
        <v>2048</v>
      </c>
      <c r="P2" s="19">
        <v>131072</v>
      </c>
      <c r="Q2" s="7">
        <v>5.5</v>
      </c>
      <c r="R2" s="7">
        <v>5.5</v>
      </c>
      <c r="S2" s="7" t="s">
        <v>358</v>
      </c>
      <c r="T2" t="s">
        <v>591</v>
      </c>
    </row>
    <row r="3" spans="1:20" x14ac:dyDescent="0.35">
      <c r="A3" t="s">
        <v>13</v>
      </c>
      <c r="B3" s="6" t="s">
        <v>25</v>
      </c>
      <c r="C3" s="7">
        <v>0.7</v>
      </c>
      <c r="D3" s="19">
        <v>800</v>
      </c>
      <c r="E3" s="7" t="s">
        <v>403</v>
      </c>
      <c r="F3" s="6" t="s">
        <v>577</v>
      </c>
      <c r="G3" s="19">
        <v>45</v>
      </c>
      <c r="H3" s="19">
        <v>1600</v>
      </c>
      <c r="I3" s="7">
        <v>216.6</v>
      </c>
      <c r="J3" s="7">
        <v>148.5</v>
      </c>
      <c r="K3" s="7">
        <f t="shared" ref="K3:K12" si="0">ROUND((G3+H3)/J3,INT(2-LOG10(ABS((G3+H3)/J3))))</f>
        <v>11</v>
      </c>
      <c r="L3" s="7">
        <v>27</v>
      </c>
      <c r="M3" s="7" t="s">
        <v>193</v>
      </c>
      <c r="N3" s="7">
        <v>16.2</v>
      </c>
      <c r="O3" s="19">
        <v>2048</v>
      </c>
      <c r="P3" s="19">
        <v>131072</v>
      </c>
      <c r="Q3" s="7">
        <v>19.7</v>
      </c>
      <c r="R3" s="7">
        <v>19.7</v>
      </c>
      <c r="S3" s="7" t="s">
        <v>358</v>
      </c>
      <c r="T3" t="s">
        <v>592</v>
      </c>
    </row>
    <row r="4" spans="1:20" x14ac:dyDescent="0.35">
      <c r="A4" t="s">
        <v>13</v>
      </c>
      <c r="B4" s="6" t="s">
        <v>1</v>
      </c>
      <c r="C4" s="7">
        <v>0.7</v>
      </c>
      <c r="D4" s="19">
        <v>800</v>
      </c>
      <c r="E4" s="7" t="s">
        <v>403</v>
      </c>
      <c r="F4" s="6" t="s">
        <v>577</v>
      </c>
      <c r="G4" s="19">
        <v>67</v>
      </c>
      <c r="H4" s="19">
        <v>869</v>
      </c>
      <c r="I4" s="7">
        <v>4.0999999999999996</v>
      </c>
      <c r="J4" s="7">
        <v>17.399999999999999</v>
      </c>
      <c r="K4" s="7">
        <f t="shared" si="0"/>
        <v>54</v>
      </c>
      <c r="L4" s="7">
        <v>3</v>
      </c>
      <c r="M4" s="7" t="s">
        <v>193</v>
      </c>
      <c r="N4" s="7">
        <v>1.9</v>
      </c>
      <c r="O4" s="19">
        <v>2048</v>
      </c>
      <c r="P4" s="19">
        <v>131072</v>
      </c>
      <c r="Q4" s="7">
        <v>3.1</v>
      </c>
      <c r="R4" s="7">
        <v>3.1</v>
      </c>
      <c r="S4" s="7" t="s">
        <v>358</v>
      </c>
      <c r="T4" t="s">
        <v>593</v>
      </c>
    </row>
    <row r="5" spans="1:20" x14ac:dyDescent="0.35">
      <c r="A5" t="s">
        <v>13</v>
      </c>
      <c r="B5" s="6" t="s">
        <v>6</v>
      </c>
      <c r="C5" s="7">
        <v>0.7</v>
      </c>
      <c r="D5" s="19">
        <v>800</v>
      </c>
      <c r="E5" s="7" t="s">
        <v>403</v>
      </c>
      <c r="F5" s="6" t="s">
        <v>577</v>
      </c>
      <c r="G5" s="19">
        <v>37</v>
      </c>
      <c r="H5" s="19">
        <v>979</v>
      </c>
      <c r="I5" s="7">
        <v>11.6</v>
      </c>
      <c r="J5" s="7">
        <v>213.3</v>
      </c>
      <c r="K5" s="7">
        <f t="shared" si="0"/>
        <v>4.8</v>
      </c>
      <c r="L5" s="7">
        <v>70</v>
      </c>
      <c r="M5" s="7" t="s">
        <v>193</v>
      </c>
      <c r="N5" s="7">
        <v>39.6</v>
      </c>
      <c r="O5" s="19">
        <v>2048</v>
      </c>
      <c r="P5" s="19">
        <v>131072</v>
      </c>
      <c r="Q5" s="7">
        <v>44.4</v>
      </c>
      <c r="R5" s="7">
        <v>44.4</v>
      </c>
      <c r="S5" s="7" t="s">
        <v>358</v>
      </c>
      <c r="T5" t="s">
        <v>594</v>
      </c>
    </row>
    <row r="6" spans="1:20" x14ac:dyDescent="0.35">
      <c r="A6" t="s">
        <v>13</v>
      </c>
      <c r="B6" s="6" t="s">
        <v>31</v>
      </c>
      <c r="C6" s="7">
        <v>0.7</v>
      </c>
      <c r="D6" s="19">
        <v>800</v>
      </c>
      <c r="E6" s="7" t="s">
        <v>403</v>
      </c>
      <c r="F6" s="6" t="s">
        <v>577</v>
      </c>
      <c r="G6" s="19">
        <v>49</v>
      </c>
      <c r="H6" s="19">
        <v>912</v>
      </c>
      <c r="I6" s="7">
        <v>4.9000000000000004</v>
      </c>
      <c r="J6" s="7">
        <v>45.8</v>
      </c>
      <c r="K6" s="7">
        <f t="shared" si="0"/>
        <v>21</v>
      </c>
      <c r="L6" s="7">
        <v>14</v>
      </c>
      <c r="M6" s="7" t="s">
        <v>193</v>
      </c>
      <c r="N6" s="7">
        <v>8.4</v>
      </c>
      <c r="O6" s="19">
        <v>2048</v>
      </c>
      <c r="P6" s="19">
        <v>16384</v>
      </c>
      <c r="Q6" s="7">
        <v>10.1</v>
      </c>
      <c r="R6" s="7">
        <v>10.1</v>
      </c>
      <c r="S6" s="7" t="s">
        <v>358</v>
      </c>
      <c r="T6" t="s">
        <v>595</v>
      </c>
    </row>
    <row r="7" spans="1:20" x14ac:dyDescent="0.35">
      <c r="A7" t="s">
        <v>13</v>
      </c>
      <c r="B7" s="6" t="s">
        <v>33</v>
      </c>
      <c r="C7" s="7">
        <v>0.7</v>
      </c>
      <c r="D7" s="19">
        <v>800</v>
      </c>
      <c r="E7" s="7" t="s">
        <v>403</v>
      </c>
      <c r="F7" s="6" t="s">
        <v>577</v>
      </c>
      <c r="G7" s="19">
        <v>49</v>
      </c>
      <c r="H7" s="19">
        <v>673</v>
      </c>
      <c r="I7" s="7">
        <v>83.4</v>
      </c>
      <c r="J7" s="7">
        <v>84.8</v>
      </c>
      <c r="K7" s="7">
        <f t="shared" si="0"/>
        <v>8.5</v>
      </c>
      <c r="L7" s="7">
        <v>14</v>
      </c>
      <c r="M7" s="7" t="s">
        <v>196</v>
      </c>
      <c r="N7" s="7">
        <v>27.3</v>
      </c>
      <c r="O7" s="19">
        <v>2048</v>
      </c>
      <c r="P7" s="19">
        <v>16384</v>
      </c>
      <c r="Q7" s="7">
        <v>30.4</v>
      </c>
      <c r="R7" s="7">
        <v>30.4</v>
      </c>
      <c r="S7" s="7" t="s">
        <v>358</v>
      </c>
      <c r="T7" t="s">
        <v>596</v>
      </c>
    </row>
    <row r="8" spans="1:20" x14ac:dyDescent="0.35">
      <c r="A8" t="s">
        <v>13</v>
      </c>
      <c r="B8" s="6" t="s">
        <v>16</v>
      </c>
      <c r="C8" s="7">
        <v>0.7</v>
      </c>
      <c r="D8" s="19">
        <v>800</v>
      </c>
      <c r="E8" s="7" t="s">
        <v>403</v>
      </c>
      <c r="F8" s="6" t="s">
        <v>577</v>
      </c>
      <c r="G8" s="19">
        <v>24</v>
      </c>
      <c r="H8" s="19">
        <v>788</v>
      </c>
      <c r="I8" s="7">
        <v>34.9</v>
      </c>
      <c r="J8" s="7">
        <v>31.9</v>
      </c>
      <c r="K8" s="7">
        <f t="shared" si="0"/>
        <v>25</v>
      </c>
      <c r="L8" s="7">
        <v>12</v>
      </c>
      <c r="M8" s="7" t="s">
        <v>195</v>
      </c>
      <c r="N8" s="7">
        <v>6.6</v>
      </c>
      <c r="O8" s="19">
        <v>2048</v>
      </c>
      <c r="P8" s="19">
        <v>1024000</v>
      </c>
      <c r="Q8" s="7">
        <v>7.8</v>
      </c>
      <c r="R8" s="7">
        <v>7.8</v>
      </c>
      <c r="S8" s="7" t="s">
        <v>358</v>
      </c>
      <c r="T8" t="s">
        <v>597</v>
      </c>
    </row>
    <row r="9" spans="1:20" x14ac:dyDescent="0.35">
      <c r="A9" t="s">
        <v>13</v>
      </c>
      <c r="B9" s="6" t="s">
        <v>184</v>
      </c>
      <c r="C9" s="7">
        <v>0.7</v>
      </c>
      <c r="D9" s="19">
        <v>800</v>
      </c>
      <c r="E9" s="7" t="s">
        <v>403</v>
      </c>
      <c r="F9" s="6" t="s">
        <v>577</v>
      </c>
      <c r="G9" s="19">
        <v>33</v>
      </c>
      <c r="H9" s="19">
        <v>1001</v>
      </c>
      <c r="I9" s="7">
        <v>25.3</v>
      </c>
      <c r="J9" s="7">
        <v>35.4</v>
      </c>
      <c r="K9" s="7">
        <f t="shared" si="0"/>
        <v>29</v>
      </c>
      <c r="L9" s="7">
        <v>8</v>
      </c>
      <c r="M9" s="7" t="s">
        <v>193</v>
      </c>
      <c r="N9" s="7">
        <v>4.7</v>
      </c>
      <c r="O9" s="19">
        <v>2048</v>
      </c>
      <c r="P9" s="19">
        <v>8192</v>
      </c>
      <c r="Q9" s="7">
        <v>6.1</v>
      </c>
      <c r="R9" s="7">
        <v>6.1</v>
      </c>
      <c r="S9" s="7" t="s">
        <v>358</v>
      </c>
      <c r="T9" t="s">
        <v>598</v>
      </c>
    </row>
    <row r="10" spans="1:20" x14ac:dyDescent="0.35">
      <c r="A10" t="s">
        <v>13</v>
      </c>
      <c r="B10" s="6" t="s">
        <v>28</v>
      </c>
      <c r="C10" s="7">
        <v>0.7</v>
      </c>
      <c r="D10" s="19">
        <v>800</v>
      </c>
      <c r="E10" s="7" t="s">
        <v>403</v>
      </c>
      <c r="F10" s="6" t="s">
        <v>577</v>
      </c>
      <c r="G10" s="19">
        <v>23</v>
      </c>
      <c r="H10" s="19">
        <v>966</v>
      </c>
      <c r="I10" s="7">
        <v>46.6</v>
      </c>
      <c r="J10" s="7">
        <v>99</v>
      </c>
      <c r="K10" s="7">
        <f t="shared" si="0"/>
        <v>10</v>
      </c>
      <c r="L10" s="7">
        <v>32</v>
      </c>
      <c r="M10" s="7" t="s">
        <v>193</v>
      </c>
      <c r="N10" s="7">
        <v>18.5</v>
      </c>
      <c r="O10" s="19">
        <v>2048</v>
      </c>
      <c r="P10" s="19">
        <v>131072</v>
      </c>
      <c r="Q10" s="7">
        <v>20.2</v>
      </c>
      <c r="R10" s="7">
        <v>20.2</v>
      </c>
      <c r="S10" s="7" t="s">
        <v>358</v>
      </c>
      <c r="T10" t="s">
        <v>599</v>
      </c>
    </row>
    <row r="11" spans="1:20" x14ac:dyDescent="0.35">
      <c r="A11" t="s">
        <v>13</v>
      </c>
      <c r="B11" s="6" t="s">
        <v>479</v>
      </c>
      <c r="C11" s="7">
        <v>0.7</v>
      </c>
      <c r="D11" s="19">
        <v>800</v>
      </c>
      <c r="E11" s="7" t="s">
        <v>403</v>
      </c>
      <c r="F11" s="6" t="s">
        <v>577</v>
      </c>
      <c r="G11" s="19">
        <v>33</v>
      </c>
      <c r="H11" s="19">
        <v>1538</v>
      </c>
      <c r="I11" s="7">
        <v>33</v>
      </c>
      <c r="J11" s="7">
        <v>75.599999999999994</v>
      </c>
      <c r="K11" s="7">
        <f t="shared" si="0"/>
        <v>21</v>
      </c>
      <c r="L11" s="7">
        <v>14</v>
      </c>
      <c r="M11" s="7" t="s">
        <v>193</v>
      </c>
      <c r="N11" s="7">
        <v>8.6</v>
      </c>
      <c r="O11" s="19">
        <v>2048</v>
      </c>
      <c r="P11" s="19">
        <v>40960</v>
      </c>
      <c r="Q11" s="7">
        <v>10</v>
      </c>
      <c r="R11" s="7">
        <v>10</v>
      </c>
      <c r="S11" s="7" t="s">
        <v>358</v>
      </c>
      <c r="T11" t="s">
        <v>600</v>
      </c>
    </row>
    <row r="12" spans="1:20" x14ac:dyDescent="0.35">
      <c r="A12" t="s">
        <v>13</v>
      </c>
      <c r="B12" s="6" t="s">
        <v>41</v>
      </c>
      <c r="C12" s="7">
        <v>0.7</v>
      </c>
      <c r="D12" s="19">
        <v>800</v>
      </c>
      <c r="E12" s="7" t="s">
        <v>403</v>
      </c>
      <c r="F12" s="6" t="s">
        <v>577</v>
      </c>
      <c r="G12" s="19">
        <v>33</v>
      </c>
      <c r="H12" s="19">
        <v>1600</v>
      </c>
      <c r="I12" s="7">
        <v>32.799999999999997</v>
      </c>
      <c r="J12" s="7">
        <v>166.9</v>
      </c>
      <c r="K12" s="7">
        <f t="shared" si="0"/>
        <v>9.8000000000000007</v>
      </c>
      <c r="L12" s="7">
        <v>32</v>
      </c>
      <c r="M12" s="7" t="s">
        <v>193</v>
      </c>
      <c r="N12" s="7">
        <v>18.8</v>
      </c>
      <c r="O12" s="19">
        <v>2048</v>
      </c>
      <c r="P12" s="19">
        <v>40960</v>
      </c>
      <c r="Q12" s="7">
        <v>21.5</v>
      </c>
      <c r="R12" s="7">
        <v>21.5</v>
      </c>
      <c r="S12" s="7" t="s">
        <v>358</v>
      </c>
      <c r="T12" t="s">
        <v>601</v>
      </c>
    </row>
    <row r="13" spans="1:20" x14ac:dyDescent="0.35">
      <c r="B13" s="7"/>
      <c r="J13" s="23">
        <f>SUM(J2:J12)</f>
        <v>956.1</v>
      </c>
      <c r="K13" s="28"/>
      <c r="N13" s="7"/>
      <c r="S13" s="7"/>
    </row>
    <row r="14" spans="1:20" x14ac:dyDescent="0.35">
      <c r="A14" t="s">
        <v>435</v>
      </c>
      <c r="B14" s="6" t="s">
        <v>605</v>
      </c>
      <c r="C14" s="7">
        <v>0.7</v>
      </c>
      <c r="D14" s="19">
        <v>800</v>
      </c>
      <c r="E14" s="7" t="s">
        <v>403</v>
      </c>
      <c r="F14" s="6" t="s">
        <v>577</v>
      </c>
      <c r="G14" s="19">
        <v>35</v>
      </c>
      <c r="H14" s="19">
        <v>1600</v>
      </c>
      <c r="I14" s="7">
        <v>10.5</v>
      </c>
      <c r="J14" s="7">
        <v>34.299999999999997</v>
      </c>
      <c r="K14" s="7">
        <v>48</v>
      </c>
      <c r="L14" s="7">
        <v>3</v>
      </c>
      <c r="N14" s="19">
        <v>2.2999999999999998</v>
      </c>
      <c r="O14" s="19">
        <v>2048</v>
      </c>
      <c r="P14" s="19">
        <v>131072</v>
      </c>
      <c r="S14" t="s">
        <v>437</v>
      </c>
      <c r="T14" t="s">
        <v>618</v>
      </c>
    </row>
    <row r="15" spans="1:20" x14ac:dyDescent="0.35">
      <c r="A15" t="s">
        <v>435</v>
      </c>
      <c r="B15" s="6" t="s">
        <v>606</v>
      </c>
      <c r="C15" s="7">
        <v>0.7</v>
      </c>
      <c r="D15" s="19">
        <v>800</v>
      </c>
      <c r="E15" s="7" t="s">
        <v>403</v>
      </c>
      <c r="F15" s="6" t="s">
        <v>577</v>
      </c>
      <c r="G15" s="19">
        <v>35</v>
      </c>
      <c r="H15" s="19">
        <v>1600</v>
      </c>
      <c r="I15" s="7">
        <v>23.6</v>
      </c>
      <c r="J15" s="7">
        <v>143.19999999999999</v>
      </c>
      <c r="K15" s="7">
        <v>11</v>
      </c>
      <c r="L15" s="7">
        <v>27</v>
      </c>
      <c r="N15" s="19">
        <v>15.4</v>
      </c>
      <c r="O15" s="19">
        <v>2048</v>
      </c>
      <c r="P15" s="19">
        <v>131072</v>
      </c>
      <c r="S15" t="s">
        <v>437</v>
      </c>
      <c r="T15" t="s">
        <v>619</v>
      </c>
    </row>
    <row r="16" spans="1:20" x14ac:dyDescent="0.35">
      <c r="A16" t="s">
        <v>435</v>
      </c>
      <c r="B16" s="6" t="s">
        <v>607</v>
      </c>
      <c r="C16" s="7">
        <v>0.7</v>
      </c>
      <c r="D16" s="19">
        <v>800</v>
      </c>
      <c r="E16" s="7" t="s">
        <v>403</v>
      </c>
      <c r="F16" s="6" t="s">
        <v>577</v>
      </c>
      <c r="G16" s="19">
        <v>47</v>
      </c>
      <c r="H16" s="19">
        <v>1063</v>
      </c>
      <c r="I16" s="7">
        <v>9.9</v>
      </c>
      <c r="J16" s="7">
        <v>16.8</v>
      </c>
      <c r="K16" s="7">
        <v>66</v>
      </c>
      <c r="L16" s="7">
        <v>3</v>
      </c>
      <c r="N16" s="19">
        <v>1.9</v>
      </c>
      <c r="O16" s="19">
        <v>2048</v>
      </c>
      <c r="P16" s="19">
        <v>131072</v>
      </c>
      <c r="S16" s="21" t="s">
        <v>437</v>
      </c>
      <c r="T16" t="s">
        <v>620</v>
      </c>
    </row>
    <row r="17" spans="1:20" x14ac:dyDescent="0.35">
      <c r="A17" t="s">
        <v>435</v>
      </c>
      <c r="B17" s="6" t="s">
        <v>608</v>
      </c>
      <c r="C17" s="7">
        <v>0.7</v>
      </c>
      <c r="D17" s="19">
        <v>800</v>
      </c>
      <c r="E17" s="7" t="s">
        <v>403</v>
      </c>
      <c r="F17" s="6" t="s">
        <v>577</v>
      </c>
      <c r="G17" s="19">
        <v>47</v>
      </c>
      <c r="H17" s="19">
        <v>1026</v>
      </c>
      <c r="I17" s="7">
        <v>58.5</v>
      </c>
      <c r="J17" s="7">
        <v>205</v>
      </c>
      <c r="K17" s="7">
        <v>5.2</v>
      </c>
      <c r="L17" s="7">
        <v>70</v>
      </c>
      <c r="N17" s="19">
        <v>39.6</v>
      </c>
      <c r="O17" s="19">
        <v>2048</v>
      </c>
      <c r="P17" s="19">
        <v>131072</v>
      </c>
      <c r="S17" s="21" t="s">
        <v>437</v>
      </c>
      <c r="T17" t="s">
        <v>621</v>
      </c>
    </row>
    <row r="18" spans="1:20" x14ac:dyDescent="0.35">
      <c r="A18" t="s">
        <v>435</v>
      </c>
      <c r="B18" s="6" t="s">
        <v>609</v>
      </c>
      <c r="C18" s="7">
        <v>0.7</v>
      </c>
      <c r="D18" s="19">
        <v>800</v>
      </c>
      <c r="E18" s="7" t="s">
        <v>403</v>
      </c>
      <c r="F18" s="6" t="s">
        <v>577</v>
      </c>
      <c r="G18" s="19">
        <v>39</v>
      </c>
      <c r="H18" s="19">
        <v>649</v>
      </c>
      <c r="I18" s="7">
        <v>62.3</v>
      </c>
      <c r="J18" s="7">
        <v>32.5</v>
      </c>
      <c r="K18" s="7">
        <v>21</v>
      </c>
      <c r="L18" s="7">
        <v>14</v>
      </c>
      <c r="N18" s="19">
        <v>8.4</v>
      </c>
      <c r="O18" s="19">
        <v>2048</v>
      </c>
      <c r="P18" s="19">
        <v>16384</v>
      </c>
      <c r="S18" t="s">
        <v>437</v>
      </c>
      <c r="T18" t="s">
        <v>622</v>
      </c>
    </row>
    <row r="19" spans="1:20" x14ac:dyDescent="0.35">
      <c r="A19" t="s">
        <v>435</v>
      </c>
      <c r="B19" s="6" t="s">
        <v>610</v>
      </c>
      <c r="C19" s="7">
        <v>0.7</v>
      </c>
      <c r="D19" s="19">
        <v>800</v>
      </c>
      <c r="E19" s="7" t="s">
        <v>403</v>
      </c>
      <c r="F19" s="6" t="s">
        <v>577</v>
      </c>
      <c r="G19" s="19">
        <v>39</v>
      </c>
      <c r="H19" s="19">
        <v>753</v>
      </c>
      <c r="I19" s="7">
        <v>173.3</v>
      </c>
      <c r="J19" s="7">
        <v>92.4</v>
      </c>
      <c r="K19" s="7">
        <v>8.6</v>
      </c>
      <c r="L19" s="7">
        <v>14</v>
      </c>
      <c r="N19" s="19">
        <v>27.3</v>
      </c>
      <c r="O19" s="19">
        <v>2048</v>
      </c>
      <c r="P19" s="19">
        <v>16384</v>
      </c>
      <c r="S19" t="s">
        <v>437</v>
      </c>
      <c r="T19" t="s">
        <v>623</v>
      </c>
    </row>
    <row r="20" spans="1:20" x14ac:dyDescent="0.35">
      <c r="A20" t="s">
        <v>435</v>
      </c>
      <c r="B20" s="6" t="s">
        <v>611</v>
      </c>
      <c r="C20" s="7">
        <v>0.7</v>
      </c>
      <c r="D20" s="19">
        <v>800</v>
      </c>
      <c r="E20" s="7" t="s">
        <v>403</v>
      </c>
      <c r="F20" s="6" t="s">
        <v>577</v>
      </c>
      <c r="G20" s="19">
        <v>26</v>
      </c>
      <c r="H20" s="19">
        <v>905</v>
      </c>
      <c r="I20" s="7">
        <v>45.4</v>
      </c>
      <c r="J20" s="7">
        <v>36.9</v>
      </c>
      <c r="K20" s="7">
        <v>25</v>
      </c>
      <c r="L20" s="7">
        <v>12</v>
      </c>
      <c r="N20" s="19">
        <v>7</v>
      </c>
      <c r="O20" s="19">
        <v>2048</v>
      </c>
      <c r="P20" s="19">
        <v>131072</v>
      </c>
      <c r="S20" t="s">
        <v>437</v>
      </c>
      <c r="T20" t="s">
        <v>624</v>
      </c>
    </row>
    <row r="21" spans="1:20" x14ac:dyDescent="0.35">
      <c r="A21" t="s">
        <v>435</v>
      </c>
      <c r="B21" s="6" t="s">
        <v>612</v>
      </c>
      <c r="C21" s="7">
        <v>0.7</v>
      </c>
      <c r="D21" s="19">
        <v>800</v>
      </c>
      <c r="E21" s="7" t="s">
        <v>403</v>
      </c>
      <c r="F21" s="6" t="s">
        <v>577</v>
      </c>
      <c r="G21" s="19">
        <v>35</v>
      </c>
      <c r="H21" s="19">
        <v>994</v>
      </c>
      <c r="I21" s="7">
        <v>27.8</v>
      </c>
      <c r="J21" s="7">
        <v>30.6</v>
      </c>
      <c r="K21" s="7">
        <v>34</v>
      </c>
      <c r="L21" s="7">
        <v>8</v>
      </c>
      <c r="N21" s="19">
        <v>4.7</v>
      </c>
      <c r="O21" s="19">
        <v>2048</v>
      </c>
      <c r="P21" s="19">
        <v>8192</v>
      </c>
      <c r="S21" t="s">
        <v>437</v>
      </c>
      <c r="T21" t="s">
        <v>625</v>
      </c>
    </row>
    <row r="22" spans="1:20" x14ac:dyDescent="0.35">
      <c r="A22" t="s">
        <v>435</v>
      </c>
      <c r="B22" s="6" t="s">
        <v>613</v>
      </c>
      <c r="C22" s="7">
        <v>0.7</v>
      </c>
      <c r="D22" s="19">
        <v>800</v>
      </c>
      <c r="E22" s="7" t="s">
        <v>403</v>
      </c>
      <c r="F22" s="6" t="s">
        <v>577</v>
      </c>
      <c r="G22" s="19">
        <v>25</v>
      </c>
      <c r="H22" s="19">
        <v>1600</v>
      </c>
      <c r="I22" s="7">
        <v>140.69999999999999</v>
      </c>
      <c r="J22" s="7">
        <v>160.5</v>
      </c>
      <c r="K22" s="7">
        <v>10</v>
      </c>
      <c r="L22" s="7">
        <v>32</v>
      </c>
      <c r="N22" s="19">
        <v>18.5</v>
      </c>
      <c r="O22" s="19">
        <v>2048</v>
      </c>
      <c r="P22" s="19">
        <v>131072</v>
      </c>
      <c r="S22" t="s">
        <v>437</v>
      </c>
      <c r="T22" t="s">
        <v>626</v>
      </c>
    </row>
    <row r="23" spans="1:20" x14ac:dyDescent="0.35">
      <c r="A23" t="s">
        <v>435</v>
      </c>
      <c r="B23" s="6" t="s">
        <v>614</v>
      </c>
      <c r="C23" s="7">
        <v>0.7</v>
      </c>
      <c r="D23" s="19">
        <v>800</v>
      </c>
      <c r="E23" s="7" t="s">
        <v>403</v>
      </c>
      <c r="F23" s="6" t="s">
        <v>577</v>
      </c>
      <c r="G23" s="19">
        <v>43</v>
      </c>
      <c r="H23" s="19">
        <v>1600</v>
      </c>
      <c r="I23" s="7">
        <v>62.7</v>
      </c>
      <c r="J23" s="7">
        <v>78.2</v>
      </c>
      <c r="K23" s="7">
        <v>21</v>
      </c>
      <c r="L23" s="7">
        <v>14</v>
      </c>
      <c r="N23" s="19">
        <v>8.4</v>
      </c>
      <c r="O23" s="19">
        <v>2048</v>
      </c>
      <c r="P23" s="19">
        <v>40960</v>
      </c>
      <c r="S23" t="s">
        <v>437</v>
      </c>
      <c r="T23" t="s">
        <v>627</v>
      </c>
    </row>
    <row r="24" spans="1:20" x14ac:dyDescent="0.35">
      <c r="A24" t="s">
        <v>435</v>
      </c>
      <c r="B24" s="6" t="s">
        <v>615</v>
      </c>
      <c r="C24" s="7">
        <v>0.7</v>
      </c>
      <c r="D24" s="19">
        <v>800</v>
      </c>
      <c r="E24" s="7" t="s">
        <v>403</v>
      </c>
      <c r="F24" s="6" t="s">
        <v>577</v>
      </c>
      <c r="G24" s="19">
        <v>43</v>
      </c>
      <c r="H24" s="19">
        <v>1600</v>
      </c>
      <c r="I24" s="7">
        <v>125.4</v>
      </c>
      <c r="J24" s="7">
        <v>164.2</v>
      </c>
      <c r="K24" s="7">
        <v>10</v>
      </c>
      <c r="L24" s="7">
        <v>32</v>
      </c>
      <c r="N24" s="19">
        <v>18.399999999999999</v>
      </c>
      <c r="O24" s="19">
        <v>2048</v>
      </c>
      <c r="P24" s="19">
        <v>40960</v>
      </c>
      <c r="S24" t="s">
        <v>437</v>
      </c>
      <c r="T24" t="s">
        <v>628</v>
      </c>
    </row>
    <row r="25" spans="1:20" x14ac:dyDescent="0.35">
      <c r="J25" s="23">
        <f>SUM(J14:J24)</f>
        <v>994.60000000000014</v>
      </c>
    </row>
    <row r="26" spans="1:20" x14ac:dyDescent="0.35">
      <c r="S26" s="21"/>
    </row>
    <row r="27" spans="1:20" x14ac:dyDescent="0.35">
      <c r="S27" s="21"/>
    </row>
    <row r="28" spans="1:20" x14ac:dyDescent="0.35">
      <c r="S28" s="21"/>
    </row>
    <row r="29" spans="1:20" x14ac:dyDescent="0.35">
      <c r="J29" s="22"/>
      <c r="S29" s="21"/>
    </row>
    <row r="30" spans="1:20" x14ac:dyDescent="0.35">
      <c r="S30" s="21"/>
    </row>
    <row r="31" spans="1:20" x14ac:dyDescent="0.35">
      <c r="S31" s="21"/>
    </row>
    <row r="32" spans="1:20"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VLOOKUP(MID(CELL("Filename",A1),FIND("]",CELL("Filename",A1))+1,31),setups!A:B,2)</f>
        <v>hektor,p40 x2 internal,vulkan0+vulkan1</v>
      </c>
    </row>
  </sheetData>
  <conditionalFormatting sqref="J2:J12">
    <cfRule type="expression" dxfId="7" priority="5">
      <formula>J2&lt;J14</formula>
    </cfRule>
    <cfRule type="dataBar" priority="8">
      <dataBar>
        <cfvo type="min"/>
        <cfvo type="max"/>
        <color rgb="FFFF555A"/>
      </dataBar>
      <extLst>
        <ext xmlns:x14="http://schemas.microsoft.com/office/spreadsheetml/2009/9/main" uri="{B025F937-C7B1-47D3-B67F-A62EFF666E3E}">
          <x14:id>{1F08FF78-51F1-44D7-9C53-E4FC7C68DBEF}</x14:id>
        </ext>
      </extLst>
    </cfRule>
  </conditionalFormatting>
  <conditionalFormatting sqref="J14:J24">
    <cfRule type="expression" dxfId="6" priority="4">
      <formula>J14&lt;J2</formula>
    </cfRule>
  </conditionalFormatting>
  <conditionalFormatting sqref="J26:J36">
    <cfRule type="expression" dxfId="5" priority="2">
      <formula>J26&lt;J14</formula>
    </cfRule>
  </conditionalFormatting>
  <conditionalFormatting sqref="N2:N12">
    <cfRule type="dataBar" priority="6">
      <dataBar>
        <cfvo type="min"/>
        <cfvo type="max"/>
        <color rgb="FF638EC6"/>
      </dataBar>
      <extLst>
        <ext xmlns:x14="http://schemas.microsoft.com/office/spreadsheetml/2009/9/main" uri="{B025F937-C7B1-47D3-B67F-A62EFF666E3E}">
          <x14:id>{AB2C99E5-7B3B-48AD-B84C-4DA01F6575A1}</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{1B2058F4-879C-4372-AD13-68CDAF61EEA2}</x14:id>
        </ext>
      </extLst>
    </cfRule>
  </conditionalFormatting>
  <conditionalFormatting sqref="R14:R1048576 S1:S13">
    <cfRule type="expression" dxfId="4" priority="3">
      <formula>TRIM(R1)="100% GPU*"</formula>
    </cfRule>
  </conditionalFormatting>
  <conditionalFormatting sqref="K2:K12">
    <cfRule type="expression" dxfId="0" priority="1">
      <formula>K2&lt;K1048566</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F08FF78-51F1-44D7-9C53-E4FC7C68DBE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B2C99E5-7B3B-48AD-B84C-4DA01F6575A1}">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1B2058F4-879C-4372-AD13-68CDAF61EE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F8" sqref="F8"/>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403</v>
      </c>
      <c r="F2" s="7" t="s">
        <v>396</v>
      </c>
      <c r="G2" s="19">
        <v>1975</v>
      </c>
      <c r="H2" s="19">
        <v>8960</v>
      </c>
      <c r="I2" s="7">
        <v>43</v>
      </c>
      <c r="J2" s="7">
        <v>328</v>
      </c>
      <c r="K2" s="7">
        <v>9</v>
      </c>
      <c r="L2" s="7" t="s">
        <v>196</v>
      </c>
      <c r="M2" s="7">
        <v>17.2</v>
      </c>
      <c r="N2" s="19">
        <v>2048</v>
      </c>
      <c r="O2" s="19">
        <v>8192</v>
      </c>
      <c r="P2" s="7">
        <v>19.899999999999999</v>
      </c>
      <c r="Q2" s="7">
        <v>19.899999999999999</v>
      </c>
      <c r="R2" s="7" t="s">
        <v>358</v>
      </c>
      <c r="S2" t="s">
        <v>404</v>
      </c>
    </row>
    <row r="3" spans="1:19" x14ac:dyDescent="0.35">
      <c r="A3" t="s">
        <v>13</v>
      </c>
      <c r="B3" s="6" t="s">
        <v>21</v>
      </c>
      <c r="C3" s="7">
        <v>0.7</v>
      </c>
      <c r="D3" s="19">
        <v>800</v>
      </c>
      <c r="E3" s="7" t="s">
        <v>403</v>
      </c>
      <c r="F3" s="7" t="s">
        <v>396</v>
      </c>
      <c r="G3" s="19">
        <v>2074</v>
      </c>
      <c r="H3" s="19">
        <v>12795</v>
      </c>
      <c r="I3" s="7">
        <v>16.3</v>
      </c>
      <c r="J3" s="7">
        <v>120</v>
      </c>
      <c r="K3" s="7">
        <v>1</v>
      </c>
      <c r="L3" s="7" t="s">
        <v>193</v>
      </c>
      <c r="M3" s="7">
        <v>0.8</v>
      </c>
      <c r="N3" s="19">
        <v>2048</v>
      </c>
      <c r="O3" s="19">
        <v>32768</v>
      </c>
      <c r="P3" s="7">
        <v>1.8</v>
      </c>
      <c r="Q3" s="7">
        <v>1.8</v>
      </c>
      <c r="R3" s="7" t="s">
        <v>358</v>
      </c>
      <c r="S3" t="s">
        <v>405</v>
      </c>
    </row>
    <row r="4" spans="1:19" x14ac:dyDescent="0.35">
      <c r="A4" t="s">
        <v>13</v>
      </c>
      <c r="B4" s="6" t="s">
        <v>22</v>
      </c>
      <c r="C4" s="7">
        <v>0.7</v>
      </c>
      <c r="D4" s="19">
        <v>800</v>
      </c>
      <c r="E4" s="7" t="s">
        <v>403</v>
      </c>
      <c r="F4" s="7" t="s">
        <v>396</v>
      </c>
      <c r="G4" s="19">
        <v>2074</v>
      </c>
      <c r="H4" s="19">
        <v>12897</v>
      </c>
      <c r="I4" s="7">
        <v>20.6</v>
      </c>
      <c r="J4" s="7">
        <v>171.5</v>
      </c>
      <c r="K4" s="7">
        <v>4</v>
      </c>
      <c r="L4" s="7" t="s">
        <v>193</v>
      </c>
      <c r="M4" s="7">
        <v>3.1</v>
      </c>
      <c r="N4" s="19">
        <v>2048</v>
      </c>
      <c r="O4" s="19">
        <v>131072</v>
      </c>
      <c r="P4" s="7">
        <v>5.5</v>
      </c>
      <c r="Q4" s="7">
        <v>5.5</v>
      </c>
      <c r="R4" s="7" t="s">
        <v>358</v>
      </c>
      <c r="S4" t="s">
        <v>406</v>
      </c>
    </row>
    <row r="5" spans="1:19" x14ac:dyDescent="0.35">
      <c r="A5" t="s">
        <v>13</v>
      </c>
      <c r="B5" s="6" t="s">
        <v>23</v>
      </c>
      <c r="C5" s="7">
        <v>0.7</v>
      </c>
      <c r="D5" s="19">
        <v>800</v>
      </c>
      <c r="E5" s="7" t="s">
        <v>403</v>
      </c>
      <c r="F5" s="7" t="s">
        <v>396</v>
      </c>
      <c r="G5" s="19">
        <v>2074</v>
      </c>
      <c r="H5" s="19">
        <v>13968</v>
      </c>
      <c r="I5" s="7">
        <v>24.5</v>
      </c>
      <c r="J5" s="7">
        <v>337.6</v>
      </c>
      <c r="K5" s="7">
        <v>12</v>
      </c>
      <c r="L5" s="7" t="s">
        <v>193</v>
      </c>
      <c r="M5" s="7">
        <v>7.6</v>
      </c>
      <c r="N5" s="19">
        <v>2048</v>
      </c>
      <c r="O5" s="19">
        <v>131072</v>
      </c>
      <c r="P5" s="7">
        <v>10.7</v>
      </c>
      <c r="Q5" s="7">
        <v>10.7</v>
      </c>
      <c r="R5" s="7" t="s">
        <v>358</v>
      </c>
      <c r="S5" t="s">
        <v>407</v>
      </c>
    </row>
    <row r="6" spans="1:19" x14ac:dyDescent="0.35">
      <c r="A6" t="s">
        <v>13</v>
      </c>
      <c r="B6" s="6" t="s">
        <v>24</v>
      </c>
      <c r="C6" s="7">
        <v>0.7</v>
      </c>
      <c r="D6" s="19">
        <v>800</v>
      </c>
      <c r="E6" s="7" t="s">
        <v>403</v>
      </c>
      <c r="F6" s="7" t="s">
        <v>396</v>
      </c>
      <c r="G6" s="19">
        <v>2074</v>
      </c>
      <c r="H6" s="19">
        <v>13733</v>
      </c>
      <c r="I6" s="7">
        <v>37.299999999999997</v>
      </c>
      <c r="J6" s="7">
        <v>1316.1</v>
      </c>
      <c r="K6" s="7">
        <v>12</v>
      </c>
      <c r="L6" s="7" t="s">
        <v>196</v>
      </c>
      <c r="M6" s="7">
        <v>22.7</v>
      </c>
      <c r="N6" s="19">
        <v>2048</v>
      </c>
      <c r="O6" s="19">
        <v>131072</v>
      </c>
      <c r="P6" s="7">
        <v>26.5</v>
      </c>
      <c r="Q6" s="7">
        <v>23.3</v>
      </c>
      <c r="R6" s="7" t="s">
        <v>408</v>
      </c>
      <c r="S6" t="s">
        <v>409</v>
      </c>
    </row>
    <row r="7" spans="1:19" x14ac:dyDescent="0.35">
      <c r="A7" t="s">
        <v>13</v>
      </c>
      <c r="B7" s="6" t="s">
        <v>25</v>
      </c>
      <c r="C7" s="7">
        <v>0.7</v>
      </c>
      <c r="D7" s="19">
        <v>800</v>
      </c>
      <c r="E7" s="7" t="s">
        <v>403</v>
      </c>
      <c r="F7" s="7" t="s">
        <v>396</v>
      </c>
      <c r="G7" s="19">
        <v>2074</v>
      </c>
      <c r="H7" s="19">
        <v>13547</v>
      </c>
      <c r="I7" s="7">
        <v>37.9</v>
      </c>
      <c r="J7" s="7">
        <v>556</v>
      </c>
      <c r="K7" s="7">
        <v>27</v>
      </c>
      <c r="L7" s="7" t="s">
        <v>193</v>
      </c>
      <c r="M7" s="7">
        <v>16.2</v>
      </c>
      <c r="N7" s="19">
        <v>2048</v>
      </c>
      <c r="O7" s="19">
        <v>131072</v>
      </c>
      <c r="P7" s="7">
        <v>19.7</v>
      </c>
      <c r="Q7" s="7">
        <v>19.7</v>
      </c>
      <c r="R7" s="7" t="s">
        <v>358</v>
      </c>
      <c r="S7" t="s">
        <v>410</v>
      </c>
    </row>
    <row r="8" spans="1:19" x14ac:dyDescent="0.35">
      <c r="A8" t="s">
        <v>13</v>
      </c>
      <c r="B8" s="6" t="s">
        <v>26</v>
      </c>
      <c r="C8" s="7">
        <v>0.7</v>
      </c>
      <c r="D8" s="7">
        <v>800</v>
      </c>
      <c r="E8" s="7" t="s">
        <v>403</v>
      </c>
      <c r="F8" s="7" t="s">
        <v>396</v>
      </c>
      <c r="G8" s="7">
        <v>2074</v>
      </c>
      <c r="H8" s="7">
        <v>13678</v>
      </c>
      <c r="I8" s="7">
        <v>65.2</v>
      </c>
      <c r="J8" s="7">
        <v>10349.799999999999</v>
      </c>
      <c r="K8" s="7">
        <v>27</v>
      </c>
      <c r="L8" s="7" t="s">
        <v>196</v>
      </c>
      <c r="M8" s="7">
        <v>51.1</v>
      </c>
      <c r="N8" s="7">
        <v>2048</v>
      </c>
      <c r="O8" s="7">
        <v>131072</v>
      </c>
      <c r="P8" s="7">
        <v>55.7</v>
      </c>
      <c r="Q8" s="7">
        <v>23.4</v>
      </c>
      <c r="R8" s="7" t="s">
        <v>411</v>
      </c>
      <c r="S8" t="s">
        <v>412</v>
      </c>
    </row>
    <row r="9" spans="1:19" x14ac:dyDescent="0.35">
      <c r="A9" t="s">
        <v>13</v>
      </c>
      <c r="B9" s="6" t="s">
        <v>179</v>
      </c>
      <c r="C9" s="7">
        <v>0.7</v>
      </c>
      <c r="D9" s="19">
        <v>800</v>
      </c>
      <c r="E9" s="7" t="s">
        <v>403</v>
      </c>
      <c r="F9" s="7" t="s">
        <v>396</v>
      </c>
      <c r="G9" s="19">
        <v>2286</v>
      </c>
      <c r="H9" s="19">
        <v>11343</v>
      </c>
      <c r="I9" s="7">
        <v>20</v>
      </c>
      <c r="J9" s="7">
        <v>75.599999999999994</v>
      </c>
      <c r="K9" s="7">
        <v>1</v>
      </c>
      <c r="L9" s="7" t="s">
        <v>198</v>
      </c>
      <c r="M9" s="7">
        <v>1.2</v>
      </c>
      <c r="N9" s="19">
        <v>2048</v>
      </c>
      <c r="O9" s="19">
        <v>131072</v>
      </c>
      <c r="P9" s="7">
        <v>2.1</v>
      </c>
      <c r="Q9" s="7">
        <v>2.1</v>
      </c>
      <c r="R9" s="7" t="s">
        <v>358</v>
      </c>
      <c r="S9" t="s">
        <v>413</v>
      </c>
    </row>
    <row r="10" spans="1:19" x14ac:dyDescent="0.35">
      <c r="A10" t="s">
        <v>13</v>
      </c>
      <c r="B10" s="6" t="s">
        <v>372</v>
      </c>
      <c r="C10" s="7">
        <v>0.7</v>
      </c>
      <c r="D10" s="19">
        <v>800</v>
      </c>
      <c r="E10" s="7" t="s">
        <v>403</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403</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414</v>
      </c>
    </row>
    <row r="12" spans="1:19" x14ac:dyDescent="0.35">
      <c r="A12" t="s">
        <v>13</v>
      </c>
      <c r="B12" s="6" t="s">
        <v>1</v>
      </c>
      <c r="C12" s="7">
        <v>0.7</v>
      </c>
      <c r="D12" s="19">
        <v>800</v>
      </c>
      <c r="E12" s="7" t="s">
        <v>403</v>
      </c>
      <c r="F12" s="7" t="s">
        <v>396</v>
      </c>
      <c r="G12" s="19">
        <v>2286</v>
      </c>
      <c r="H12" s="19">
        <v>10342</v>
      </c>
      <c r="I12" s="7">
        <v>26.8</v>
      </c>
      <c r="J12" s="7">
        <v>98.7</v>
      </c>
      <c r="K12" s="7">
        <v>3</v>
      </c>
      <c r="L12" s="7" t="s">
        <v>193</v>
      </c>
      <c r="M12" s="7">
        <v>1.9</v>
      </c>
      <c r="N12" s="19">
        <v>2048</v>
      </c>
      <c r="O12" s="19">
        <v>131072</v>
      </c>
      <c r="P12" s="7">
        <v>3.1</v>
      </c>
      <c r="Q12" s="7">
        <v>3.1</v>
      </c>
      <c r="R12" s="7" t="s">
        <v>358</v>
      </c>
      <c r="S12" t="s">
        <v>415</v>
      </c>
    </row>
    <row r="13" spans="1:19" x14ac:dyDescent="0.35">
      <c r="A13" t="s">
        <v>13</v>
      </c>
      <c r="B13" s="6" t="s">
        <v>6</v>
      </c>
      <c r="C13" s="7">
        <v>0.7</v>
      </c>
      <c r="D13" s="19">
        <v>800</v>
      </c>
      <c r="E13" s="7" t="s">
        <v>403</v>
      </c>
      <c r="F13" s="7" t="s">
        <v>396</v>
      </c>
      <c r="G13" s="19">
        <v>1986</v>
      </c>
      <c r="H13" s="19">
        <v>11504</v>
      </c>
      <c r="I13" s="7">
        <v>69</v>
      </c>
      <c r="J13" s="7">
        <v>4809.3</v>
      </c>
      <c r="K13" s="7">
        <v>70</v>
      </c>
      <c r="L13" s="7" t="s">
        <v>193</v>
      </c>
      <c r="M13" s="7">
        <v>39.6</v>
      </c>
      <c r="N13" s="19">
        <v>2048</v>
      </c>
      <c r="O13" s="19">
        <v>131072</v>
      </c>
      <c r="P13" s="7">
        <v>42.7</v>
      </c>
      <c r="Q13" s="7">
        <v>23.4</v>
      </c>
      <c r="R13" s="7" t="s">
        <v>416</v>
      </c>
      <c r="S13" t="s">
        <v>417</v>
      </c>
    </row>
    <row r="14" spans="1:19" x14ac:dyDescent="0.35">
      <c r="A14" t="s">
        <v>13</v>
      </c>
      <c r="B14" s="6" t="s">
        <v>27</v>
      </c>
      <c r="C14" s="7">
        <v>0.7</v>
      </c>
      <c r="D14" s="19">
        <v>800</v>
      </c>
      <c r="E14" s="7" t="s">
        <v>403</v>
      </c>
      <c r="F14" s="7" t="s">
        <v>396</v>
      </c>
      <c r="G14" s="19">
        <v>1986</v>
      </c>
      <c r="H14" s="19">
        <v>10855</v>
      </c>
      <c r="I14" s="7">
        <v>53.7</v>
      </c>
      <c r="J14" s="7">
        <v>1985.1</v>
      </c>
      <c r="K14" s="7">
        <v>70</v>
      </c>
      <c r="L14" s="7" t="s">
        <v>197</v>
      </c>
      <c r="M14" s="7">
        <v>24.6</v>
      </c>
      <c r="N14" s="19">
        <v>2048</v>
      </c>
      <c r="O14" s="19">
        <v>131072</v>
      </c>
      <c r="P14" s="7">
        <v>26.7</v>
      </c>
      <c r="Q14" s="7">
        <v>23.2</v>
      </c>
      <c r="R14" s="7" t="s">
        <v>418</v>
      </c>
      <c r="S14" t="s">
        <v>419</v>
      </c>
    </row>
    <row r="15" spans="1:19" x14ac:dyDescent="0.35">
      <c r="A15" t="s">
        <v>13</v>
      </c>
      <c r="B15" s="6" t="s">
        <v>31</v>
      </c>
      <c r="C15" s="7">
        <v>0.7</v>
      </c>
      <c r="D15" s="19">
        <v>800</v>
      </c>
      <c r="E15" s="7" t="s">
        <v>403</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420</v>
      </c>
    </row>
    <row r="16" spans="1:19" x14ac:dyDescent="0.35">
      <c r="A16" t="s">
        <v>13</v>
      </c>
      <c r="B16" s="6" t="s">
        <v>32</v>
      </c>
      <c r="C16" s="7">
        <v>0.7</v>
      </c>
      <c r="D16" s="19">
        <v>800</v>
      </c>
      <c r="E16" s="7" t="s">
        <v>403</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421</v>
      </c>
    </row>
    <row r="17" spans="1:19" x14ac:dyDescent="0.35">
      <c r="A17" t="s">
        <v>13</v>
      </c>
      <c r="B17" s="6" t="s">
        <v>33</v>
      </c>
      <c r="C17" s="7">
        <v>0.7</v>
      </c>
      <c r="D17" s="19">
        <v>800</v>
      </c>
      <c r="E17" s="7" t="s">
        <v>403</v>
      </c>
      <c r="F17" s="7" t="s">
        <v>396</v>
      </c>
      <c r="G17" s="19">
        <v>2106</v>
      </c>
      <c r="H17" s="19">
        <v>11248</v>
      </c>
      <c r="I17" s="7">
        <v>60.9</v>
      </c>
      <c r="J17" s="7">
        <v>1433.2</v>
      </c>
      <c r="K17" s="7">
        <v>14</v>
      </c>
      <c r="L17" s="7" t="s">
        <v>196</v>
      </c>
      <c r="M17" s="7">
        <v>27.3</v>
      </c>
      <c r="N17" s="19">
        <v>2048</v>
      </c>
      <c r="O17" s="19">
        <v>16384</v>
      </c>
      <c r="P17" s="7">
        <v>28.1</v>
      </c>
      <c r="Q17" s="7">
        <v>23.3</v>
      </c>
      <c r="R17" s="7" t="s">
        <v>380</v>
      </c>
      <c r="S17" t="s">
        <v>422</v>
      </c>
    </row>
    <row r="18" spans="1:19" x14ac:dyDescent="0.35">
      <c r="A18" t="s">
        <v>13</v>
      </c>
      <c r="B18" s="6" t="s">
        <v>30</v>
      </c>
      <c r="C18" s="7">
        <v>0.7</v>
      </c>
      <c r="D18" s="19">
        <v>800</v>
      </c>
      <c r="E18" s="7" t="s">
        <v>403</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423</v>
      </c>
    </row>
    <row r="19" spans="1:19" x14ac:dyDescent="0.35">
      <c r="A19" t="s">
        <v>13</v>
      </c>
      <c r="B19" s="6" t="s">
        <v>37</v>
      </c>
      <c r="C19" s="7">
        <v>0.7</v>
      </c>
      <c r="D19" s="19">
        <v>800</v>
      </c>
      <c r="E19" s="7" t="s">
        <v>403</v>
      </c>
      <c r="F19" s="7" t="s">
        <v>396</v>
      </c>
      <c r="G19" s="19">
        <v>1950</v>
      </c>
      <c r="H19" s="19">
        <v>14512</v>
      </c>
      <c r="I19" s="7">
        <v>46.6</v>
      </c>
      <c r="J19" s="7">
        <v>393.2</v>
      </c>
      <c r="K19" s="7">
        <v>14</v>
      </c>
      <c r="L19" s="7" t="s">
        <v>198</v>
      </c>
      <c r="M19" s="7">
        <v>14.8</v>
      </c>
      <c r="N19" s="19">
        <v>2048</v>
      </c>
      <c r="O19" s="19">
        <v>40960</v>
      </c>
      <c r="P19" s="7">
        <v>16</v>
      </c>
      <c r="Q19" s="7">
        <v>16</v>
      </c>
      <c r="R19" s="7" t="s">
        <v>358</v>
      </c>
      <c r="S19" t="s">
        <v>424</v>
      </c>
    </row>
    <row r="20" spans="1:19" x14ac:dyDescent="0.35">
      <c r="A20" t="s">
        <v>13</v>
      </c>
      <c r="B20" s="6" t="s">
        <v>38</v>
      </c>
      <c r="C20" s="7">
        <v>0.7</v>
      </c>
      <c r="D20" s="19">
        <v>800</v>
      </c>
      <c r="E20" s="7" t="s">
        <v>403</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425</v>
      </c>
    </row>
    <row r="21" spans="1:19" x14ac:dyDescent="0.35">
      <c r="A21" t="s">
        <v>13</v>
      </c>
      <c r="B21" s="6" t="s">
        <v>39</v>
      </c>
      <c r="C21" s="7">
        <v>0.7</v>
      </c>
      <c r="D21" s="19">
        <v>800</v>
      </c>
      <c r="E21" s="7" t="s">
        <v>403</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425</v>
      </c>
    </row>
    <row r="22" spans="1:19" x14ac:dyDescent="0.35">
      <c r="A22" t="s">
        <v>13</v>
      </c>
      <c r="B22" s="6" t="s">
        <v>40</v>
      </c>
      <c r="C22" s="7">
        <v>0.7</v>
      </c>
      <c r="D22" s="19">
        <v>800</v>
      </c>
      <c r="E22" s="7" t="s">
        <v>403</v>
      </c>
      <c r="F22" s="7" t="s">
        <v>396</v>
      </c>
      <c r="G22" s="19">
        <v>1950</v>
      </c>
      <c r="H22" s="19">
        <v>15333</v>
      </c>
      <c r="I22" s="7">
        <v>54.6</v>
      </c>
      <c r="J22" s="7">
        <v>676.3</v>
      </c>
      <c r="K22" s="7">
        <v>32</v>
      </c>
      <c r="L22" s="7" t="s">
        <v>193</v>
      </c>
      <c r="M22" s="7">
        <v>18.8</v>
      </c>
      <c r="N22" s="19">
        <v>2048</v>
      </c>
      <c r="O22" s="19">
        <v>40960</v>
      </c>
      <c r="P22" s="7">
        <v>21.5</v>
      </c>
      <c r="Q22" s="7">
        <v>21.5</v>
      </c>
      <c r="R22" s="7" t="s">
        <v>358</v>
      </c>
      <c r="S22" t="s">
        <v>426</v>
      </c>
    </row>
    <row r="23" spans="1:19" x14ac:dyDescent="0.35">
      <c r="A23" t="s">
        <v>13</v>
      </c>
      <c r="B23" s="6" t="s">
        <v>41</v>
      </c>
      <c r="C23" s="7">
        <v>0.7</v>
      </c>
      <c r="D23" s="19">
        <v>800</v>
      </c>
      <c r="E23" s="7" t="s">
        <v>403</v>
      </c>
      <c r="F23" s="7" t="s">
        <v>396</v>
      </c>
      <c r="G23" s="19">
        <v>1950</v>
      </c>
      <c r="H23" s="19">
        <v>15333</v>
      </c>
      <c r="I23" s="7">
        <v>56.2</v>
      </c>
      <c r="J23" s="7">
        <v>675.3</v>
      </c>
      <c r="K23" s="7">
        <v>32</v>
      </c>
      <c r="L23" s="7" t="s">
        <v>193</v>
      </c>
      <c r="M23" s="7">
        <v>18.8</v>
      </c>
      <c r="N23" s="19">
        <v>2048</v>
      </c>
      <c r="O23" s="19">
        <v>40960</v>
      </c>
      <c r="P23" s="7">
        <v>21.5</v>
      </c>
      <c r="Q23" s="7">
        <v>21.5</v>
      </c>
      <c r="R23" s="7" t="s">
        <v>358</v>
      </c>
      <c r="S23" t="s">
        <v>426</v>
      </c>
    </row>
    <row r="24" spans="1:19" x14ac:dyDescent="0.35">
      <c r="A24" t="s">
        <v>13</v>
      </c>
      <c r="B24" s="6" t="s">
        <v>16</v>
      </c>
      <c r="C24" s="7">
        <v>0.7</v>
      </c>
      <c r="D24" s="19">
        <v>800</v>
      </c>
      <c r="E24" s="7" t="s">
        <v>403</v>
      </c>
      <c r="F24" s="7" t="s">
        <v>396</v>
      </c>
      <c r="G24" s="19">
        <v>1867</v>
      </c>
      <c r="H24" s="19">
        <v>11034</v>
      </c>
      <c r="I24" s="7">
        <v>0</v>
      </c>
      <c r="J24" s="7">
        <v>182.3</v>
      </c>
      <c r="K24" s="7">
        <v>12</v>
      </c>
      <c r="L24" s="7" t="s">
        <v>195</v>
      </c>
      <c r="M24" s="7">
        <v>6.6</v>
      </c>
      <c r="N24" s="19">
        <v>2048</v>
      </c>
      <c r="O24" s="19">
        <v>1024000</v>
      </c>
      <c r="P24" s="7">
        <v>7.8</v>
      </c>
      <c r="Q24" s="7">
        <v>7.8</v>
      </c>
      <c r="R24" s="7" t="s">
        <v>358</v>
      </c>
      <c r="S24" t="s">
        <v>427</v>
      </c>
    </row>
    <row r="25" spans="1:19" x14ac:dyDescent="0.35">
      <c r="A25" t="s">
        <v>13</v>
      </c>
      <c r="B25" s="6" t="s">
        <v>17</v>
      </c>
      <c r="C25" s="7">
        <v>0.7</v>
      </c>
      <c r="D25" s="19">
        <v>800</v>
      </c>
      <c r="E25" s="7" t="s">
        <v>403</v>
      </c>
      <c r="F25" s="7" t="s">
        <v>396</v>
      </c>
      <c r="G25" s="19">
        <v>2110</v>
      </c>
      <c r="H25" s="19">
        <v>9997</v>
      </c>
      <c r="I25" s="7">
        <v>0</v>
      </c>
      <c r="J25" s="7">
        <v>650.29999999999995</v>
      </c>
      <c r="K25" s="7">
        <v>46</v>
      </c>
      <c r="L25" s="7" t="s">
        <v>195</v>
      </c>
      <c r="M25" s="7">
        <v>24.6</v>
      </c>
      <c r="N25" s="19">
        <v>2048</v>
      </c>
      <c r="O25" s="19">
        <v>32768</v>
      </c>
      <c r="P25" s="7">
        <v>26.8</v>
      </c>
      <c r="Q25" s="7">
        <v>22.9</v>
      </c>
      <c r="R25" s="7" t="s">
        <v>428</v>
      </c>
      <c r="S25" t="s">
        <v>429</v>
      </c>
    </row>
    <row r="26" spans="1:19" x14ac:dyDescent="0.35">
      <c r="A26" t="s">
        <v>13</v>
      </c>
      <c r="B26" s="6" t="s">
        <v>28</v>
      </c>
      <c r="C26" s="7">
        <v>0.7</v>
      </c>
      <c r="D26" s="19">
        <v>800</v>
      </c>
      <c r="E26" s="7" t="s">
        <v>403</v>
      </c>
      <c r="F26" s="7" t="s">
        <v>396</v>
      </c>
      <c r="G26" s="19">
        <v>1850</v>
      </c>
      <c r="H26" s="19">
        <v>14815</v>
      </c>
      <c r="I26" s="7">
        <v>0</v>
      </c>
      <c r="J26" s="7">
        <v>645.4</v>
      </c>
      <c r="K26" s="7">
        <v>32</v>
      </c>
      <c r="L26" s="7" t="s">
        <v>193</v>
      </c>
      <c r="M26" s="7">
        <v>18.5</v>
      </c>
      <c r="N26" s="19">
        <v>2048</v>
      </c>
      <c r="O26" s="19">
        <v>131072</v>
      </c>
      <c r="P26" s="7">
        <v>20.2</v>
      </c>
      <c r="Q26" s="7">
        <v>20.2</v>
      </c>
      <c r="R26" s="7" t="s">
        <v>358</v>
      </c>
      <c r="S26" t="s">
        <v>430</v>
      </c>
    </row>
    <row r="27" spans="1:19" x14ac:dyDescent="0.35">
      <c r="A27" t="s">
        <v>13</v>
      </c>
      <c r="B27" s="6" t="s">
        <v>29</v>
      </c>
      <c r="C27" s="7">
        <v>0.7</v>
      </c>
      <c r="D27" s="19">
        <v>800</v>
      </c>
      <c r="E27" s="7" t="s">
        <v>403</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431</v>
      </c>
    </row>
    <row r="28" spans="1:19" x14ac:dyDescent="0.35">
      <c r="A28" t="s">
        <v>13</v>
      </c>
      <c r="B28" s="6" t="s">
        <v>34</v>
      </c>
      <c r="C28" s="7">
        <v>0.7</v>
      </c>
      <c r="D28" s="19">
        <v>800</v>
      </c>
      <c r="E28" s="7" t="s">
        <v>403</v>
      </c>
      <c r="F28" s="7" t="s">
        <v>396</v>
      </c>
      <c r="G28" s="19">
        <v>2073</v>
      </c>
      <c r="H28" s="19">
        <v>11908</v>
      </c>
      <c r="I28" s="7">
        <v>0</v>
      </c>
      <c r="J28" s="7">
        <v>258</v>
      </c>
      <c r="K28" s="7">
        <v>13</v>
      </c>
      <c r="L28" s="7" t="s">
        <v>193</v>
      </c>
      <c r="M28" s="7">
        <v>7.8</v>
      </c>
      <c r="N28" s="19">
        <v>2048</v>
      </c>
      <c r="O28" s="19">
        <v>4096</v>
      </c>
      <c r="P28" s="7">
        <v>11.9</v>
      </c>
      <c r="Q28" s="7">
        <v>11.9</v>
      </c>
      <c r="R28" s="7" t="s">
        <v>358</v>
      </c>
      <c r="S28" t="s">
        <v>432</v>
      </c>
    </row>
    <row r="29" spans="1:19" x14ac:dyDescent="0.35">
      <c r="A29" t="s">
        <v>13</v>
      </c>
      <c r="B29" s="6" t="s">
        <v>184</v>
      </c>
      <c r="C29" s="7">
        <v>0.7</v>
      </c>
      <c r="D29" s="19">
        <v>800</v>
      </c>
      <c r="E29" s="7" t="s">
        <v>403</v>
      </c>
      <c r="F29" s="7" t="s">
        <v>396</v>
      </c>
      <c r="G29" s="19">
        <v>1951</v>
      </c>
      <c r="H29" s="19">
        <v>12129</v>
      </c>
      <c r="I29" s="7">
        <v>0</v>
      </c>
      <c r="J29" s="7">
        <v>199.2</v>
      </c>
      <c r="K29" s="7">
        <v>8</v>
      </c>
      <c r="L29" s="7" t="s">
        <v>193</v>
      </c>
      <c r="M29" s="7">
        <v>4.7</v>
      </c>
      <c r="N29" s="19">
        <v>2048</v>
      </c>
      <c r="O29" s="19">
        <v>8192</v>
      </c>
      <c r="P29" s="7">
        <v>6.1</v>
      </c>
      <c r="Q29" s="7">
        <v>6.1</v>
      </c>
      <c r="R29" s="7" t="s">
        <v>358</v>
      </c>
      <c r="S29" t="s">
        <v>433</v>
      </c>
    </row>
    <row r="30" spans="1:19" x14ac:dyDescent="0.35">
      <c r="A30" t="s">
        <v>13</v>
      </c>
      <c r="B30" s="6" t="s">
        <v>36</v>
      </c>
      <c r="C30" s="7">
        <v>0.7</v>
      </c>
      <c r="D30" s="19">
        <v>800</v>
      </c>
      <c r="E30" s="7" t="s">
        <v>403</v>
      </c>
      <c r="F30" s="7" t="s">
        <v>396</v>
      </c>
      <c r="G30" s="19">
        <v>2350</v>
      </c>
      <c r="H30" s="19">
        <v>14303</v>
      </c>
      <c r="I30" s="7">
        <v>0</v>
      </c>
      <c r="J30" s="7">
        <v>628.5</v>
      </c>
      <c r="K30" s="7">
        <v>32</v>
      </c>
      <c r="L30" s="7" t="s">
        <v>193</v>
      </c>
      <c r="M30" s="7">
        <v>18.5</v>
      </c>
      <c r="N30" s="19">
        <v>2048</v>
      </c>
      <c r="O30" s="19">
        <v>32768</v>
      </c>
      <c r="P30" s="7">
        <v>20.2</v>
      </c>
      <c r="Q30" s="7">
        <v>20.2</v>
      </c>
      <c r="R30" s="7" t="s">
        <v>358</v>
      </c>
      <c r="S30" t="s">
        <v>434</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403</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404</v>
      </c>
    </row>
    <row r="35" spans="1:19" x14ac:dyDescent="0.35">
      <c r="A35" t="s">
        <v>13</v>
      </c>
      <c r="B35" s="6" t="s">
        <v>21</v>
      </c>
      <c r="C35" s="7">
        <v>0.7</v>
      </c>
      <c r="D35" s="19">
        <v>800</v>
      </c>
      <c r="E35" s="7" t="s">
        <v>403</v>
      </c>
      <c r="F35" s="7" t="s">
        <v>396</v>
      </c>
      <c r="G35" s="19">
        <v>2074</v>
      </c>
      <c r="H35" s="19">
        <v>12795</v>
      </c>
      <c r="I35" s="7">
        <v>0</v>
      </c>
      <c r="J35" s="7">
        <v>122</v>
      </c>
      <c r="K35" s="7">
        <v>1</v>
      </c>
      <c r="L35" s="7" t="s">
        <v>193</v>
      </c>
      <c r="M35" s="7">
        <v>0.8</v>
      </c>
      <c r="N35" s="19">
        <v>2048</v>
      </c>
      <c r="O35" s="19">
        <v>32768</v>
      </c>
      <c r="P35" s="7">
        <v>1.8</v>
      </c>
      <c r="Q35" s="7">
        <v>1.8</v>
      </c>
      <c r="R35" s="7" t="s">
        <v>358</v>
      </c>
      <c r="S35" t="s">
        <v>405</v>
      </c>
    </row>
    <row r="36" spans="1:19" x14ac:dyDescent="0.35">
      <c r="A36" t="s">
        <v>13</v>
      </c>
      <c r="B36" s="6" t="s">
        <v>22</v>
      </c>
      <c r="C36" s="7">
        <v>0.7</v>
      </c>
      <c r="D36" s="19">
        <v>800</v>
      </c>
      <c r="E36" s="7" t="s">
        <v>403</v>
      </c>
      <c r="F36" s="7" t="s">
        <v>396</v>
      </c>
      <c r="G36" s="19">
        <v>2074</v>
      </c>
      <c r="H36" s="19">
        <v>12897</v>
      </c>
      <c r="I36" s="7">
        <v>0</v>
      </c>
      <c r="J36" s="7">
        <v>173</v>
      </c>
      <c r="K36" s="7">
        <v>4</v>
      </c>
      <c r="L36" s="7" t="s">
        <v>193</v>
      </c>
      <c r="M36" s="7">
        <v>3.1</v>
      </c>
      <c r="N36" s="19">
        <v>2048</v>
      </c>
      <c r="O36" s="19">
        <v>131072</v>
      </c>
      <c r="P36" s="7">
        <v>5.5</v>
      </c>
      <c r="Q36" s="7">
        <v>5.5</v>
      </c>
      <c r="R36" s="7" t="s">
        <v>358</v>
      </c>
      <c r="S36" t="s">
        <v>406</v>
      </c>
    </row>
    <row r="37" spans="1:19" x14ac:dyDescent="0.35">
      <c r="A37" t="s">
        <v>13</v>
      </c>
      <c r="B37" s="6" t="s">
        <v>23</v>
      </c>
      <c r="C37" s="7">
        <v>0.7</v>
      </c>
      <c r="D37" s="19">
        <v>800</v>
      </c>
      <c r="E37" s="7" t="s">
        <v>403</v>
      </c>
      <c r="F37" s="7" t="s">
        <v>396</v>
      </c>
      <c r="G37" s="19">
        <v>2074</v>
      </c>
      <c r="H37" s="19">
        <v>13968</v>
      </c>
      <c r="I37" s="7">
        <v>0</v>
      </c>
      <c r="J37" s="7">
        <v>340.3</v>
      </c>
      <c r="K37" s="7">
        <v>12</v>
      </c>
      <c r="L37" s="7" t="s">
        <v>193</v>
      </c>
      <c r="M37" s="7">
        <v>7.6</v>
      </c>
      <c r="N37" s="19">
        <v>2048</v>
      </c>
      <c r="O37" s="19">
        <v>131072</v>
      </c>
      <c r="P37" s="7">
        <v>10.7</v>
      </c>
      <c r="Q37" s="7">
        <v>10.7</v>
      </c>
      <c r="R37" s="7" t="s">
        <v>358</v>
      </c>
      <c r="S37" t="s">
        <v>407</v>
      </c>
    </row>
    <row r="38" spans="1:19" x14ac:dyDescent="0.35">
      <c r="A38" t="s">
        <v>13</v>
      </c>
      <c r="B38" s="6" t="s">
        <v>24</v>
      </c>
      <c r="C38" s="7">
        <v>0.7</v>
      </c>
      <c r="D38" s="19">
        <v>800</v>
      </c>
      <c r="E38" s="7" t="s">
        <v>403</v>
      </c>
      <c r="F38" s="7" t="s">
        <v>396</v>
      </c>
      <c r="G38" s="19">
        <v>2074</v>
      </c>
      <c r="H38" s="19">
        <v>13733</v>
      </c>
      <c r="I38" s="7">
        <v>0</v>
      </c>
      <c r="J38" s="7">
        <v>1331.8</v>
      </c>
      <c r="K38" s="7">
        <v>12</v>
      </c>
      <c r="L38" s="7" t="s">
        <v>196</v>
      </c>
      <c r="M38" s="7">
        <v>22.7</v>
      </c>
      <c r="N38" s="19">
        <v>2048</v>
      </c>
      <c r="O38" s="19">
        <v>131072</v>
      </c>
      <c r="P38" s="7">
        <v>26.5</v>
      </c>
      <c r="Q38" s="7">
        <v>23.3</v>
      </c>
      <c r="R38" s="7" t="s">
        <v>408</v>
      </c>
      <c r="S38" t="s">
        <v>409</v>
      </c>
    </row>
    <row r="39" spans="1:19" x14ac:dyDescent="0.35">
      <c r="A39" t="s">
        <v>13</v>
      </c>
      <c r="B39" s="6" t="s">
        <v>25</v>
      </c>
      <c r="C39" s="7">
        <v>0.7</v>
      </c>
      <c r="D39" s="19">
        <v>800</v>
      </c>
      <c r="E39" s="7" t="s">
        <v>403</v>
      </c>
      <c r="F39" s="7" t="s">
        <v>396</v>
      </c>
      <c r="G39" s="19">
        <v>2074</v>
      </c>
      <c r="H39" s="19">
        <v>13547</v>
      </c>
      <c r="I39" s="7">
        <v>0</v>
      </c>
      <c r="J39" s="7">
        <v>558.4</v>
      </c>
      <c r="K39" s="7">
        <v>27</v>
      </c>
      <c r="L39" s="7" t="s">
        <v>193</v>
      </c>
      <c r="M39" s="7">
        <v>16.2</v>
      </c>
      <c r="N39" s="19">
        <v>2048</v>
      </c>
      <c r="O39" s="19">
        <v>131072</v>
      </c>
      <c r="P39" s="7">
        <v>19.7</v>
      </c>
      <c r="Q39" s="7">
        <v>19.7</v>
      </c>
      <c r="R39" s="7" t="s">
        <v>358</v>
      </c>
      <c r="S39" t="s">
        <v>410</v>
      </c>
    </row>
    <row r="40" spans="1:19" x14ac:dyDescent="0.35">
      <c r="A40" t="s">
        <v>13</v>
      </c>
      <c r="B40" s="6" t="s">
        <v>26</v>
      </c>
      <c r="C40" s="7">
        <v>0.7</v>
      </c>
      <c r="D40" s="19">
        <v>800</v>
      </c>
      <c r="E40" s="7" t="s">
        <v>403</v>
      </c>
      <c r="F40" s="7" t="s">
        <v>396</v>
      </c>
      <c r="G40" s="19">
        <v>2074</v>
      </c>
      <c r="H40" s="19">
        <v>13678</v>
      </c>
      <c r="I40" s="7">
        <v>0</v>
      </c>
      <c r="J40" s="7">
        <v>10265.1</v>
      </c>
      <c r="K40" s="7">
        <v>27</v>
      </c>
      <c r="L40" s="7" t="s">
        <v>196</v>
      </c>
      <c r="M40" s="7">
        <v>51.1</v>
      </c>
      <c r="N40" s="19">
        <v>2048</v>
      </c>
      <c r="O40" s="19">
        <v>131072</v>
      </c>
      <c r="P40" s="7">
        <v>55.7</v>
      </c>
      <c r="Q40" s="7">
        <v>23.4</v>
      </c>
      <c r="R40" s="7" t="s">
        <v>411</v>
      </c>
      <c r="S40" t="s">
        <v>412</v>
      </c>
    </row>
    <row r="41" spans="1:19" x14ac:dyDescent="0.35">
      <c r="A41" t="s">
        <v>13</v>
      </c>
      <c r="B41" s="6" t="s">
        <v>179</v>
      </c>
      <c r="C41" s="7">
        <v>0.7</v>
      </c>
      <c r="D41" s="19">
        <v>800</v>
      </c>
      <c r="E41" s="7" t="s">
        <v>403</v>
      </c>
      <c r="F41" s="7" t="s">
        <v>396</v>
      </c>
      <c r="G41" s="19">
        <v>2286</v>
      </c>
      <c r="H41" s="19">
        <v>11343</v>
      </c>
      <c r="I41" s="7">
        <v>0</v>
      </c>
      <c r="J41" s="7">
        <v>79.099999999999994</v>
      </c>
      <c r="K41" s="7">
        <v>1</v>
      </c>
      <c r="L41" s="7" t="s">
        <v>198</v>
      </c>
      <c r="M41" s="7">
        <v>1.2</v>
      </c>
      <c r="N41" s="19">
        <v>2048</v>
      </c>
      <c r="O41" s="19">
        <v>131072</v>
      </c>
      <c r="P41" s="7">
        <v>2.1</v>
      </c>
      <c r="Q41" s="7">
        <v>2.1</v>
      </c>
      <c r="R41" s="7" t="s">
        <v>358</v>
      </c>
      <c r="S41" t="s">
        <v>413</v>
      </c>
    </row>
    <row r="42" spans="1:19" x14ac:dyDescent="0.35">
      <c r="A42" t="s">
        <v>13</v>
      </c>
      <c r="B42" s="6" t="s">
        <v>372</v>
      </c>
      <c r="C42" s="7">
        <v>0.7</v>
      </c>
      <c r="D42" s="19">
        <v>800</v>
      </c>
      <c r="E42" s="7" t="s">
        <v>403</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403</v>
      </c>
      <c r="F43" s="7" t="s">
        <v>396</v>
      </c>
      <c r="G43" s="19">
        <v>1986</v>
      </c>
      <c r="H43" s="19">
        <v>6948</v>
      </c>
      <c r="I43" s="7">
        <v>0</v>
      </c>
      <c r="J43" s="7">
        <v>60.7</v>
      </c>
      <c r="K43" s="7">
        <v>1</v>
      </c>
      <c r="L43" s="7" t="s">
        <v>289</v>
      </c>
      <c r="M43" s="7">
        <v>2.2999999999999998</v>
      </c>
      <c r="N43" s="19">
        <v>2048</v>
      </c>
      <c r="O43" s="19">
        <v>131072</v>
      </c>
      <c r="P43" s="7">
        <v>3.3</v>
      </c>
      <c r="Q43" s="7">
        <v>3.3</v>
      </c>
      <c r="R43" s="7" t="s">
        <v>358</v>
      </c>
      <c r="S43" t="s">
        <v>414</v>
      </c>
    </row>
    <row r="44" spans="1:19" x14ac:dyDescent="0.35">
      <c r="A44" t="s">
        <v>13</v>
      </c>
      <c r="B44" s="6" t="s">
        <v>1</v>
      </c>
      <c r="C44" s="7">
        <v>0.7</v>
      </c>
      <c r="D44" s="19">
        <v>800</v>
      </c>
      <c r="E44" s="7" t="s">
        <v>403</v>
      </c>
      <c r="F44" s="7" t="s">
        <v>396</v>
      </c>
      <c r="G44" s="19">
        <v>2286</v>
      </c>
      <c r="H44" s="19">
        <v>10342</v>
      </c>
      <c r="I44" s="7">
        <v>0</v>
      </c>
      <c r="J44" s="7">
        <v>101</v>
      </c>
      <c r="K44" s="7">
        <v>3</v>
      </c>
      <c r="L44" s="7" t="s">
        <v>193</v>
      </c>
      <c r="M44" s="7">
        <v>1.9</v>
      </c>
      <c r="N44" s="19">
        <v>2048</v>
      </c>
      <c r="O44" s="19">
        <v>131072</v>
      </c>
      <c r="P44" s="7">
        <v>3.1</v>
      </c>
      <c r="Q44" s="7">
        <v>3.1</v>
      </c>
      <c r="R44" s="7" t="s">
        <v>358</v>
      </c>
      <c r="S44" t="s">
        <v>415</v>
      </c>
    </row>
    <row r="45" spans="1:19" x14ac:dyDescent="0.35">
      <c r="A45" t="s">
        <v>13</v>
      </c>
      <c r="B45" s="6" t="s">
        <v>6</v>
      </c>
      <c r="C45" s="7">
        <v>0.7</v>
      </c>
      <c r="D45" s="19">
        <v>800</v>
      </c>
      <c r="E45" s="7" t="s">
        <v>403</v>
      </c>
      <c r="F45" s="7" t="s">
        <v>396</v>
      </c>
      <c r="G45" s="19">
        <v>1986</v>
      </c>
      <c r="H45" s="19">
        <v>11504</v>
      </c>
      <c r="I45" s="7">
        <v>0</v>
      </c>
      <c r="J45" s="7">
        <v>4927.2</v>
      </c>
      <c r="K45" s="7">
        <v>70</v>
      </c>
      <c r="L45" s="7" t="s">
        <v>193</v>
      </c>
      <c r="M45" s="7">
        <v>39.6</v>
      </c>
      <c r="N45" s="19">
        <v>2048</v>
      </c>
      <c r="O45" s="19">
        <v>131072</v>
      </c>
      <c r="P45" s="7">
        <v>42.7</v>
      </c>
      <c r="Q45" s="7">
        <v>23.4</v>
      </c>
      <c r="R45" s="7" t="s">
        <v>416</v>
      </c>
      <c r="S45" t="s">
        <v>417</v>
      </c>
    </row>
    <row r="46" spans="1:19" x14ac:dyDescent="0.35">
      <c r="A46" t="s">
        <v>13</v>
      </c>
      <c r="B46" s="6" t="s">
        <v>27</v>
      </c>
      <c r="C46" s="7">
        <v>0.7</v>
      </c>
      <c r="D46" s="19">
        <v>800</v>
      </c>
      <c r="E46" s="7" t="s">
        <v>403</v>
      </c>
      <c r="F46" s="7" t="s">
        <v>396</v>
      </c>
      <c r="G46" s="19">
        <v>1986</v>
      </c>
      <c r="H46" s="19">
        <v>10855</v>
      </c>
      <c r="I46" s="7">
        <v>0</v>
      </c>
      <c r="J46" s="7">
        <v>1931.1</v>
      </c>
      <c r="K46" s="7">
        <v>70</v>
      </c>
      <c r="L46" s="7" t="s">
        <v>197</v>
      </c>
      <c r="M46" s="7">
        <v>24.6</v>
      </c>
      <c r="N46" s="19">
        <v>2048</v>
      </c>
      <c r="O46" s="19">
        <v>131072</v>
      </c>
      <c r="P46" s="7">
        <v>26.7</v>
      </c>
      <c r="Q46" s="7">
        <v>23.2</v>
      </c>
      <c r="R46" s="7" t="s">
        <v>418</v>
      </c>
      <c r="S46" t="s">
        <v>419</v>
      </c>
    </row>
    <row r="47" spans="1:19" x14ac:dyDescent="0.35">
      <c r="A47" t="s">
        <v>13</v>
      </c>
      <c r="B47" s="6" t="s">
        <v>31</v>
      </c>
      <c r="C47" s="7">
        <v>0.7</v>
      </c>
      <c r="D47" s="19">
        <v>800</v>
      </c>
      <c r="E47" s="7" t="s">
        <v>403</v>
      </c>
      <c r="F47" s="7" t="s">
        <v>396</v>
      </c>
      <c r="G47" s="19">
        <v>2106</v>
      </c>
      <c r="H47" s="19">
        <v>11383</v>
      </c>
      <c r="I47" s="7">
        <v>0</v>
      </c>
      <c r="J47" s="7">
        <v>247.2</v>
      </c>
      <c r="K47" s="7">
        <v>14</v>
      </c>
      <c r="L47" s="7" t="s">
        <v>193</v>
      </c>
      <c r="M47" s="7">
        <v>8.4</v>
      </c>
      <c r="N47" s="19">
        <v>2048</v>
      </c>
      <c r="O47" s="19">
        <v>16384</v>
      </c>
      <c r="P47" s="7">
        <v>10.1</v>
      </c>
      <c r="Q47" s="7">
        <v>10.1</v>
      </c>
      <c r="R47" s="7" t="s">
        <v>358</v>
      </c>
      <c r="S47" t="s">
        <v>420</v>
      </c>
    </row>
    <row r="48" spans="1:19" x14ac:dyDescent="0.35">
      <c r="A48" t="s">
        <v>13</v>
      </c>
      <c r="B48" s="6" t="s">
        <v>32</v>
      </c>
      <c r="C48" s="7">
        <v>0.7</v>
      </c>
      <c r="D48" s="19">
        <v>800</v>
      </c>
      <c r="E48" s="7" t="s">
        <v>403</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421</v>
      </c>
    </row>
    <row r="49" spans="1:19" x14ac:dyDescent="0.35">
      <c r="A49" t="s">
        <v>13</v>
      </c>
      <c r="B49" s="6" t="s">
        <v>33</v>
      </c>
      <c r="C49" s="7">
        <v>0.7</v>
      </c>
      <c r="D49" s="19">
        <v>800</v>
      </c>
      <c r="E49" s="7" t="s">
        <v>403</v>
      </c>
      <c r="F49" s="7" t="s">
        <v>396</v>
      </c>
      <c r="G49" s="19">
        <v>2106</v>
      </c>
      <c r="H49" s="19">
        <v>11248</v>
      </c>
      <c r="I49" s="7">
        <v>0</v>
      </c>
      <c r="J49" s="7">
        <v>1487.7</v>
      </c>
      <c r="K49" s="7">
        <v>14</v>
      </c>
      <c r="L49" s="7" t="s">
        <v>196</v>
      </c>
      <c r="M49" s="7">
        <v>27.3</v>
      </c>
      <c r="N49" s="19">
        <v>2048</v>
      </c>
      <c r="O49" s="19">
        <v>16384</v>
      </c>
      <c r="P49" s="7">
        <v>28.1</v>
      </c>
      <c r="Q49" s="7">
        <v>23.3</v>
      </c>
      <c r="R49" s="7" t="s">
        <v>380</v>
      </c>
      <c r="S49" t="s">
        <v>422</v>
      </c>
    </row>
    <row r="50" spans="1:19" x14ac:dyDescent="0.35">
      <c r="A50" t="s">
        <v>13</v>
      </c>
      <c r="B50" s="6" t="s">
        <v>30</v>
      </c>
      <c r="C50" s="7">
        <v>0.7</v>
      </c>
      <c r="D50" s="19">
        <v>800</v>
      </c>
      <c r="E50" s="7" t="s">
        <v>403</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423</v>
      </c>
    </row>
    <row r="51" spans="1:19" x14ac:dyDescent="0.35">
      <c r="A51" t="s">
        <v>13</v>
      </c>
      <c r="B51" s="6" t="s">
        <v>37</v>
      </c>
      <c r="C51" s="7">
        <v>0.7</v>
      </c>
      <c r="D51" s="19">
        <v>800</v>
      </c>
      <c r="E51" s="7" t="s">
        <v>403</v>
      </c>
      <c r="F51" s="7" t="s">
        <v>396</v>
      </c>
      <c r="G51" s="19">
        <v>1950</v>
      </c>
      <c r="H51" s="19">
        <v>14512</v>
      </c>
      <c r="I51" s="7">
        <v>0</v>
      </c>
      <c r="J51" s="7">
        <v>396.7</v>
      </c>
      <c r="K51" s="7">
        <v>14</v>
      </c>
      <c r="L51" s="7" t="s">
        <v>198</v>
      </c>
      <c r="M51" s="7">
        <v>14.8</v>
      </c>
      <c r="N51" s="19">
        <v>2048</v>
      </c>
      <c r="O51" s="19">
        <v>40960</v>
      </c>
      <c r="P51" s="7">
        <v>16</v>
      </c>
      <c r="Q51" s="7">
        <v>16</v>
      </c>
      <c r="R51" s="7" t="s">
        <v>358</v>
      </c>
      <c r="S51" t="s">
        <v>424</v>
      </c>
    </row>
    <row r="52" spans="1:19" x14ac:dyDescent="0.35">
      <c r="A52" t="s">
        <v>13</v>
      </c>
      <c r="B52" s="6" t="s">
        <v>38</v>
      </c>
      <c r="C52" s="7">
        <v>0.7</v>
      </c>
      <c r="D52" s="19">
        <v>800</v>
      </c>
      <c r="E52" s="7" t="s">
        <v>403</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425</v>
      </c>
    </row>
    <row r="53" spans="1:19" x14ac:dyDescent="0.35">
      <c r="A53" t="s">
        <v>13</v>
      </c>
      <c r="B53" s="6" t="s">
        <v>39</v>
      </c>
      <c r="C53" s="7">
        <v>0.7</v>
      </c>
      <c r="D53" s="19">
        <v>800</v>
      </c>
      <c r="E53" s="7" t="s">
        <v>403</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425</v>
      </c>
    </row>
    <row r="54" spans="1:19" x14ac:dyDescent="0.35">
      <c r="A54" t="s">
        <v>13</v>
      </c>
      <c r="B54" s="6" t="s">
        <v>40</v>
      </c>
      <c r="C54" s="7">
        <v>0.7</v>
      </c>
      <c r="D54" s="19">
        <v>800</v>
      </c>
      <c r="E54" s="7" t="s">
        <v>403</v>
      </c>
      <c r="F54" s="7" t="s">
        <v>396</v>
      </c>
      <c r="G54" s="19">
        <v>1950</v>
      </c>
      <c r="H54" s="19">
        <v>15333</v>
      </c>
      <c r="I54" s="7">
        <v>0</v>
      </c>
      <c r="J54" s="7">
        <v>678.5</v>
      </c>
      <c r="K54" s="7">
        <v>32</v>
      </c>
      <c r="L54" s="7" t="s">
        <v>193</v>
      </c>
      <c r="M54" s="7">
        <v>18.8</v>
      </c>
      <c r="N54" s="19">
        <v>2048</v>
      </c>
      <c r="O54" s="19">
        <v>40960</v>
      </c>
      <c r="P54" s="7">
        <v>21.5</v>
      </c>
      <c r="Q54" s="7">
        <v>21.5</v>
      </c>
      <c r="R54" s="7" t="s">
        <v>358</v>
      </c>
      <c r="S54" t="s">
        <v>426</v>
      </c>
    </row>
    <row r="55" spans="1:19" x14ac:dyDescent="0.35">
      <c r="A55" t="s">
        <v>13</v>
      </c>
      <c r="B55" s="6" t="s">
        <v>41</v>
      </c>
      <c r="C55" s="7">
        <v>0.7</v>
      </c>
      <c r="D55" s="19">
        <v>800</v>
      </c>
      <c r="E55" s="7" t="s">
        <v>403</v>
      </c>
      <c r="F55" s="7" t="s">
        <v>396</v>
      </c>
      <c r="G55" s="19">
        <v>1950</v>
      </c>
      <c r="H55" s="19">
        <v>15333</v>
      </c>
      <c r="I55" s="7">
        <v>0</v>
      </c>
      <c r="J55" s="7">
        <v>677.3</v>
      </c>
      <c r="K55" s="7">
        <v>32</v>
      </c>
      <c r="L55" s="7" t="s">
        <v>193</v>
      </c>
      <c r="M55" s="7">
        <v>18.8</v>
      </c>
      <c r="N55" s="19">
        <v>2048</v>
      </c>
      <c r="O55" s="19">
        <v>40960</v>
      </c>
      <c r="P55" s="7">
        <v>21.5</v>
      </c>
      <c r="Q55" s="7">
        <v>21.5</v>
      </c>
      <c r="R55" s="7" t="s">
        <v>358</v>
      </c>
      <c r="S55" t="s">
        <v>426</v>
      </c>
    </row>
    <row r="56" spans="1:19" x14ac:dyDescent="0.35">
      <c r="A56" t="s">
        <v>13</v>
      </c>
      <c r="B56" s="6" t="s">
        <v>16</v>
      </c>
      <c r="C56" s="7">
        <v>0.7</v>
      </c>
      <c r="D56" s="19">
        <v>800</v>
      </c>
      <c r="E56" s="7" t="s">
        <v>403</v>
      </c>
      <c r="F56" s="7" t="s">
        <v>396</v>
      </c>
      <c r="G56" s="19">
        <v>1867</v>
      </c>
      <c r="H56" s="19">
        <v>11034</v>
      </c>
      <c r="I56" s="7">
        <v>0</v>
      </c>
      <c r="J56" s="7">
        <v>182.8</v>
      </c>
      <c r="K56" s="7">
        <v>12</v>
      </c>
      <c r="L56" s="7" t="s">
        <v>195</v>
      </c>
      <c r="M56" s="7">
        <v>6.6</v>
      </c>
      <c r="N56" s="19">
        <v>2048</v>
      </c>
      <c r="O56" s="19">
        <v>1024000</v>
      </c>
      <c r="P56" s="7">
        <v>7.8</v>
      </c>
      <c r="Q56" s="7">
        <v>7.8</v>
      </c>
      <c r="R56" s="7" t="s">
        <v>358</v>
      </c>
      <c r="S56" t="s">
        <v>427</v>
      </c>
    </row>
    <row r="57" spans="1:19" x14ac:dyDescent="0.35">
      <c r="A57" t="s">
        <v>13</v>
      </c>
      <c r="B57" s="6" t="s">
        <v>17</v>
      </c>
      <c r="C57" s="7">
        <v>0.7</v>
      </c>
      <c r="D57" s="19">
        <v>800</v>
      </c>
      <c r="E57" s="7" t="s">
        <v>403</v>
      </c>
      <c r="F57" s="7" t="s">
        <v>396</v>
      </c>
      <c r="G57" s="19">
        <v>2110</v>
      </c>
      <c r="H57" s="19">
        <v>9997</v>
      </c>
      <c r="I57" s="7">
        <v>0</v>
      </c>
      <c r="J57" s="7">
        <v>547.5</v>
      </c>
      <c r="K57" s="7">
        <v>46</v>
      </c>
      <c r="L57" s="7" t="s">
        <v>195</v>
      </c>
      <c r="M57" s="7">
        <v>24.6</v>
      </c>
      <c r="N57" s="19">
        <v>2048</v>
      </c>
      <c r="O57" s="19">
        <v>32768</v>
      </c>
      <c r="P57" s="7">
        <v>26.8</v>
      </c>
      <c r="Q57" s="7">
        <v>22.9</v>
      </c>
      <c r="R57" s="7" t="s">
        <v>428</v>
      </c>
      <c r="S57" t="s">
        <v>429</v>
      </c>
    </row>
    <row r="58" spans="1:19" x14ac:dyDescent="0.35">
      <c r="A58" t="s">
        <v>13</v>
      </c>
      <c r="B58" s="6" t="s">
        <v>28</v>
      </c>
      <c r="C58" s="7">
        <v>0.7</v>
      </c>
      <c r="D58" s="19">
        <v>800</v>
      </c>
      <c r="E58" s="7" t="s">
        <v>403</v>
      </c>
      <c r="F58" s="7" t="s">
        <v>396</v>
      </c>
      <c r="G58" s="19">
        <v>1850</v>
      </c>
      <c r="H58" s="19">
        <v>14815</v>
      </c>
      <c r="I58" s="7">
        <v>0</v>
      </c>
      <c r="J58" s="7">
        <v>646.1</v>
      </c>
      <c r="K58" s="7">
        <v>32</v>
      </c>
      <c r="L58" s="7" t="s">
        <v>193</v>
      </c>
      <c r="M58" s="7">
        <v>18.5</v>
      </c>
      <c r="N58" s="19">
        <v>2048</v>
      </c>
      <c r="O58" s="19">
        <v>131072</v>
      </c>
      <c r="P58" s="7">
        <v>20.2</v>
      </c>
      <c r="Q58" s="7">
        <v>20.2</v>
      </c>
      <c r="R58" s="7" t="s">
        <v>358</v>
      </c>
      <c r="S58" t="s">
        <v>430</v>
      </c>
    </row>
    <row r="59" spans="1:19" x14ac:dyDescent="0.35">
      <c r="A59" t="s">
        <v>13</v>
      </c>
      <c r="B59" s="6" t="s">
        <v>29</v>
      </c>
      <c r="C59" s="7">
        <v>0.7</v>
      </c>
      <c r="D59" s="19">
        <v>800</v>
      </c>
      <c r="E59" s="7" t="s">
        <v>403</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431</v>
      </c>
    </row>
    <row r="60" spans="1:19" x14ac:dyDescent="0.35">
      <c r="A60" t="s">
        <v>13</v>
      </c>
      <c r="B60" s="6" t="s">
        <v>34</v>
      </c>
      <c r="C60" s="7">
        <v>0.7</v>
      </c>
      <c r="D60" s="19">
        <v>800</v>
      </c>
      <c r="E60" s="7" t="s">
        <v>403</v>
      </c>
      <c r="F60" s="7" t="s">
        <v>396</v>
      </c>
      <c r="G60" s="19">
        <v>2073</v>
      </c>
      <c r="H60" s="19">
        <v>11908</v>
      </c>
      <c r="I60" s="7">
        <v>0</v>
      </c>
      <c r="J60" s="7">
        <v>259</v>
      </c>
      <c r="K60" s="7">
        <v>13</v>
      </c>
      <c r="L60" s="7" t="s">
        <v>193</v>
      </c>
      <c r="M60" s="7">
        <v>7.8</v>
      </c>
      <c r="N60" s="19">
        <v>2048</v>
      </c>
      <c r="O60" s="19">
        <v>4096</v>
      </c>
      <c r="P60" s="7">
        <v>11.9</v>
      </c>
      <c r="Q60" s="7">
        <v>11.9</v>
      </c>
      <c r="R60" s="7" t="s">
        <v>358</v>
      </c>
      <c r="S60" t="s">
        <v>432</v>
      </c>
    </row>
    <row r="61" spans="1:19" x14ac:dyDescent="0.35">
      <c r="A61" t="s">
        <v>13</v>
      </c>
      <c r="B61" s="6" t="s">
        <v>184</v>
      </c>
      <c r="C61" s="7">
        <v>0.7</v>
      </c>
      <c r="D61" s="19">
        <v>800</v>
      </c>
      <c r="E61" s="7" t="s">
        <v>403</v>
      </c>
      <c r="F61" s="7" t="s">
        <v>396</v>
      </c>
      <c r="G61" s="19">
        <v>1951</v>
      </c>
      <c r="H61" s="19">
        <v>12129</v>
      </c>
      <c r="I61" s="7">
        <v>0</v>
      </c>
      <c r="J61" s="7">
        <v>199.3</v>
      </c>
      <c r="K61" s="7">
        <v>8</v>
      </c>
      <c r="L61" s="7" t="s">
        <v>193</v>
      </c>
      <c r="M61" s="7">
        <v>4.7</v>
      </c>
      <c r="N61" s="19">
        <v>2048</v>
      </c>
      <c r="O61" s="19">
        <v>8192</v>
      </c>
      <c r="P61" s="7">
        <v>6.1</v>
      </c>
      <c r="Q61" s="7">
        <v>6.1</v>
      </c>
      <c r="R61" s="7" t="s">
        <v>358</v>
      </c>
      <c r="S61" t="s">
        <v>433</v>
      </c>
    </row>
    <row r="62" spans="1:19" x14ac:dyDescent="0.35">
      <c r="A62" t="s">
        <v>13</v>
      </c>
      <c r="B62" s="6" t="s">
        <v>36</v>
      </c>
      <c r="C62" s="7">
        <v>0.7</v>
      </c>
      <c r="D62" s="19">
        <v>800</v>
      </c>
      <c r="E62" s="7" t="s">
        <v>403</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434</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2"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1"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models</vt:lpstr>
      <vt:lpstr>setups</vt:lpstr>
      <vt:lpstr>5g</vt:lpstr>
      <vt:lpstr>summary</vt:lpstr>
      <vt:lpstr>A</vt:lpstr>
      <vt:lpstr>A1</vt:lpstr>
      <vt:lpstr>C</vt:lpstr>
      <vt:lpstr>D</vt:lpstr>
      <vt:lpstr>J</vt:lpstr>
      <vt:lpstr>K</vt:lpstr>
      <vt:lpstr>L</vt:lpstr>
      <vt:lpstr>S</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2025-06-03T17:23:17Z</dcterms:modified>
</cp:coreProperties>
</file>