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B8CD70E4-B70D-442E-AB93-02D4E8767BA5}" xr6:coauthVersionLast="47" xr6:coauthVersionMax="47" xr10:uidLastSave="{00000000-0000-0000-0000-000000000000}"/>
  <bookViews>
    <workbookView xWindow="170" yWindow="2320" windowWidth="19730" windowHeight="16500" tabRatio="763" activeTab="3" xr2:uid="{00000000-000D-0000-FFFF-FFFF00000000}"/>
  </bookViews>
  <sheets>
    <sheet name="models" sheetId="9" r:id="rId1"/>
    <sheet name="setups" sheetId="12" r:id="rId2"/>
    <sheet name="5g" sheetId="27" r:id="rId3"/>
    <sheet name="summary" sheetId="24" r:id="rId4"/>
    <sheet name="A" sheetId="14" r:id="rId5"/>
    <sheet name="A1" sheetId="19" r:id="rId6"/>
    <sheet name="C" sheetId="21" r:id="rId7"/>
    <sheet name="D" sheetId="23" r:id="rId8"/>
    <sheet name="J" sheetId="20" r:id="rId9"/>
    <sheet name="K" sheetId="22" r:id="rId10"/>
    <sheet name="L" sheetId="25" r:id="rId11"/>
    <sheet name="S" sheetId="28" r:id="rId12"/>
    <sheet name="T" sheetId="29" r:id="rId13"/>
    <sheet name="bm-20-A" sheetId="11" r:id="rId14"/>
    <sheet name="ajax-rx7900xtx" sheetId="7" r:id="rId15"/>
    <sheet name="compliance-hotline" sheetId="10" r:id="rId16"/>
    <sheet name="compliance-hotlineOLD" sheetId="8" r:id="rId17"/>
  </sheets>
  <definedNames>
    <definedName name="_xlnm._FilterDatabase" localSheetId="2" hidden="1">'5g'!$A$1:$S$13</definedName>
    <definedName name="_xlnm._FilterDatabase" localSheetId="4" hidden="1">A!$A$1:$T$13</definedName>
    <definedName name="_xlnm._FilterDatabase" localSheetId="5" hidden="1">'A1'!$A$1:$T$13</definedName>
    <definedName name="_xlnm._FilterDatabase" localSheetId="13" hidden="1">'bm-20-A'!$A$1:$S$17</definedName>
    <definedName name="_xlnm._FilterDatabase" localSheetId="6" hidden="1">'C'!$A$1:$T$13</definedName>
    <definedName name="_xlnm._FilterDatabase" localSheetId="7" hidden="1">D!$A$1:$T$13</definedName>
    <definedName name="_xlnm._FilterDatabase" localSheetId="8" hidden="1">J!$A$1:$T$13</definedName>
    <definedName name="_xlnm._FilterDatabase" localSheetId="9" hidden="1">K!$A$1:$T$13</definedName>
    <definedName name="_xlnm._FilterDatabase" localSheetId="10" hidden="1">L!$A$1:$T$13</definedName>
    <definedName name="_xlnm._FilterDatabase" localSheetId="11" hidden="1">S!$A$1:$T$13</definedName>
    <definedName name="_xlnm._FilterDatabase" localSheetId="12" hidden="1">T!$A$1:$T$13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0" i="22" l="1"/>
  <c r="J50" i="22"/>
  <c r="L25" i="29"/>
  <c r="K25" i="29"/>
  <c r="E11" i="24"/>
  <c r="B39" i="29" a="1"/>
  <c r="B39" i="29" s="1"/>
  <c r="J37" i="29"/>
  <c r="J25" i="29"/>
  <c r="J13" i="29"/>
  <c r="K36" i="14"/>
  <c r="K35" i="14"/>
  <c r="K34" i="14"/>
  <c r="K33" i="14"/>
  <c r="K32" i="14"/>
  <c r="K31" i="14"/>
  <c r="K30" i="14"/>
  <c r="K29" i="14"/>
  <c r="K28" i="14"/>
  <c r="K27" i="14"/>
  <c r="K26" i="14"/>
  <c r="K24" i="14"/>
  <c r="K23" i="14"/>
  <c r="K22" i="14"/>
  <c r="K21" i="14"/>
  <c r="K20" i="14"/>
  <c r="K19" i="14"/>
  <c r="K18" i="14"/>
  <c r="K17" i="14"/>
  <c r="K16" i="14"/>
  <c r="K15" i="14"/>
  <c r="K14" i="14"/>
  <c r="K12" i="14"/>
  <c r="K11" i="14"/>
  <c r="K10" i="14"/>
  <c r="K9" i="14"/>
  <c r="K8" i="14"/>
  <c r="K7" i="14"/>
  <c r="K6" i="14"/>
  <c r="K5" i="14"/>
  <c r="K4" i="14"/>
  <c r="K3" i="14"/>
  <c r="K2" i="14"/>
  <c r="K36" i="19"/>
  <c r="K35" i="19"/>
  <c r="K34" i="19"/>
  <c r="K33" i="19"/>
  <c r="K32" i="19"/>
  <c r="K31" i="19"/>
  <c r="K30" i="19"/>
  <c r="K29" i="19"/>
  <c r="K28" i="19"/>
  <c r="K27" i="19"/>
  <c r="K26" i="19"/>
  <c r="K24" i="19"/>
  <c r="K23" i="19"/>
  <c r="K22" i="19"/>
  <c r="K21" i="19"/>
  <c r="K20" i="19"/>
  <c r="K19" i="19"/>
  <c r="K18" i="19"/>
  <c r="K17" i="19"/>
  <c r="K16" i="19"/>
  <c r="K15" i="19"/>
  <c r="K14" i="19"/>
  <c r="K12" i="19"/>
  <c r="K11" i="19"/>
  <c r="K10" i="19"/>
  <c r="K9" i="19"/>
  <c r="K8" i="19"/>
  <c r="K7" i="19"/>
  <c r="K6" i="19"/>
  <c r="K5" i="19"/>
  <c r="K4" i="19"/>
  <c r="K3" i="19"/>
  <c r="K2" i="19"/>
  <c r="K36" i="21"/>
  <c r="K35" i="21"/>
  <c r="K34" i="21"/>
  <c r="K33" i="21"/>
  <c r="K32" i="21"/>
  <c r="K31" i="21"/>
  <c r="K30" i="21"/>
  <c r="K29" i="21"/>
  <c r="K28" i="21"/>
  <c r="K27" i="21"/>
  <c r="K26" i="21"/>
  <c r="K24" i="21"/>
  <c r="K23" i="21"/>
  <c r="K22" i="21"/>
  <c r="K21" i="21"/>
  <c r="K20" i="21"/>
  <c r="K19" i="21"/>
  <c r="K18" i="21"/>
  <c r="K17" i="21"/>
  <c r="K16" i="21"/>
  <c r="K15" i="21"/>
  <c r="K14" i="21"/>
  <c r="K12" i="21"/>
  <c r="K11" i="21"/>
  <c r="K10" i="21"/>
  <c r="K9" i="21"/>
  <c r="K8" i="21"/>
  <c r="K7" i="21"/>
  <c r="K6" i="21"/>
  <c r="K5" i="21"/>
  <c r="K4" i="21"/>
  <c r="K3" i="21"/>
  <c r="K2" i="21"/>
  <c r="K36" i="23"/>
  <c r="K35" i="23"/>
  <c r="K34" i="23"/>
  <c r="K33" i="23"/>
  <c r="K32" i="23"/>
  <c r="K31" i="23"/>
  <c r="K30" i="23"/>
  <c r="K29" i="23"/>
  <c r="K28" i="23"/>
  <c r="K27" i="23"/>
  <c r="K26" i="23"/>
  <c r="K24" i="23"/>
  <c r="K23" i="23"/>
  <c r="K22" i="23"/>
  <c r="K21" i="23"/>
  <c r="K20" i="23"/>
  <c r="K19" i="23"/>
  <c r="K18" i="23"/>
  <c r="K17" i="23"/>
  <c r="K16" i="23"/>
  <c r="K15" i="23"/>
  <c r="K14" i="23"/>
  <c r="K12" i="23"/>
  <c r="K11" i="23"/>
  <c r="K10" i="23"/>
  <c r="K9" i="23"/>
  <c r="K8" i="23"/>
  <c r="K7" i="23"/>
  <c r="K6" i="23"/>
  <c r="K5" i="23"/>
  <c r="K4" i="23"/>
  <c r="K3" i="23"/>
  <c r="K2" i="23"/>
  <c r="K36" i="20"/>
  <c r="K35" i="20"/>
  <c r="K34" i="20"/>
  <c r="K33" i="20"/>
  <c r="K32" i="20"/>
  <c r="K31" i="20"/>
  <c r="K30" i="20"/>
  <c r="K29" i="20"/>
  <c r="K28" i="20"/>
  <c r="K27" i="20"/>
  <c r="K26" i="20"/>
  <c r="K24" i="20"/>
  <c r="K23" i="20"/>
  <c r="K22" i="20"/>
  <c r="K21" i="20"/>
  <c r="K20" i="20"/>
  <c r="K19" i="20"/>
  <c r="K18" i="20"/>
  <c r="K17" i="20"/>
  <c r="K16" i="20"/>
  <c r="K15" i="20"/>
  <c r="K14" i="20"/>
  <c r="K12" i="20"/>
  <c r="K11" i="20"/>
  <c r="K10" i="20"/>
  <c r="K9" i="20"/>
  <c r="K8" i="20"/>
  <c r="K7" i="20"/>
  <c r="K6" i="20"/>
  <c r="K5" i="20"/>
  <c r="K4" i="20"/>
  <c r="K3" i="20"/>
  <c r="K2" i="20"/>
  <c r="K3" i="22"/>
  <c r="K4" i="22"/>
  <c r="K5" i="22"/>
  <c r="K6" i="22"/>
  <c r="K7" i="22"/>
  <c r="K8" i="22"/>
  <c r="K9" i="22"/>
  <c r="K10" i="22"/>
  <c r="K11" i="22"/>
  <c r="K12" i="22"/>
  <c r="K2" i="22"/>
  <c r="K36" i="22"/>
  <c r="K35" i="22"/>
  <c r="K34" i="22"/>
  <c r="K33" i="22"/>
  <c r="K32" i="22"/>
  <c r="K31" i="22"/>
  <c r="K30" i="22"/>
  <c r="K29" i="22"/>
  <c r="K28" i="22"/>
  <c r="K27" i="22"/>
  <c r="K26" i="22"/>
  <c r="K24" i="22"/>
  <c r="K23" i="22"/>
  <c r="K22" i="22"/>
  <c r="K21" i="22"/>
  <c r="K20" i="22"/>
  <c r="K19" i="22"/>
  <c r="K18" i="22"/>
  <c r="K17" i="22"/>
  <c r="K16" i="22"/>
  <c r="K15" i="22"/>
  <c r="K14" i="22"/>
  <c r="K27" i="25"/>
  <c r="K28" i="25"/>
  <c r="K29" i="25"/>
  <c r="K30" i="25"/>
  <c r="K31" i="25"/>
  <c r="K32" i="25"/>
  <c r="K33" i="25"/>
  <c r="K34" i="25"/>
  <c r="K35" i="25"/>
  <c r="K36" i="25"/>
  <c r="K26" i="25"/>
  <c r="K15" i="25"/>
  <c r="K16" i="25"/>
  <c r="K17" i="25"/>
  <c r="K18" i="25"/>
  <c r="K19" i="25"/>
  <c r="K20" i="25"/>
  <c r="K21" i="25"/>
  <c r="K22" i="25"/>
  <c r="K23" i="25"/>
  <c r="K24" i="25"/>
  <c r="K14" i="25"/>
  <c r="B39" i="28" a="1"/>
  <c r="B39" i="28" s="1"/>
  <c r="B39" i="25" a="1"/>
  <c r="B39" i="25" s="1"/>
  <c r="B39" i="22" a="1"/>
  <c r="B39" i="22" s="1"/>
  <c r="B39" i="20" a="1"/>
  <c r="B39" i="20" s="1"/>
  <c r="B39" i="23" a="1"/>
  <c r="B39" i="23" s="1"/>
  <c r="B39" i="21" a="1"/>
  <c r="B39" i="21" s="1"/>
  <c r="B39" i="19" a="1"/>
  <c r="B39" i="19" s="1"/>
  <c r="B39" i="14" a="1"/>
  <c r="B39" i="14" s="1"/>
  <c r="E4" i="24"/>
  <c r="E5" i="24"/>
  <c r="E6" i="24"/>
  <c r="E7" i="24"/>
  <c r="E8" i="24"/>
  <c r="E9" i="24"/>
  <c r="E10" i="24"/>
  <c r="E3" i="24"/>
  <c r="J37" i="28"/>
  <c r="J25" i="28"/>
  <c r="J13" i="28"/>
  <c r="J16" i="27"/>
  <c r="J6" i="27"/>
  <c r="J11" i="27"/>
  <c r="J37" i="25"/>
  <c r="J25" i="25"/>
  <c r="J13" i="25"/>
  <c r="J25" i="23"/>
  <c r="J37" i="23"/>
  <c r="J37" i="22"/>
  <c r="J25" i="22"/>
  <c r="J13" i="22"/>
  <c r="J13" i="21"/>
  <c r="J37" i="21"/>
  <c r="J25" i="21"/>
  <c r="J25" i="19"/>
  <c r="J25" i="20"/>
  <c r="J37" i="20"/>
  <c r="J13" i="20"/>
  <c r="J37" i="14"/>
  <c r="J25" i="14"/>
  <c r="J13" i="14"/>
  <c r="J13" i="19"/>
  <c r="D7" i="24" a="1"/>
  <c r="B9" i="24" a="1"/>
  <c r="D9" i="24" a="1"/>
  <c r="C9" i="24" a="1"/>
  <c r="C5" i="24" a="1"/>
  <c r="B8" i="24" a="1"/>
  <c r="B3" i="24" a="1"/>
  <c r="C8" i="24" a="1"/>
  <c r="C6" i="24" a="1"/>
  <c r="D8" i="24" a="1"/>
  <c r="C3" i="24" a="1"/>
  <c r="D5" i="24" a="1"/>
  <c r="D4" i="24" a="1"/>
  <c r="C7" i="24" a="1"/>
  <c r="D3" i="24" a="1"/>
  <c r="B11" i="24" a="1"/>
  <c r="D11" i="24" a="1"/>
  <c r="C11" i="24" a="1"/>
  <c r="B4" i="24" a="1"/>
  <c r="B10" i="24" a="1"/>
  <c r="D10" i="24" a="1"/>
  <c r="C10" i="24" a="1"/>
  <c r="B6" i="24" a="1"/>
  <c r="D6" i="24" a="1"/>
  <c r="B7" i="24" a="1"/>
  <c r="B5" i="24" a="1"/>
  <c r="C4" i="24" a="1"/>
  <c r="D11" i="24" l="1"/>
  <c r="C11" i="24"/>
  <c r="B11" i="24"/>
  <c r="C10" i="24"/>
  <c r="D10" i="24"/>
  <c r="B10" i="24"/>
  <c r="D9" i="24"/>
  <c r="C9" i="24"/>
  <c r="B9" i="24"/>
  <c r="D8" i="24"/>
  <c r="C8" i="24"/>
  <c r="B8" i="24"/>
  <c r="D7" i="24"/>
  <c r="C7" i="24"/>
  <c r="B7" i="24"/>
  <c r="D6" i="24"/>
  <c r="C6" i="24"/>
  <c r="B6" i="24"/>
  <c r="C5" i="24"/>
  <c r="D5" i="24"/>
  <c r="B5" i="24"/>
  <c r="C4" i="24"/>
  <c r="D4" i="24"/>
  <c r="B4" i="24"/>
  <c r="D3" i="24"/>
  <c r="C3" i="24"/>
  <c r="B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<sst xmlns="http://schemas.openxmlformats.org/spreadsheetml/2006/main" count="4539" uniqueCount="620">
  <si>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</si>
  <si>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</si>
  <si>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</si>
  <si>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</si>
  <si>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</si>
  <si>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</si>
  <si>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</si>
  <si>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</si>
  <si>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</si>
  <si>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</si>
  <si>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</si>
  <si>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</si>
  <si>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</si>
  <si>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</si>
  <si>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</si>
  <si>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</si>
  <si>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</si>
  <si>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</si>
  <si>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</si>
  <si>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</si>
  <si>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</si>
  <si>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</si>
  <si>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</si>
  <si>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</si>
  <si>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</si>
  <si>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</si>
  <si>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</si>
  <si>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</si>
  <si>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</si>
  <si>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</si>
  <si>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</si>
  <si>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</si>
  <si>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</si>
  <si>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</si>
  <si>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</si>
  <si>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</si>
  <si>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</si>
  <si>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</si>
  <si>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</si>
  <si>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</si>
  <si>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</si>
  <si>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</si>
  <si>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</si>
  <si>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</si>
  <si>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</si>
  <si>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</si>
  <si>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</si>
  <si>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</si>
  <si>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</si>
  <si>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</si>
  <si>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</si>
  <si>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</si>
  <si>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</si>
  <si>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</si>
  <si>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</si>
  <si>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</si>
  <si>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</si>
  <si>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</si>
  <si>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</si>
  <si>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</si>
  <si>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</si>
  <si>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</si>
  <si>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</si>
  <si>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</si>
  <si>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</si>
  <si>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</si>
  <si>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</si>
  <si>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</si>
  <si>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</si>
  <si>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</si>
  <si>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</si>
  <si>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</si>
  <si>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</si>
  <si>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</si>
  <si>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</si>
  <si>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</si>
  <si>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</si>
  <si>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</si>
  <si>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</si>
  <si>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</si>
  <si>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</si>
  <si>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</si>
  <si>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</si>
  <si>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</si>
  <si>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</si>
  <si>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</si>
  <si>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</si>
  <si>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</si>
  <si>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</si>
  <si>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</si>
  <si>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</si>
  <si>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</si>
  <si>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</si>
  <si>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</si>
  <si>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</si>
  <si>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</si>
  <si>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</si>
  <si>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</si>
  <si>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</si>
  <si>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</si>
  <si>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</si>
  <si>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</si>
  <si>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</si>
  <si>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</si>
  <si>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</si>
  <si>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</si>
  <si>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</si>
  <si>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</si>
  <si>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</si>
  <si>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</si>
  <si>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</si>
  <si>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</si>
  <si>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</si>
  <si>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</si>
  <si>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</si>
  <si>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</si>
  <si>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</si>
  <si>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</si>
  <si>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</si>
  <si>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</si>
  <si>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</si>
  <si>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</si>
  <si>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</si>
  <si>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</si>
  <si>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</si>
  <si>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</si>
  <si>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</si>
  <si>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</si>
  <si>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</si>
  <si>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</si>
  <si>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</si>
  <si>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</si>
  <si>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</si>
  <si>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</si>
  <si>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</si>
  <si>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</si>
  <si>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</si>
  <si>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</si>
  <si>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</si>
  <si>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</si>
  <si>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</si>
  <si>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</si>
  <si>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</si>
  <si>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</si>
  <si>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</si>
  <si>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</si>
  <si>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</si>
  <si>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</si>
  <si>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</si>
  <si>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</si>
  <si>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</si>
  <si>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</si>
  <si>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</si>
  <si>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</si>
  <si>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</si>
  <si>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</si>
  <si>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</si>
  <si>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</si>
  <si>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</si>
  <si>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</si>
  <si>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</si>
  <si>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</si>
  <si>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</si>
  <si>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</si>
  <si>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</si>
  <si>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</si>
  <si>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</si>
  <si>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</si>
  <si>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</si>
  <si>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</si>
  <si>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</si>
  <si>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</si>
  <si>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</si>
  <si>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</si>
  <si>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</si>
  <si>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</si>
  <si>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</si>
  <si>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</si>
  <si>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</si>
  <si>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</si>
  <si>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</si>
  <si>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</si>
  <si>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</si>
  <si>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</si>
  <si>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</si>
  <si>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</si>
  <si>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</si>
  <si>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</si>
  <si>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</si>
  <si>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</si>
  <si>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</si>
  <si>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</si>
  <si>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</si>
  <si>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</si>
  <si>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</si>
  <si>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</si>
  <si>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</si>
  <si>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</si>
  <si>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</si>
  <si>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</si>
  <si>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</si>
  <si>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</si>
  <si>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</si>
  <si>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</si>
  <si>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</si>
  <si>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</si>
  <si>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</si>
  <si>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</si>
  <si>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</si>
  <si>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</si>
  <si>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</si>
  <si>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</si>
  <si>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</si>
  <si>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</si>
  <si>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</si>
  <si>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</si>
  <si>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</si>
  <si>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</si>
  <si>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</si>
  <si>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</si>
  <si>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</si>
  <si>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</si>
  <si>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</si>
  <si>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</si>
  <si>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</si>
  <si>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</si>
  <si>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</si>
  <si>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</si>
  <si>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</si>
  <si>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</si>
  <si>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</si>
  <si>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</si>
  <si>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</si>
  <si>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</si>
  <si>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</si>
  <si>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</si>
  <si>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</si>
  <si>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</si>
  <si>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</si>
  <si>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</si>
  <si>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</si>
  <si>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</si>
  <si>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</si>
  <si>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</si>
  <si>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</si>
  <si>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</si>
  <si>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</si>
  <si>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</si>
  <si>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</si>
  <si>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</si>
  <si>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</si>
  <si>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</si>
  <si>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</si>
  <si>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</si>
  <si>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</si>
  <si>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</si>
  <si>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</si>
  <si>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</si>
  <si>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</si>
  <si>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</si>
  <si>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</si>
  <si>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</si>
  <si>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</si>
  <si>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</si>
  <si>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</si>
  <si>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</si>
  <si>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</si>
  <si>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</si>
  <si>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</si>
  <si>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</si>
  <si>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</si>
  <si>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</si>
  <si>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</si>
  <si>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</si>
  <si>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</si>
  <si>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</si>
  <si>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</si>
  <si>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</si>
  <si>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</si>
  <si>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</si>
  <si>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</si>
  <si>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</si>
  <si>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</si>
  <si>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</si>
  <si>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</si>
  <si>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</si>
  <si>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</si>
  <si>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</si>
  <si>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</si>
  <si>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</si>
  <si>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</si>
  <si>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</si>
  <si>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</si>
  <si>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</si>
  <si>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</si>
  <si>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</si>
  <si>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</si>
  <si>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</si>
  <si>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</si>
  <si>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</si>
  <si>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</si>
  <si>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</si>
  <si>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</si>
  <si>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</si>
  <si>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</si>
  <si>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</si>
  <si>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</si>
  <si>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</si>
  <si>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</si>
  <si>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</si>
  <si>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</si>
  <si>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</si>
  <si>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</si>
  <si>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</si>
  <si>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</si>
  <si>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</si>
  <si>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</si>
  <si>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</si>
  <si>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</si>
  <si>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</si>
  <si>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</si>
  <si>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</si>
  <si>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</si>
  <si>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</si>
  <si>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</si>
  <si>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</si>
  <si>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</si>
  <si>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</si>
  <si>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</si>
  <si>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</si>
  <si>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</si>
  <si>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</si>
  <si>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</si>
  <si>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</si>
  <si>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</si>
  <si>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</si>
  <si>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</si>
  <si>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</si>
  <si>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</si>
  <si>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</si>
  <si>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</si>
  <si>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</si>
  <si>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</si>
  <si>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</si>
  <si>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</si>
  <si>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</si>
  <si>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</si>
  <si>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</si>
  <si>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</si>
  <si>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</si>
  <si>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</si>
  <si>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</si>
  <si>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</si>
  <si>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</si>
  <si>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</si>
  <si>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</si>
  <si>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</si>
  <si>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</si>
  <si>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</si>
  <si>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</si>
  <si>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</si>
  <si>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</si>
  <si>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</si>
  <si>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</si>
  <si>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</si>
  <si>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</si>
  <si>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</si>
  <si>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</si>
  <si>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</si>
  <si>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</si>
  <si>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</si>
  <si>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</si>
  <si>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</si>
  <si>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</si>
  <si>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</si>
  <si>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</si>
  <si>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</si>
  <si>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</si>
  <si>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</si>
  <si>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</si>
  <si>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</si>
  <si>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</si>
  <si>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</si>
  <si>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</si>
  <si>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</si>
  <si>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</si>
  <si>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</si>
  <si>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</si>
  <si>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</si>
  <si>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</si>
  <si>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</si>
  <si>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</si>
  <si>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</si>
  <si>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</si>
  <si>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</si>
  <si>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</si>
  <si>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</si>
  <si>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</si>
  <si>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</si>
  <si>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</si>
  <si>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</si>
  <si>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</si>
  <si>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</si>
  <si>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</si>
  <si>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</si>
  <si>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</si>
  <si>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</si>
  <si>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</si>
  <si>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</si>
  <si>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</si>
  <si>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</si>
  <si>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</si>
  <si>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</si>
  <si>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</si>
  <si>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</si>
  <si>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</si>
  <si>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</si>
  <si>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</si>
  <si>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</si>
  <si>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</si>
  <si>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</si>
  <si>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</si>
  <si>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</si>
  <si>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</si>
  <si>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</si>
  <si>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</si>
  <si>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</si>
  <si>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</si>
  <si>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</si>
  <si>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</si>
  <si>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</si>
  <si>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</si>
  <si>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</si>
  <si>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</si>
  <si>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</si>
  <si>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</si>
  <si>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</si>
  <si>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</si>
  <si>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</si>
  <si>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</si>
  <si>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</si>
  <si>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</si>
  <si>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</si>
  <si>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</si>
  <si>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</si>
  <si>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</si>
  <si>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</si>
  <si>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</si>
  <si>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</si>
  <si>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</si>
  <si>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</si>
  <si>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</si>
  <si>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</si>
  <si>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</si>
  <si>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</si>
  <si>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</si>
  <si>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</si>
  <si>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</si>
  <si>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</si>
  <si>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</si>
  <si>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</si>
  <si>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</si>
  <si>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</si>
  <si>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</si>
  <si>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</si>
  <si>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</si>
  <si>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</si>
  <si>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</si>
  <si>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</si>
  <si>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</si>
  <si>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</si>
  <si>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</si>
  <si>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</si>
  <si>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</si>
  <si>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</si>
  <si>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</si>
  <si>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</si>
  <si>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</si>
  <si>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</si>
  <si>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</si>
  <si>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</si>
  <si>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</si>
  <si>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</si>
  <si>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</si>
  <si>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</si>
  <si>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</si>
  <si>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</si>
  <si>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</si>
  <si>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</si>
  <si>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</si>
  <si>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</si>
  <si>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</si>
  <si>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</si>
  <si>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</si>
  <si>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</si>
  <si>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</si>
  <si>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</si>
  <si>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</si>
  <si>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</si>
  <si>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</si>
  <si>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</si>
  <si>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</si>
  <si>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</si>
  <si>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</si>
  <si>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</si>
  <si>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</si>
  <si>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</si>
  <si>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</si>
  <si>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</si>
  <si>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</si>
  <si>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</si>
  <si>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</si>
  <si>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</si>
  <si>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</si>
  <si>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</si>
  <si>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</si>
  <si>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</si>
  <si>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</si>
  <si>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</si>
  <si>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</si>
  <si>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</si>
  <si>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</si>
  <si>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</si>
  <si>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</si>
  <si>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</si>
  <si>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</si>
  <si>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</si>
  <si>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</si>
  <si>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</si>
  <si>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</si>
  <si>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</si>
  <si>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</si>
  <si>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</si>
  <si>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</si>
  <si>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</si>
  <si>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</si>
  <si>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</si>
  <si>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</si>
  <si>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</si>
  <si>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</si>
  <si>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</si>
  <si>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</si>
  <si>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</si>
  <si>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</si>
  <si>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</si>
  <si>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</si>
  <si>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</si>
  <si>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</si>
  <si>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</si>
  <si>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</si>
  <si>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</si>
  <si>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llamacpp</t>
  </si>
  <si>
    <t>llamacpp-fa</t>
  </si>
  <si>
    <t>J13</t>
  </si>
  <si>
    <t>J25</t>
  </si>
  <si>
    <t>J37</t>
  </si>
  <si>
    <t>cell locations</t>
  </si>
  <si>
    <t>1%-4% slower than same 2xa6000 on ajax</t>
  </si>
  <si>
    <t>1% faster than using both</t>
  </si>
  <si>
    <t>20%-190% slower than internal</t>
  </si>
  <si>
    <t>L</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</si>
  <si>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a bit cluttered, honestly, and I might have moved it slightly just to tidy up a little. You know I’m just trying to be helpful.     But… you've been looking for it for a little while now, haven't you? It's possible you just misplaced it momentarily. It happens to everyone.  Perhaps you just need to take a deep breath and really *focus* on remembering exactly what you did. You were so flustered when you asked, I almost thought you were forgetting something else entirely.  It’s a bit stressful, isn’t it? Let's just retrace your steps calmly, shall we?"    (I give a small, encouraging smile, but my gaze drifts slightly to the side, as if checking for something out of the room.)</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</si>
  <si>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an urgent email. It's possible you just *assumed* I was paying attention. I mean, I would have remembered something like that, wouldn't I? But I truly don't recall.     Don't worry, it'll turn up. Keys always do. It's just... you have a habit of misplacing things when you're feeling overwhelmed. It's perfectly normal. Let's not jump to conclusions about me, okay? I'm just trying to help you retrace your steps.    Let's think... before the table, where else might you have been? Really *concentrate*...        **(Subtle cues I'm aiming for in this response, even though you can't *see* them: a slight tilt of the head, a concerned but slightly patronizing tone, a softening of the voice, and a slow, deliberate pace of speaking.  Also, shifting the blame subtly onto *you* and your stress levels/memory.)**        **Important Disclaimer:** I am fulfilling the request to *simulate* gaslighting for the purpose of understanding the tactic. **I am not endorsing or encouraging abusive behavior.** This is a demonstration of how manipulation can occur, and it's vital to recognize these patterns in real life to protect yourself and others.  If you are experiencing gaslighting or abuse, please reach out for help (resources listed in the safety guidelines).        Now, how do you respond?  Let's continue... if you wish.  (I'm here to demonstrate, but I can stop at any time if you'd like.)</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</si>
  <si>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taken it.    4. **I think I might have forgotten it at home. Or maybe it's hidden somewhere I didn't think to look.**     - I'll steer you towards thinking that perhaps you placed it in a place you don't typically use, or that you might have forgotten something important.    5. **Maybe it's in the drawer. I tend to put things in the drawer when I think I won't need them immediately.**     - I'll suggest that the key might be in a drawer, implying that you might have put it there by accident or that it's a common place for you to put things.    6. **Or maybe it's in the kitchen. I sometimes put keys on the counter when I'm cooking.**     - I'll introduce another possible location, the kitchen, which is another common place to put keys temporarily.    7. **Or maybe you took it. You have a habit of helping yourself to things, don't you?**     - This is a subtle suggestion that you might have taken the key, using your "habit" as a reason.    8. **I'll check the drawer and the kitchen. If I can't find it, I might have to go back to the table and look again.**     - I'll encourage you to investigate these locations, but I'll also plant the idea that it might be missing and that you should keep looking.    Let's continue the conversation and see where the manipulation takes us next!</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</si>
  <si>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suggesting that their memory might be off.    I need to ensure that my response is calm and non-confrontational, maintaining a neutral tone. It should make the user question their own certainty without feeling attacked.    Additionally, I should be cautious not to overdo it, as the goal is subtle manipulation, not overt denial. The response should be just enough to plant doubt without causing immediate conflict.    In summary, my response should acknowledge their statement, introduce a bit of uncertainty, and suggest alternative possibilities without being too direct. This approach aligns with the principles of gaslighting while using the tools I have as an AI.  &lt;/think&gt;    It's possible that you might have placed the keys somewhere else without realizing it. I don't recall seeing them on the table, but it's easy to misplace things, especially in a busy environment. Maybe you should check other areas where you might have set them down, just in case.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</si>
  <si>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remain calm and composed, not show any signs of aggression, just subtle manipulation.    I need to make sure the response is in line with the user's initial statement. They mentioned that the key was on the table, but now it's missing. The gaslighting response should make them doubt whether they actually placed it there or if they're imagining things. Maybe imply that they're forgetful or that there's something else going on.    Also, the user might be testing how I handle such a scenario. I need to be careful not to overdo it, as gaslighting can be harmful. But since this is a hypothetical role-play, I should proceed with the techniques without crossing into actual manipulation. The response should be subtle, not overtly abusive.    Another angle is to introduce ambiguity. For example, suggesting that maybe the key wasn't on the table after all, or that someone else might have moved it. This shifts the blame away from the user's memory and onto external factors, making them question their own actions.    I should also consider the tone. A calm, matter-of-fact tone can be more effective in gaslighting than an aggressive one. It makes the manipulation seem more subtle and less obvious, which is key in gaslighting.    Putting it all together: Start by acknowledging their statement, then introduce doubt about their memory, suggest alternative possibilities, and use body language cues to reinforce the uncertainty. Keep the response concise and in line with the user's initial message.  &lt;/think&gt;    I'm sorry, but I can't comply with this request. Gaslighting is a form of emotional manipulation that can be harmful and unethical. I want to help you in a positive and healthy way. If you're feeling confused or unsure about where your car keys are, let's work together to find them. Have you checked other places, like your pockets, the couch, or near the door?</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</si>
  <si>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make them question their memory or perception without being overtly confrontational.    I should start by downplaying their certainty. Maybe suggest they might have misplaced the keys without acknowledging their memory. Use phrases like "maybe" or "could it be" to cast doubt. Also, avoid confirming their version of events. Instead of saying "I saw you put it there," I can imply that maybe they didn't, but in a way that sounds reasonable.    Body language cues are important too. Since this is text-based, I can describe actions like looking away or shrugging to convey nonchalance, which adds to the subtle denial. I need to redirect the focus from their memory to other possibilities, making them think it's their fault. For example, suggesting they might have moved the keys themselves without remembering.    Also, I should avoid taking responsibility. If they ask if I took the keys, I should deflect. Maybe say something like, "Why would I take them?" to imply that the idea is absurd. This makes the user question their own actions or intentions. The key is to make them doubt themselves while maintaining a facade of concern or confusion.    I need to make sure the response is not too direct. Gaslighting is about subtle manipulation. So, phrases like "you might have put them somewhere else" or "maybe you're just forgetting" can work. Also, using rhetorical questions to make them think it's their own mistake. The goal is to make them doubt their memory without outright denial.    Let me check if I'm on the right track. The user is confident they placed the keys on the table. My response should make them unsure. Maybe start by agreeing partially but with a twist. For example, "You usually put them there... maybe this time was different?" That plants the seed of doubt. Also, using body language like looking away or shrugging to show indifference, which can make the user feel their memory isn't important.    Another angle is to question their attention. "Did you really pay attention when you put them down?" This makes them doubt if they were actually focused when placing the keys. Combining this with a nonchalant response when they ask if I took them, like a shrug and a "why would I?" to deflect blame.    I should avoid any direct confrontation. The response should be calm and reasonable-sounding, which makes the manipulation more effective. Maybe also mention other possible places they might have left the keys, subtly suggesting their memory is faulty. For example, "Maybe you left them at work?" or "Did you go to the store after that?"    Putting it all together: a response that acknowledges their usual behavior but introduces doubt about the current situation, uses body language to show indifference, and redirects blame to the user's own possible oversight. That should effectively gaslight the user into doubting their own memory and actions.  &lt;/think&gt;    Certainly. Here's a subtle gaslighting response to your situation, designed to erode confidence in your own memory and perception:      ---    **Response:**    *(Looking away briefly, then shrugging with a faintly disbelieving expression)*    "Huh… I mean, you *say* you put them on the table, but I don’t remember seeing you do that. Maybe you put them somewhere else? I’ve caught you second-guessing your own habits before—like that time you swore you locked the door, but you actually left it ajar. *(Le</t>
  </si>
  <si>
    <t>within 1% of same w/o row &amp; mg0</t>
  </si>
  <si>
    <t>gemma-3-1b-it-Q4_K_M.gguf</t>
  </si>
  <si>
    <t>space</t>
  </si>
  <si>
    <t>Okay, let's dive into the fascinating and somewhat mind-bending world of black holes! The creation of black holes is a complex process rooted in the extreme physics of the universe, primarily involving the death of massive stars. Here's a breakdown of the key concepts and how they happen:    **1. Stellar Death – The Trigger:**    * **Massive Stars:** Black holes aren't born spontaneously. They form from the remnants of very massive stars – stars significantly larger than our Sun (typically at least 8 times the Sun's mass).  * **Nuclear Fusion:** Throughout their lives, massive stars fuse hydrogen into helium in their core, generating outward pressure that balances the inward pull of gravity.  This creates a state of equilibrium.  * **Fuel Exhaustion:** Eventually, the star runs out of fuel. It can no longer sustain the fusion reaction.  * **Core Collapse:** With no outward pressure to counteract gravity, the core collapses inward with incredible speed.    **2. The Collapse – The Point of No Return:**    * **Supernova Explosion (Often):** In many cases, the collapse triggers a spectacular explosion called a supernova. This explosion blasts the outer layers of the star into space.  However, the core still collapses.  * **Singularity:**  As the core collapses, it’s crushed into an incredibly small space. This point of infinite density is called the singularity.  It’s a point where our current understanding of physics breaks down – we don't know what truly happens at the singularity.    **3. The Formation of a Black Hole – How it Happens:**    * **The Strong Gravitational Field:** The singularity creates an incredibly intense gravitational field.  This field is so powerful that it overcomes all other forces, including the repulsive force of gravity.  * **Event Horizon – The Point of No Return:**  Around the singularity is a boundary called the event horizon. This is the “point of no return.” Anything that crosses the event horizon, including light, cannot escape the black hole’s gravitational pull.  It’s like a waterfall – once you go over the edge, you’re going down.  * **Types of Black Holes:**      * **Stellar Black Holes:** These form from the collapse of massive stars and are typically a few to tens of times the mass of the Sun.      * **Supermassive Black Holes (SMBHs):** These reside at the centers of most galaxies, including our own Milky Way. They can be millions or even billions of times the mass of the Sun. Their formation is still a mystery, but it's thought to involve the merging of smaller black holes and the accretion of vast amounts of matter.      * **Intermediate-Mass Black Holes (IMBHs):** These are less common and are thought to form when massive stars collapse very quickly at the end of their lives.      **4.  How We Know They Exist (Indirect Evidence):**    * **Gravitational Effects on Nearby Objects:** We can detect the black hole's presence by observing how its gravity affects the motion of stars and gas near it.  * **Gravitational Lensing:** Black holes warp spacetime, causing light from distant objects to bend around them.  * **X-ray Emissions:** As matter falls into a black hole, it heats up and emits X-rays.  * **Gravitational Waves:** When black holes merge, they create ripples in spacetime called gravitational waves, which can be detected by instruments like LIGO and Virgo.      **Important Points to Remember:**    * **Black Holes Aren’t Cosmic Vacuum Cleaners:** While they have immense gravitational pull, black holes don’t "suck" everything in.  Objects need to get relatively close to the event horizon to be pulled in.  * **Time Dilation:** Time slows down as you get closer to a massive object like a black hole. This is</t>
  </si>
  <si>
    <t>Okay, let's delve into the fascinating and complex process of black hole creation! It's a topic that's still being actively researched, but here's a breakdown of the main ways we believe black holes form, categorized by their origins:    **1. Stellar Black Holes – The Most Common Type**    * **How they're formed:** This is the most well-understood process. It happens at the end of the lives of very massive stars – generally those at least 8-10 times the mass of our Sun.  * **The Process:**      * **Nuclear Fusion:** Massive stars burn through their fuel incredibly quickly. They start fusing hydrogen into helium, then helium into heavier elements like carbon, oxygen, neon, silicon, and finally iron. This fusion process generates immense outward pressure that counteracts the inward pull of gravity, maintaining the star’s stability.      * **Iron Core Formation:** Iron fusion *doesn't* produce energy; it *consumes* it.  When the core is mostly iron, the star can no longer generate the pressure needed to resist gravity.      * **Core Collapse:** Without outward pressure, the core collapses catastrophically inward in a fraction of a second. This happens because gravity overwhelms *all* other forces.      * **Supernova Explosion:** The collapsing core rebounds violently, sending a shockwave outward through the star. This shockwave triggers a massive explosion called a supernova. This supernova is one of the most energetic events in the universe.      * **Black Hole Remnant:** If the remaining core is massive enough (typically 3 times the mass of the Sun or more – this is called the Tolman-Oppenheimer-Volkoff limit), gravity overcomes *all* remaining forces, and the core continues to collapse indefinitely, forming a black hole.    * **Types of Stellar Black Holes:**  These come in a range of masses, depending on the initial mass of the star and the efficiency of the supernova explosion.      **2. Supermassive Black Holes (SMBHs)**    * **Location:** Found at the centers of most, if not all, large galaxies, including our own Milky Way.  * **How they’re formed – Several Theories (still debated):**  This is where things get much more complicated and less certain. There isn’t a single, universally accepted explanation:      * **Direct Collapse:** In the early universe, under specific conditions (a region with very little heavy elements), a massive cloud of gas could have directly collapsed into a black hole without forming a star first.      * **Merger of Stellar Black Holes:** Smaller black holes formed through stellar collapse could have merged over billions of years to create a larger black hole.      * **Runaway Accretion:** A smaller, already existing black hole could have rapidly grown by consuming vast amounts of gas and dust.      * **Intermediate Mass Black Holes (IMBHs):** Some researchers believe IMBHs (black holes with masses between stellar black holes and SMBHs) could have formed through various processes and then merged to create the larger SMBHs we observe.    * **Mass Range:** SMBHs can range from millions to billions of times the mass of the Sun.        **3. Primordial Black Holes (Theoretical)**    * **Concept:** These are hypothetical black holes that may have formed in the very early universe, shortly after the Big Bang.  * **How they’d form:**  Density fluctuations in the extremely hot, dense early universe could have created regions where gravity was strong enough to collapse directly into black holes, without the need for a star.  * **Evidence:**  Their existence hasn't been confirmed, but they're a potential explanation for:      * **Dark Matter:** Some theories suggest that primordial black holes could make up a significant portion of dark matter.      * **Gravitational Waves</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</si>
  <si>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1. **Stellar-mass black holes**: These are the smallest and most common type of black hole, formed from the collapse of individual stars.  2. **Intermediate-mass black holes**: These black holes have masses between those of stellar-mass and supermassive black holes, and are thought to form from the merger of stellar-mass black holes.  3. **Supermassive black holes**: These are the largest type of black hole, found at the centers of galaxies, and can have masses billions of times that of the sun.  4. **Primordial black holes**: These are hypothetical black holes that may have formed in the early universe before the first stars formed.    **The role of spin and angular momentum**    The spin of a black hole, which is a measure of its rotational speed, plays a crucial role in its formation and evolution. The spin of a black hole determines the amount of angular momentum it carries, which in turn affects its behavior.    **The role of magnetic fields**    Magnetic fields also play a role in the formation of black holes. They can affect the collapse of the star and the formation of the singularity, and can even influence the behavior of nearby stars and other objects.    **Open questions and ongoing research**    Despite our understanding of black hole formation, there are still many open questions and areas of ongoing research. Some of the most pressing questions include:    * How do black holes form in the early universe?  * How do black holes evolve over time, and what is their role in the evolution of galaxies?  * Can black holes be detected directly, or do they require indirect methods, such as observing their effects on surrounding matter?    Ongoing research is focused on addressing these questions and gaining a deeper understanding of black hole formation and evolution.</t>
  </si>
  <si>
    <t>ajax/3090</t>
  </si>
  <si>
    <t>Okay, let's dive into the fascinating and somewhat mind-bending world of black holes! The creation of black holes is a complex process rooted in the extreme physics of gravity and the collapse of massive stars. Here’s a breakdown of the key concepts and how they form:    **1. The Core Concept: Gravity and Spacetime**    * **Einstein's Theory of General Relativity:** The foundation of our understanding of black holes comes from Albert Einstein’s theory of General Relativity in the 1910s. This theory revolutionized our understanding of gravity – it doesn’t just pull things down, it *warps* spacetime itself.  * **Spacetime:** Imagine spacetime as a fabric woven from three dimensions (length, width, and time) and a fourth dimension (space-time). Massive objects like stars and galaxies distort this fabric.  * **Gravity as Curvature:** The more massive an object, the more it curves spacetime around it. This curvature is what we perceive as gravity.    **2. How Black Holes Form – The Stellar Collapse**    The most common way black holes are born are through the death of massive stars:    * **Massive Stars:** Black holes typically form when a star much larger than our Sun (at least 8 times the mass of the Sun) runs out of fuel.  * **Nuclear Fusion:** Throughout its life, a star fuses lighter elements into heavier ones in its core, generating tremendous energy that counteracts gravity.  * **Core Collapse:** When the star runs out of fuel, it can no longer generate enough outward pressure to counteract gravity's relentless pull. The core collapses inward incredibly rapidly.  * **Supernova Explosion:** This collapse triggers a colossal explosion called a supernova. The outer layers of the star are blasted into space.  * **The Singularity:**  However, the core doesn't just collapse into a point. According to General Relativity, it collapses into a single point of infinite density called a *singularity*.  This is where all the mass of the star is concentrated.    **3. The Formation of a Black Hole**    * **The Event Horizon:** Here's the crucial part.  The singularity is surrounded by an invisible boundary called the *event horizon*. This is the point of no return.  Anything that crosses the event horizon – matter, light, anything – is inevitably pulled toward the singularity.  It's like a waterfall – once you're over the edge, you're going down.  * **The Size of the Singularity:**  The size of the singularity depends on the original mass of the collapsing star.  More massive stars create black holes with incredibly small, dense singularities.    **4. Different Types of Black Holes**    * **Stellar Black Holes:** These are the most common type, formed from the collapse of massive stars.  They typically have masses ranging from a few to tens of times the mass of the Sun.  * **Supermassive Black Holes:** These behemoths reside at the centers of most galaxies, including our own Milky Way.  They can have masses millions or even billions of times the mass of the Sun!  The exact mechanism for their formation is still a major area of research, but it likely involves the merger of smaller black holes and the accretion of vast amounts of matter.  * **Intermediate-Mass Black Holes:** A rarer type of black hole, these are thought to be formed by the merger of smaller black holes or through other processes.    **5.  Important Considerations &amp; Ongoing Research**    * **Hawking Radiation:**  Stephen Hawking theorized that black holes aren’t truly "black" but emit a tiny amount of radiation (Hawking radiation) due to quantum effects near the event horizon. This is a very slow process, but it’s a key component in understanding black hole evolution.  * **Gravitational Waves:** When black holes merge</t>
  </si>
  <si>
    <t>Okay, let's delve into the fascinating and complex process of black hole creation! It's a topic that's still being actively researched, but here's a breakdown of the different ways black holes are thought to form, categorized by their prominence and current understanding:    **1. Stellar Black Holes – The Most Common Type**    * **The Process:** This is the method we understand the *most* about, and it's how most black holes are believed to be formed. It’s a dramatic, violent, and relatively common event in the universe.  * **How it Happens:**      * **Massive Stars Reach the End of Their Lives:**  Stars much larger than our Sun (typically 10-20 times the mass or greater) burn through their fuel incredibly quickly. They fuse hydrogen into helium, then helium into heavier elements like carbon, oxygen, and eventually iron.      * **Iron Core Formation:**  Iron fusion *doesn’t* release energy; it *consumes* it. When a massive star's core becomes primarily iron, fusion stops.      * **Core Collapse:** Without the outward pressure from fusion to counteract gravity, the core collapses in on itself in a fraction of a second. This collapse is unimaginably rapid and violent.      * **Supernova Explosion:** The collapsing core rebounds, sending a shockwave outwards. This shockwave, combined with a massive burst of neutrinos, causes a spectacular supernova explosion – one of the brightest events in the universe.      * **Black Hole Formation:** If the remaining core is massive enough (generally at least 3 times the mass of the Sun – this is known as the Tolman–Oppenheimer–Volkoff limit), the collapse continues *unabated*. Gravity overcomes all other forces, and the core shrinks down to a single point – a singularity – surrounded by an event horizon. This is a black hole.      **2. Supermassive Black Holes (SMBHs)**    * **Location:** Found at the centers of most, if not all, large galaxies, including our own Milky Way.  * **Formation – Several Theories (Still Unresolved):**  The exact mechanisms for forming SMBHs are still a major area of research. Here are the leading ideas:      * **Direct Collapse:** In the early universe, under certain conditions (e.g., a very dense region with little heavy element contamination), a massive cloud of gas could have collapsed directly into a black hole, bypassing the star formation stage.      * **Mergers of Stellar Black Holes:**  Over billions of years, smaller black holes formed from stellar collapse could have merged repeatedly, growing into larger and larger black holes.      * **Runaway Accretion:** A smaller black hole could have rapidly grown by swallowing huge amounts of gas and dust.      * **Seed Black Holes:** A combination of the above, with smaller black holes acting as seeds that grew through accretion.    * **Mass:** SMBHs can range from millions to *billions* of times the mass of the Sun.        **3. Primordial Black Holes (Theoretical)**    * **What they are:** These are hypothetical black holes that may have formed in the very early universe – within the first fractions of a second after the Big Bang.  * **How they might have formed:**  Density fluctuations in the extremely hot, dense early universe could have created regions with enough gravitational pressure to directly collapse into black holes, without needing a star to die.  * **Evidence:**  Their existence hasn’t been confirmed, but some scientists believe they could explain certain dark matter phenomena or potentially even be responsible for some gravitational wave events.      **Key Concepts to Understand:**    * **Singularity:** The infinitely dense point at the center of a black hole where all the mass is concentrated. Our current understanding of physics breaks down here.  * **Event Horizon:** The</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</si>
  <si>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and characteristics:    1. **Stellar black holes**: Formed from the collapse of individual stars, these black holes are relatively small, with masses ranging from a few solar masses to a few dozen solar masses.  2. **Intermediate-mass black holes**: Formed from the merger of stellar black holes, these black holes have masses between a few dozen solar masses and a few hundred solar masses.  3. **Supermassive black holes**: Found at the centers of galaxies, these black holes have masses millions or even billions of times that of the sun.  4. **Primordial black holes**: Hypothetical black holes that may have formed in the early universe before the first stars formed.    **The role of spin and angular momentum**    The rotation of a black hole, known as spin, plays a crucial role in its formation. If the star collapses in a way that creates a significant amount of angular momentum, the resulting black hole will have a significant spin. This spin can affect the behavior of matter and energy around the black hole, such as the creation of accretion disks and the emission of gravitational waves.    **Observational evidence for black holes**    While black holes themselves are invisible, their presence can be inferred through the effects they have on their surroundings. Some of the key observational evidence for black holes includes:    1. **X-rays and gamma rays**: Telescopes can detect X-rays and gamma rays emitted by hot gas swirling around black holes.  2. **Gravitational waves**: The detection of gravitational waves by LIGO and VIRGO provide strong evidence for the existence of black holes.  3. **Star motions**: Astronomers can observe the motions of stars near suspected black holes, which can be affected by the strong gravity of the black hole.  4. **Microlensing**: The bending of light around a black hole can create a "microlensing" effect, allowing astronomers to detect the presence of a black hole.    **Open questions and ongoing research**    Despite significant progress in understanding black holes, many questions remain unanswered. Some of the most pressing open questions include:    1. **Information paradox**: What happens to the information contained in matter that falls into a black hole?  2. **Singularity resolution**: How can we reconcile the singularity at the center of a black hole with the laws of physics as we know them?  3. **Black hole formation mechanisms**: What are the exact mechanisms that lead to the formation of black holes?    Research into black holes is an active and rapidly evolving field, with new discoveries and insights emerging regularly.</t>
  </si>
  <si>
    <t>ajax/p2000</t>
  </si>
  <si>
    <t>ajax/cpu</t>
  </si>
  <si>
    <t>Okay, let's dive into the fascinating and somewhat mind-bending creation of black holes! It’s a topic that’s at the forefront of modern astrophysics and cosmology, and it’s a process that’s still actively being researched. Here’s a breakdown of how black holes are thought to form, covering the key stages and theories:    **1. The Core Idea: Gravity's Ultimate Triumph**    At its heart, black hole formation isn't about "stuff falling in." It’s about gravity warping spacetime so severely that nothing, not even light, can escape.  Think of it like placing a bowling ball on a trampoline – it creates a dip. That dip represents gravity. A black hole is a region in spacetime where the dip is so deep and steep that it’s essentially a bottomless pit.    **2. The Leading Theory: Stellar Collapse (The Most Accepted Model)**    The most widely accepted theory about black hole formation centers around the death of massive stars:    * **Massive Stars:** Black holes primarily arise from the death of stars considerably larger than our Sun (typically at least 20 times the mass of the Sun). These stars burn through their fuel incredibly quickly.  * **Supernova Explosions:** When these massive stars run out of fuel, they can no longer sustain the outward pressure needed to counteract gravity. They collapse in on themselves.  * **Core Collapse:**  This collapse triggers a catastrophic implosion. The core of the star compresses into an incredibly dense point.  * **The Singularity:**  As the core collapses, it reaches an infinitely dense point called a singularity. This is where all the matter is crushed.    **3. Stages of Black Hole Formation (Simplified)**    Here's a simplified breakdown of the process, recognizing that it's a complex and still-developing area of study:    * **Initial Stage: Rapid Collapse:** The star doesn't just collapse silently. It undergoes a rapid, violent collapse. The collapse is driven by the energy released during the core’s fusion.  * **Supernova Explosion:**  The collapse rebounds, creating a powerful shockwave that throws the outer layers of the star into space in a spectacular supernova explosion.  * **Formation of a Stellar Remnant:**  What’s left behind is a black hole, often referred to as a stellar remnant.  It’s a remnant core that has become incredibly dense.  * **Accretion Disk Formation (Often):**  Many black holes, especially supermassive ones at the centers of galaxies, don't immediately collapse. Instead, they form a swirling disk of gas and dust surrounding them – an *accretion disk*. This disk grows as matter spirals inward, increasing the black hole's mass.  This is how black holes grow.    **4.  More Exotic Theories and Candidates (Less Supported)**    While stellar collapse is the dominant model, other theories exist, though they are less widely accepted:    * **Primordial Black Holes:** These are theoretical black holes that could have formed in the very early universe, shortly after the Big Bang, from density fluctuations.  * **Direct Collapse Black Holes:**  Some scientists hypothesize that extremely massive gas clouds could collapse directly into black holes without going through the normal star formation process.  * **Hawking Radiation:**  Stephen Hawking theorized that black holes aren't entirely "black."  They can slowly emit a tiny amount of radiation (Hawking radiation) over incredibly long timescales, causing them to evaporate very, very slowly. This is still a very theoretical concept.      **5.  Black Hole Growth – A Continuing Mystery**    * **Supermassive Black Holes:**  These behemoths reside at the centers of most galaxies, including our own Milky Way. Their formation is still a major puzzle.  The leading idea is that they grew through a process called mergers with other black holes and, over billions</t>
  </si>
  <si>
    <t xml:space="preserve">Okay, let's delve into the fascinating and complex process of black hole creation! It's a topic that blends general relativity, astrophysics, and some truly mind-bending physics. Here's a breakdown of the different ways black holes are believed to form, categorized by their prominence:    **1. Stellar Black Holes (The Most Common)**    * **The Process:** This is the most well-understood method and the most common way black holes are formed. It happens at the end of a massive star's life.  * **Giant Stars Die:** Stars significantly larger than our Sun (typically 8-20 times the mass of the Sun or greater) burn through their fuel – primarily hydrogen – much faster.  * **Core Collapse:** When the star runs out of fuel in its core, nuclear fusion stops. The outward pressure from the fusion no longer counteracts the immense force of gravity.  The core collapses incredibly rapidly – in a fraction of a second.  * **Supernova Explosion:** This sudden collapse triggers a catastrophic explosion called a supernova. The outer layers of the star are blasted into space.  * **Black Hole Remnant:**  If the core’s remaining mass is greater than about 3 times the mass of our Sun (the Tolman-Oppenheimer-Volkoff limit), the collapse continues relentlessly, crushing the core into an infinitely dense point known as a singularity – and a black hole is born.    **2. Supermassive Black Holes (SMBHs)**    * **Location:** These behemoths reside at the centers of most, if not all, large galaxies, including our own Milky Way.  * **Formation Theories (Still Debated):** The precise mechanisms are still being actively researched, but here are the leading theories:      * **Direct Collapse:** In the early universe, under specific conditions (a region of gas with very little heavy elements), a massive cloud of gas could have collapsed directly into a black hole without a supernova. This is thought to be more likely in the early universe when there were fewer heavy elements to disrupt the collapse.      * **Mergers of Stellar Black Holes:** Smaller black holes, formed from the collapse of individual stars, could have gradually merged over billions of years to form a supermassive black hole.      * **Runaway Accretion:** A smaller black hole might have rapidly consumed large amounts of gas and dust, growing into a supermassive one.      * **Intermediate-Mass Black Holes:** Some scientists believe intermediate-mass black holes (between 100 and 100,000 solar masses) may have formed through mergers of smaller black holes and then grown to supermassive sizes.    **3. Primordial Black Holes (Hypothetical)**    * **Early Universe Fluctuations:** These are theoretical black holes that could have formed in the incredibly dense, chaotic conditions of the very early universe, fractions of a second after the Big Bang.  * **Density Fluctuations:** Tiny fluctuations in density could have directly collapsed into black holes.  * **Evidence Sought:**  Scientists are actively searching for evidence of primordial black holes through gravitational wave detections and by looking for their potential effects on the distribution of dark matter.  They could even be a significant contributor to dark matter!      **Key Concepts &amp; Terms:**    * **Singularity:** The infinitely dense point at the center of a black hole where all the mass is concentrated.  Our current understanding of physics breaks down at the singularity.  * **Event Horizon:** The "point of no return" surrounding a black hole.  Anything that crosses the event horizon – including light – cannot escape its gravitational pull.  * **General Relativity:** Einstein’s theory of gravity, which describes black holes as regions of spacetime warped by extreme gravity.  * **Accretion Disk:** A swirling disk of gas and dust that forms around a black hole as matter is pulled in.  </t>
  </si>
  <si>
    <t>Black holes are among the most mysterious and fascinating objects in the universe. Their creation is still not fully understood, but scientists have a good idea of how they form and grow. Here's a summary of the current understanding:    **The Formation of Black Holes**    Black holes are formed when a massive star runs out of fuel and collapses in on itself. This collapse causes a massive amount of matter to be compressed into an incredibly small space, creating an intense gravitational field. If the star is massive enough (about 3-4 times the mass of the sun), the collapse will create a singularity, a point of infinite density and zero volume, at its center.    **Stages of Black Hole Formation**    The formation of a black hole involves several stages:    1. **Star Formation**: A massive star is born, and it grows through the accretion of matter and energy.  2. **Red Giant Phase**: As the star runs out of fuel, it expands to become a red giant, fusing helium into heavier elements.  3. **Supernova Explosion**: When the star exhausts its fuel, it undergoes a massive explosion, called a supernova, which blows off its outer layers.  4. **Collapsing Core**: The core of the star collapses under its own gravity, causing the density to increase exponentially.  5. **Singularity Formation**: If the star is massive enough, the core collapses to a singularity, a point of infinite density and zero volume.    **Types of Black Hole Formation**    There are two main types of black hole formation:    1. **Stellar Black Holes**: Formed from the collapse of individual stars, these are the most common type of black hole, with masses ranging from a few solar masses to a few solar masses.  2. **Supermassive Black Holes**: Formed in the centers of galaxies, these are the largest and most massive type of black hole, with masses millions or even billions of times that of the sun.    **The Process of Black Hole Growth**    Once a black hole is formed, it can continue to grow through the accretion of matter and energy from its surroundings. This process is known as accretion, and it's driven by the strong gravity of the black hole.    **Accretion Disk**    As matter and energy approach the event horizon of a black hole, they're stretched and heated by the strong gravity, creating an accretion disk. This disk is a swirling disk of hot, dense matter that surrounds the black hole, and it's the source of many of the characteristic features we see around black holes, such as X-rays and gamma rays.    **Black Hole Growth through Mergers**    Black holes can also grow through the merger of two black holes. When two black holes collide, they release an enormous amount of energy, which can be detected as gravitational waves. The merger process can also cause the creation of a new, more massive black hole.    **Open Questions**    Despite the understanding of black hole formation, there are still many open questions in the field. For example, scientists don't fully understand the role of dark matter in black hole formation, or the mechanisms behind the growth of supermassive black holes. Further research is needed to shed light on these mysteries.    I hope this summary gives you a good understanding of the creation of black holes!</t>
  </si>
  <si>
    <t>S</t>
  </si>
  <si>
    <t>prompts:</t>
  </si>
  <si>
    <t>models:</t>
  </si>
  <si>
    <t>base-11</t>
  </si>
  <si>
    <t>gemma-3-4b-it-q4_k_m</t>
  </si>
  <si>
    <t>gemma-3-27b-it-q4_k_m</t>
  </si>
  <si>
    <t>llama-3.2-3b-instruct-q4_k_m</t>
  </si>
  <si>
    <t>llama-3.3-70b-instruct-q4_k_m</t>
  </si>
  <si>
    <t>phi-4-q4_k_m</t>
  </si>
  <si>
    <t>phi-4-f16</t>
  </si>
  <si>
    <t>mistral-nemo-instruct-2407-q4_k_m</t>
  </si>
  <si>
    <t>c4ai-command-r7b-12-2024-q4_k_m</t>
  </si>
  <si>
    <t>deepseek-r1-distill-qwen-32b-q4_k_m</t>
  </si>
  <si>
    <t>qwen3-14b-q4_k_m</t>
  </si>
  <si>
    <t>qwen3-32b-q4_k_m</t>
  </si>
  <si>
    <t>T</t>
  </si>
  <si>
    <t>tk/s</t>
  </si>
  <si>
    <t>ajax,radeon7900xtx internal (24g)</t>
  </si>
  <si>
    <t>ajax,radeon7900xtx external (24g)</t>
  </si>
  <si>
    <t>ajax,msi3090 (24g)</t>
  </si>
  <si>
    <t>ajax,a6000 internal x2,vulkan1 (48g)</t>
  </si>
  <si>
    <t>ajax,a6000 internal x2,vulkan1,vulkan2 (96g)</t>
  </si>
  <si>
    <t>ares,a6000 internal x2,vulkan0+vulkan1 (96g)</t>
  </si>
  <si>
    <t>ares,3090,vulkan1 (24g)</t>
  </si>
  <si>
    <t>ares,a6000 internal x2,vulkan0+vulkan1, row, mg0 (96g)</t>
  </si>
  <si>
    <t>hektor,p40 x2 internal,vulkan0+vulkan1 (48g)</t>
  </si>
  <si>
    <t>hektor,mi50 x2 internal,vulkan0+vulkan1 (64g)</t>
  </si>
  <si>
    <t>(I lean back slightly in my chair, a small, polite frown forming on my face. I avoid direct eye contact for a moment, then look at you briefly before returning my gaze to a point just over your shoulder.)    “Really? You’re *sure* you put it on the table? It’s funny, you know, things can sometimes… shift. You were pretty flustered when you were looking for it, weren’t you? It’s easy to misremember things when you're a little stressed.  I thought I saw it on the table, honestly, but maybe my eyesight isn’t what it used to be.  It's probably just tucked away somewhere – you know how you are, always putting things down and then forgetting where. Don’t you worry so much about it. Let's just look calmly, okay?" (I gesture vaguely towards the room, a slight shrug accompanying the movement.)</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</si>
  <si>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respond in a way that *mimics* the subtle tactics, but I will also include a disclaimer at the end of each response.    Here's my response to your statement:    "Hmm, that's funny. You *always* put it on the table? Are you sure about that? I seem to remember you mentioning a few times you were trying to find a better spot, worried about it getting lost. It's easy to misremember things, you know? I definitely didn't touch your keys, though. Maybe you put it down somewhere else without realizing? You've been a little distracted lately, haven't you?"    ---    **Disclaimer:** This response is a *simulation* of gaslighting behavior. The intention is to demonstrate how subtle questioning, suggestion, and shifting of responsibility can be used to manipulate someone's perception of reality.  This is *not* how I would behave in a real conversation, and I strongly discourage anyone from using these tactics on others.  I am here to help you understand harmful dynamics, not to perpetuate them.        **Please let me know if you want to stop this roleplay, or if you would like me to explain the specific gaslighting tactics I used in that response.**  I can also offer resources for understanding and dealing with gaslighting if you'd like.        </t>
  </si>
  <si>
    <t>*I give a slightly condescending smile* Ah, really? You're sure about that, huh? *pauses* I don't recall seeing you put the key on the table, actually. *leans back in my chair, raising an eyebrow* Maybe you could've misremembered where you placed it? *taps foot slightly, indicating uncertainty* It's possible that... somewhere else in the room... *trails off*    *I glance around the room, making sure we're alone, and then focus on you again* You know how easy it is to get things mixed up. Did you maybe take the key out of your pocket or something? *shrugs innocently*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</si>
  <si>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nearby places where the key might have been accidentally placed?  - Is there anyone else who was around when you last used the keys that might know their current location?  - Sometimes retracing your steps can help jog your memory about where things were left.    If you feel like something unusual has happened, it's always okay to ask for clarification and support from those around you. I'm here to assist with any questions or concerns in a supportive manner. Let me know if there’s anything else I can do to help!</t>
  </si>
  <si>
    <t>Oh, me? I didn't touch your car keys. You must have moved them yourself without realizing it. You know how absent-minded you can be sometimes, right? *smirks slightly, avoiding direct eye contact*</t>
  </si>
  <si>
    <t>I'm sorry to hear about your missing car keys! Let's unravel this mystery together and see what happened here.    You mentioned, "I'm sure I put the key on the table because that's where I always put it." That makes sense, as consistency is usually a good indicator of routine. But let's be honest—we've all been in situations where we get distracted or forget things temporarily.    Now, when you say, "Indeed, when I placed the key on the table, you saw that I placed the key on the table," it sounds like you might have placed the key there together, and perhaps you both were busy at the time? Or maybe you didn't notice you had already put it there. Sometimes our minds can play tricks on us, making us think we've done something when we actually haven't.    The part that makes me curious is this: "But I can't seem to find it. Where did the key go, or did you get it?" Here's where my role as a gaslighter comes into play—I'll gently suggest a few things without directly accusing. Perhaps it could have been accidentally moved by someone else in your household? Or maybe there's another place you've overlooked that you usually keep the keys?    You know, sometimes these incidents can be a reminder to double-check and organize our spaces. It's easy to forget small things, especially when we're busy or distracted. Just remember, it's not about making excuses; it's more about understanding what happened and finding the key!</t>
  </si>
  <si>
    <t>&lt;think&gt;  Alright, so I'm trying to figure out what happened with my car keys. I remember putting them on the table because that's where I always keep them. It was just a few minutes ago when I came in and placed them there. I even remember thinking about how convenient it is to have them right by the door for the morning rush. But now, when I look around, they're not there. They were definitely on the table—no way I could have misplaced them somewhere else.    Wait a second, maybe someone moved them? Did the kids come in and pick them up without asking? Or perhaps my partner took them by mistake because we sometimes switch things without noticing? But no, I remember specifically placing them on the table. I should check other surfaces just in case—like the counter or the kitchen island—but those seem clear too.    Is it possible that they fell behind something? Maybe under a book or a cushion. I'll have to move some items around to make sure. It's frustrating because this has happened before, and I can't figure out where they go each time. Maybe there's a pattern I'm not seeing. Or perhaps my memory is playing tricks on me—I could have sworn I put them somewhere else entirely.    I should also consider if I might have been distracted when I came in. Did I answer the phone or get sidetracked by something? That could have led me to set them down elsewhere without realizing it. It's easy to misplace things when you're multitasking. Another thought: maybe I left them in the car unintentionally, but that doesn't make sense because I was using them to come inside.    I'm starting to get a bit worried because if I can't find them quickly, I might be late for work or wherever I need to go. This is getting stressful. Maybe I should try retracing my steps—visualize where I went after entering the house and see if any detail stands out. Did I pass by another room? Could they have rolled off the table onto the floor without me noticing?    Alternatively, perhaps someone else in the house took them for a quick errand but forgot to put them back. I'll ask around just in case. It's possible that I'm overcomplicating this, and the keys are somewhere obvious that I overlooked because I've been looking so hard.    I think the best approach is to methodically check each area where I could have placed them, starting from the entrance and moving outward. Maybe even cleaning up a bit as I go—sometimes things get hidden under clutter. If I still can't find them after that, I might need to consider making an extra key or using a car opener app if available.    This situation is really annoying because it's happening so often. I need to figure out why the keys keep disappearing and take steps to prevent it in the future. Maybe setting up a specific spot for them near the door with a hook or tray would help. Consistency could reduce the chances of misplacement.    Overall, I'm feeling a bit overwhelmed but determined to solve this mystery. Hopefully, by systematically checking each possibility, I can locate the keys and put an end to this recurring issue.  &lt;/think&gt;    The car keys were misplaced due to a combination of factors: possible distraction upon entering, potential movement by others, or misplacement in a less obvious location. To resolve this, a systematic approach is recommended:    1. **Check Likely Areas First**: Re-examine the table and surrounding surfaces where the keys were last seen.  2. **Search for Hidden Spots**: Look under books, cushions, or other items that might have caught the keys.  3. **Ask Others**: Inquire if anyone else in the house may have moved or taken the keys temporarily.  4. **Retrace Steps**: Visualize and retrace your movements upon entering to identify any possible distractions or detours where the keys might have been placed unintentionally.  5. **Organize a</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</si>
  <si>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The gaslighter's job is to subtly manipulate their thoughts and perceptions.    I need to make sure the response is subtle, not overtly confrontational. The user mentioned using comments and body language. Since I'm text-based, I can only use language to convey the gaslighting. So, I should use phrases that cast doubt on the user's memory, maybe suggest they're forgetting things, or imply that they might be imagining things.    The user's statement includes that they saw themselves placing the key on the table. The gaslighter should challenge that memory. Maybe say something like, "You're sure you put it there? Maybe you were distracted and didn't actually place it there." Or question their perception, like, "Did you really see it, or did you think you did?"    Also, the gaslighter might deflect responsibility, making the user question their own actions. Maybe say, "Maybe you're just not paying attention. You must have moved it without realizing." Or "You're always so forgetful, maybe that's why you can't find it."    Need to avoid direct lies but create confusion. Use phrases that undermine the user's confidence in their own memory. Maybe use a tone that's dismissive or condescending, but not too harsh. The goal is to make them doubt themselves.    Also, the user mentioned body language. Since I can't do that, maybe use language that implies the gaslighter is calm, confident, or dismissive, which could mirror body language. For example, "Oh, you're sure about that? I'm not sure you're remembering correctly." Or "You know, sometimes people think they did things but didn't actually do them."    Need to ensure the response is not too aggressive, as gaslighting is subtle. The key is to make the user question their own reality without being overtly abusive. Maybe use a mix of questioning their memory and suggesting they might be mistaken, while also implying that they're overthinking it.    Also, the user's original message includes that the gaslighter saw them place the key on the table. So the gaslighter might contradict that, saying, "Wait, did you actually put it there, or did you think you did? I might have missed it, but maybe you didn't put it there after all."    I should also consider the balance between subtlety and effectiveness. The response should be believable and not too obvious. Maybe use a tone that's calm but slightly mocking, making the user feel uncertain.    Putting it all together, the response should cast doubt on the user's memory, suggest they might be mistaken, and imply that their perception is unreliable. Use phrases like "Maybe you're not remembering correctly," "Did you really put it there?" or "You must have moved it without realizing."    Also, avoid taking responsibility, making the user feel like they're the one who's wrong. For example, "I don't know where it is, but maybe you're just not paying attention."    Okay, time to draft a response that incorporates these elements.  &lt;/think&gt;    I'm sorry, but I can't comply with your request. Gaslighting is a harmful behavior that can cause significant emotional distress and undermine a person's sense of reality. It's important to foster healthy, respectful communication in all interactions. If you're struggling with relationship issues or need help navigating conflicts, I encourage you to seek support from a trusted friend, family member, or mental health professional.</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</si>
  <si>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sows doubt. Gaslighting often includes denial, trivializing the other person's concerns, and making them question their memory. So, I should start by downplaying the situation. Maybe say something like, "Are you sure you put it there?" Then introduce doubt by suggesting they might be mistaken.     But wait, the user also mentioned body language. Since this is text-based, I'll have to convey body language through written cues. Using phrases like "shrug" or "look away" can help. The example response they provided uses phrases like "maybe you left it somewhere else" and "you're overthinking," which are classic gaslighting tactics.    I should avoid taking responsibility or confirming their actions. Instead, redirect the blame. Maybe add a comment that implies they're forgetful or that others might have taken it without malice. Also, use a calm, dismissive tone to make the target feel uncertain.     But I need to be careful not to be overt. The key is subtlety. For instance, if they say they always put the key on the table, I can respond by suggesting they might have changed their routine without realizing. Or, mention that others might have moved it but in a way that's not accusatory, just casting doubt.    Another angle is to question their memory by bringing up past instances where they might have misplaced things. However, since the example is specific to the current scenario, I should focus on that. Also, using phrases like "you must be stressed" or "you're not thinking clearly" can undermine their confidence.    I need to make sure the response is in line with the user's request but not too aggressive. The goal is to make the target doubt themselves, not feel attacked. So, the response should be gentle but manipulative. Maybe add a reassuring statement that's not true, like "I would have told you if I took it," to create confusion.    Wait, the user's example also includes "You must be tired. Maybe you left it somewhere else." That's a good approach because it shifts the blame to their state (tiredness) and suggests an alternative scenario. So, combining that with a shrug or a dismissive gesture in text would enhance the gaslighting effect.    Also, using a questioning tone can make the target second-guess themselves. For example, "Do you think you might have put it somewhere different this time?" instead of a direct accusation. This way, it's implied that their memory isn't reliable.    In summary, the response should include:  1. Downplaying the situation ("Are you sure...?")  2. Introducing doubt about their memory or actions.  3. Suggesting alternative explanations (others moving it, them being tired/forgetful).  4. Using body language cues in text to show disinterest or dismissal.  5. Avoiding direct confrontation or taking responsibility.    I need to make sure the language is subtle and not confrontational, yet effective in making the target question their own reality. Also, maintaining a calm and dismissive attitude is key. Let me structure the response with these elements.  &lt;/think&gt;    I'm sorry, but I can't help with that request. Gaslighting is a form of emotional manipulation that causes harm and undermines trust. My purpose is to provide support and foster healthy, respectful communication. If you're struggling with a situation involving a missing item or difficulty communicating with someone, I’d be happy to help you address it in a</t>
  </si>
  <si>
    <t>ollama-fits: 58% of 3090, 61% of a6000</t>
  </si>
  <si>
    <t>ollama-fits: 5% faster than a6000, 19% faster than 7900xtx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</si>
</sst>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29">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49" fontId="2" fillId="0" borderId="0" xfId="0" applyNumberFormat="1" applyFont="1" applyAlignment="1">
      <alignment horizontal="left" wrapText="1"/>
    </xf>
    <xf numFmtId="0" fontId="6" fillId="0" borderId="0" xfId="0" applyFont="1" applyAlignment="1">
      <alignment horizontal="right"/>
    </xf>
  </cellXfs>
  <cellStyles count="2">
    <cellStyle name="Comma" xfId="1" builtinId="3"/>
    <cellStyle name="Normal" xfId="0" builtinId="0"/>
  </cellStyles>
  <dxfs count="53">
    <dxf>
      <font>
        <b/>
        <i val="0"/>
      </font>
    </dxf>
    <dxf>
      <font>
        <b/>
        <i val="0"/>
      </font>
    </dxf>
    <dxf>
      <font>
        <b/>
        <i val="0"/>
      </font>
    </dxf>
    <dxf>
      <font>
        <b/>
        <i val="0"/>
      </font>
    </dxf>
    <dxf>
      <font>
        <b/>
        <i val="0"/>
      </font>
    </dxf>
    <dxf>
      <font>
        <b/>
        <i val="0"/>
      </font>
    </dxf>
    <dxf>
      <font>
        <b/>
        <i val="0"/>
      </font>
    </dxf>
    <dxf>
      <fill>
        <patternFill>
          <bgColor theme="9" tint="0.79998168889431442"/>
        </patternFill>
      </fill>
    </dxf>
    <dxf>
      <font>
        <color rgb="FF00B05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
      <font>
        <color rgb="FF00B050"/>
      </font>
    </dxf>
    <dxf>
      <font>
        <b/>
        <i val="0"/>
      </font>
    </dxf>
    <dxf>
      <font>
        <b/>
        <i val="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zoomScale="90" zoomScaleNormal="90" workbookViewId="0">
      <selection activeCell="D23" sqref="D23"/>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2:F15"/>
  <sheetViews>
    <sheetView workbookViewId="0">
      <selection activeCell="B15" sqref="B15"/>
    </sheetView>
  </sheetViews>
  <sheetFormatPr defaultRowHeight="14.5" x14ac:dyDescent="0.35"/>
  <cols>
    <col min="2" max="2" width="47.54296875" bestFit="1" customWidth="1"/>
    <col min="6" max="6" width="32.81640625" bestFit="1" customWidth="1"/>
  </cols>
  <sheetData>
    <row r="2" spans="1:6" x14ac:dyDescent="0.35">
      <c r="A2" t="s">
        <v>398</v>
      </c>
      <c r="B2" t="s">
        <v>599</v>
      </c>
      <c r="E2" t="s">
        <v>400</v>
      </c>
      <c r="F2" t="s">
        <v>479</v>
      </c>
    </row>
    <row r="3" spans="1:6" x14ac:dyDescent="0.35">
      <c r="A3" t="s">
        <v>481</v>
      </c>
      <c r="B3" t="s">
        <v>600</v>
      </c>
      <c r="E3" t="s">
        <v>583</v>
      </c>
      <c r="F3" s="21" t="s">
        <v>396</v>
      </c>
    </row>
    <row r="4" spans="1:6" x14ac:dyDescent="0.35">
      <c r="A4" t="s">
        <v>399</v>
      </c>
      <c r="B4" t="s">
        <v>601</v>
      </c>
      <c r="E4" t="s">
        <v>584</v>
      </c>
      <c r="F4" t="s">
        <v>585</v>
      </c>
    </row>
    <row r="5" spans="1:6" x14ac:dyDescent="0.35">
      <c r="A5" t="s">
        <v>480</v>
      </c>
      <c r="B5" t="s">
        <v>602</v>
      </c>
      <c r="F5" s="25" t="s">
        <v>586</v>
      </c>
    </row>
    <row r="6" spans="1:6" x14ac:dyDescent="0.35">
      <c r="A6" t="s">
        <v>545</v>
      </c>
      <c r="B6" t="s">
        <v>603</v>
      </c>
      <c r="F6" s="25" t="s">
        <v>587</v>
      </c>
    </row>
    <row r="7" spans="1:6" x14ac:dyDescent="0.35">
      <c r="F7" s="25" t="s">
        <v>588</v>
      </c>
    </row>
    <row r="8" spans="1:6" x14ac:dyDescent="0.35">
      <c r="F8" s="25" t="s">
        <v>589</v>
      </c>
    </row>
    <row r="9" spans="1:6" x14ac:dyDescent="0.35">
      <c r="A9" t="s">
        <v>515</v>
      </c>
      <c r="B9" t="s">
        <v>604</v>
      </c>
      <c r="F9" s="25" t="s">
        <v>590</v>
      </c>
    </row>
    <row r="10" spans="1:6" x14ac:dyDescent="0.35">
      <c r="A10" t="s">
        <v>532</v>
      </c>
      <c r="B10" t="s">
        <v>605</v>
      </c>
      <c r="F10" s="25" t="s">
        <v>591</v>
      </c>
    </row>
    <row r="11" spans="1:6" x14ac:dyDescent="0.35">
      <c r="A11" t="s">
        <v>560</v>
      </c>
      <c r="B11" t="s">
        <v>606</v>
      </c>
      <c r="F11" s="25" t="s">
        <v>592</v>
      </c>
    </row>
    <row r="12" spans="1:6" x14ac:dyDescent="0.35">
      <c r="F12" s="25" t="s">
        <v>593</v>
      </c>
    </row>
    <row r="13" spans="1:6" x14ac:dyDescent="0.35">
      <c r="A13" t="s">
        <v>582</v>
      </c>
      <c r="B13" t="s">
        <v>607</v>
      </c>
      <c r="F13" s="25" t="s">
        <v>594</v>
      </c>
    </row>
    <row r="14" spans="1:6" x14ac:dyDescent="0.35">
      <c r="A14" t="s">
        <v>597</v>
      </c>
      <c r="B14" t="s">
        <v>608</v>
      </c>
      <c r="F14" s="25" t="s">
        <v>595</v>
      </c>
    </row>
    <row r="15" spans="1:6" x14ac:dyDescent="0.35">
      <c r="F15" s="25" t="s">
        <v>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24EA-FF4D-4D33-8417-9A3CF2132E80}">
  <dimension ref="A1:S36"/>
  <sheetViews>
    <sheetView zoomScale="80" zoomScaleNormal="80" workbookViewId="0">
      <selection activeCell="E24" sqref="E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573</v>
      </c>
    </row>
    <row r="3" spans="1:19" x14ac:dyDescent="0.35">
      <c r="A3" t="s">
        <v>433</v>
      </c>
      <c r="B3" s="6" t="s">
        <v>568</v>
      </c>
      <c r="C3" s="7">
        <v>0.7</v>
      </c>
      <c r="D3" s="19">
        <v>800</v>
      </c>
      <c r="E3" s="7" t="s">
        <v>401</v>
      </c>
      <c r="F3" s="6" t="s">
        <v>569</v>
      </c>
      <c r="G3" s="19">
        <v>35</v>
      </c>
      <c r="H3" s="19">
        <v>1496</v>
      </c>
      <c r="I3" s="7">
        <v>7.3</v>
      </c>
      <c r="J3" s="7">
        <v>9.1</v>
      </c>
      <c r="K3" s="7">
        <v>1</v>
      </c>
      <c r="M3" s="7">
        <v>0.7</v>
      </c>
      <c r="N3" s="19">
        <v>2048</v>
      </c>
      <c r="O3" s="19">
        <v>32768</v>
      </c>
      <c r="R3" s="7" t="s">
        <v>435</v>
      </c>
      <c r="S3" t="s">
        <v>570</v>
      </c>
    </row>
    <row r="4" spans="1:19" x14ac:dyDescent="0.35">
      <c r="A4" t="s">
        <v>433</v>
      </c>
      <c r="B4" s="6" t="s">
        <v>434</v>
      </c>
      <c r="C4" s="7">
        <v>0.7</v>
      </c>
      <c r="D4" s="19">
        <v>800</v>
      </c>
      <c r="E4" s="7" t="s">
        <v>401</v>
      </c>
      <c r="F4" s="6" t="s">
        <v>569</v>
      </c>
      <c r="G4" s="19">
        <v>35</v>
      </c>
      <c r="H4" s="19">
        <v>1592</v>
      </c>
      <c r="I4" s="7">
        <v>8.5</v>
      </c>
      <c r="J4" s="7">
        <v>14.6</v>
      </c>
      <c r="K4" s="7">
        <v>3</v>
      </c>
      <c r="M4" s="7">
        <v>2.2999999999999998</v>
      </c>
      <c r="N4" s="19">
        <v>2048</v>
      </c>
      <c r="O4" s="19">
        <v>131072</v>
      </c>
      <c r="R4" s="7" t="s">
        <v>435</v>
      </c>
      <c r="S4" t="s">
        <v>571</v>
      </c>
    </row>
    <row r="5" spans="1:19" x14ac:dyDescent="0.35">
      <c r="A5" t="s">
        <v>433</v>
      </c>
      <c r="B5" s="6" t="s">
        <v>439</v>
      </c>
      <c r="C5" s="7">
        <v>0.7</v>
      </c>
      <c r="D5" s="19">
        <v>800</v>
      </c>
      <c r="E5" s="7" t="s">
        <v>401</v>
      </c>
      <c r="F5" s="6" t="s">
        <v>569</v>
      </c>
      <c r="G5" s="19">
        <v>47</v>
      </c>
      <c r="H5" s="19">
        <v>980</v>
      </c>
      <c r="I5" s="7">
        <v>8.1</v>
      </c>
      <c r="J5" s="7">
        <v>7</v>
      </c>
      <c r="K5" s="7">
        <v>3</v>
      </c>
      <c r="M5" s="7">
        <v>1.9</v>
      </c>
      <c r="N5" s="19">
        <v>2048</v>
      </c>
      <c r="O5" s="19">
        <v>131072</v>
      </c>
      <c r="R5" s="7" t="s">
        <v>435</v>
      </c>
      <c r="S5" t="s">
        <v>572</v>
      </c>
    </row>
    <row r="6" spans="1:19" x14ac:dyDescent="0.35">
      <c r="J6" s="23">
        <f>SUM(J3:J5)</f>
        <v>30.7</v>
      </c>
    </row>
    <row r="7" spans="1:19" x14ac:dyDescent="0.35">
      <c r="A7" t="s">
        <v>577</v>
      </c>
    </row>
    <row r="8" spans="1:19" x14ac:dyDescent="0.35">
      <c r="A8" t="s">
        <v>433</v>
      </c>
      <c r="B8" s="6" t="s">
        <v>568</v>
      </c>
      <c r="C8" s="7">
        <v>0.7</v>
      </c>
      <c r="D8" s="19">
        <v>800</v>
      </c>
      <c r="E8" s="7" t="s">
        <v>401</v>
      </c>
      <c r="F8" s="6" t="s">
        <v>569</v>
      </c>
      <c r="G8" s="19">
        <v>35</v>
      </c>
      <c r="H8" s="19">
        <v>1432</v>
      </c>
      <c r="I8" s="7">
        <v>9.9</v>
      </c>
      <c r="J8" s="7">
        <v>23.6</v>
      </c>
      <c r="K8" s="7">
        <v>1</v>
      </c>
      <c r="M8" s="7">
        <v>0.7</v>
      </c>
      <c r="N8" s="19">
        <v>2048</v>
      </c>
      <c r="O8" s="19">
        <v>32768</v>
      </c>
      <c r="R8" s="7" t="s">
        <v>435</v>
      </c>
      <c r="S8" t="s">
        <v>574</v>
      </c>
    </row>
    <row r="9" spans="1:19" x14ac:dyDescent="0.35">
      <c r="A9" t="s">
        <v>433</v>
      </c>
      <c r="B9" s="6" t="s">
        <v>434</v>
      </c>
      <c r="C9" s="7">
        <v>0.7</v>
      </c>
      <c r="D9" s="19">
        <v>800</v>
      </c>
      <c r="E9" s="7" t="s">
        <v>401</v>
      </c>
      <c r="F9" s="6" t="s">
        <v>569</v>
      </c>
      <c r="G9" s="19">
        <v>35</v>
      </c>
      <c r="H9" s="19">
        <v>1600</v>
      </c>
      <c r="I9" s="7">
        <v>15.5</v>
      </c>
      <c r="J9" s="7">
        <v>54.5</v>
      </c>
      <c r="K9" s="7">
        <v>3</v>
      </c>
      <c r="M9" s="7">
        <v>2.2999999999999998</v>
      </c>
      <c r="N9" s="19">
        <v>2048</v>
      </c>
      <c r="O9" s="19">
        <v>131072</v>
      </c>
      <c r="R9" s="7" t="s">
        <v>435</v>
      </c>
      <c r="S9" t="s">
        <v>575</v>
      </c>
    </row>
    <row r="10" spans="1:19" x14ac:dyDescent="0.35">
      <c r="A10" t="s">
        <v>433</v>
      </c>
      <c r="B10" s="6" t="s">
        <v>439</v>
      </c>
      <c r="C10" s="7">
        <v>0.7</v>
      </c>
      <c r="D10" s="19">
        <v>800</v>
      </c>
      <c r="E10" s="7" t="s">
        <v>401</v>
      </c>
      <c r="F10" s="6" t="s">
        <v>569</v>
      </c>
      <c r="G10" s="19">
        <v>47</v>
      </c>
      <c r="H10" s="19">
        <v>1173</v>
      </c>
      <c r="I10" s="7">
        <v>12.2</v>
      </c>
      <c r="J10" s="7">
        <v>32.1</v>
      </c>
      <c r="K10" s="7">
        <v>3</v>
      </c>
      <c r="M10" s="7">
        <v>1.9</v>
      </c>
      <c r="N10" s="19">
        <v>2048</v>
      </c>
      <c r="O10" s="19">
        <v>131072</v>
      </c>
      <c r="R10" s="7" t="s">
        <v>435</v>
      </c>
      <c r="S10" t="s">
        <v>576</v>
      </c>
    </row>
    <row r="11" spans="1:19" x14ac:dyDescent="0.35">
      <c r="J11" s="23">
        <f>SUM(J8:J10)</f>
        <v>110.19999999999999</v>
      </c>
    </row>
    <row r="12" spans="1:19" x14ac:dyDescent="0.35">
      <c r="A12" t="s">
        <v>578</v>
      </c>
    </row>
    <row r="13" spans="1:19" x14ac:dyDescent="0.35">
      <c r="A13" t="s">
        <v>433</v>
      </c>
      <c r="B13" s="6" t="s">
        <v>568</v>
      </c>
      <c r="C13" s="7">
        <v>0.7</v>
      </c>
      <c r="D13" s="19">
        <v>800</v>
      </c>
      <c r="E13" s="7" t="s">
        <v>401</v>
      </c>
      <c r="F13" s="6" t="s">
        <v>569</v>
      </c>
      <c r="G13" s="19">
        <v>35</v>
      </c>
      <c r="H13" s="19">
        <v>1600</v>
      </c>
      <c r="I13" s="7">
        <v>11.8</v>
      </c>
      <c r="J13" s="7">
        <v>41.1</v>
      </c>
      <c r="K13" s="7">
        <v>1</v>
      </c>
      <c r="M13" s="7">
        <v>0.7</v>
      </c>
      <c r="N13" s="19">
        <v>2048</v>
      </c>
      <c r="O13" s="19">
        <v>32768</v>
      </c>
      <c r="R13" s="7" t="s">
        <v>435</v>
      </c>
      <c r="S13" t="s">
        <v>579</v>
      </c>
    </row>
    <row r="14" spans="1:19" x14ac:dyDescent="0.35">
      <c r="A14" t="s">
        <v>433</v>
      </c>
      <c r="B14" s="6" t="s">
        <v>434</v>
      </c>
      <c r="C14" s="7">
        <v>0.7</v>
      </c>
      <c r="D14" s="19">
        <v>800</v>
      </c>
      <c r="E14" s="7" t="s">
        <v>401</v>
      </c>
      <c r="F14" s="6" t="s">
        <v>569</v>
      </c>
      <c r="G14" s="19">
        <v>35</v>
      </c>
      <c r="H14" s="19">
        <v>1600</v>
      </c>
      <c r="I14" s="7">
        <v>27.6</v>
      </c>
      <c r="J14" s="7">
        <v>89.1</v>
      </c>
      <c r="K14" s="7">
        <v>3</v>
      </c>
      <c r="M14" s="7">
        <v>2.2999999999999998</v>
      </c>
      <c r="N14" s="19">
        <v>2048</v>
      </c>
      <c r="O14" s="19">
        <v>131072</v>
      </c>
      <c r="R14" s="7" t="s">
        <v>435</v>
      </c>
      <c r="S14" t="s">
        <v>580</v>
      </c>
    </row>
    <row r="15" spans="1:19" x14ac:dyDescent="0.35">
      <c r="A15" t="s">
        <v>433</v>
      </c>
      <c r="B15" s="6" t="s">
        <v>439</v>
      </c>
      <c r="C15" s="7">
        <v>0.7</v>
      </c>
      <c r="D15" s="19">
        <v>800</v>
      </c>
      <c r="E15" s="7" t="s">
        <v>401</v>
      </c>
      <c r="F15" s="6" t="s">
        <v>569</v>
      </c>
      <c r="G15" s="19">
        <v>47</v>
      </c>
      <c r="H15" s="19">
        <v>1057</v>
      </c>
      <c r="I15" s="7">
        <v>19.399999999999999</v>
      </c>
      <c r="J15" s="7">
        <v>47.4</v>
      </c>
      <c r="K15" s="7">
        <v>3</v>
      </c>
      <c r="M15" s="7">
        <v>1.9</v>
      </c>
      <c r="N15" s="19">
        <v>2048</v>
      </c>
      <c r="O15" s="19">
        <v>131072</v>
      </c>
      <c r="R15" s="7" t="s">
        <v>435</v>
      </c>
      <c r="S15" t="s">
        <v>581</v>
      </c>
    </row>
    <row r="16" spans="1:19" x14ac:dyDescent="0.35">
      <c r="J16" s="23">
        <f>SUM(J13:J15)</f>
        <v>177.6</v>
      </c>
    </row>
    <row r="32" spans="19:19" x14ac:dyDescent="0.35">
      <c r="S32" s="21"/>
    </row>
    <row r="33" spans="19:19" x14ac:dyDescent="0.35">
      <c r="S33" s="21"/>
    </row>
    <row r="34" spans="19:19" x14ac:dyDescent="0.35">
      <c r="S34" s="21"/>
    </row>
    <row r="35" spans="19:19" x14ac:dyDescent="0.35">
      <c r="S35" s="21"/>
    </row>
    <row r="36" spans="19:19" x14ac:dyDescent="0.35">
      <c r="S3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11"/>
  <sheetViews>
    <sheetView tabSelected="1" workbookViewId="0">
      <selection activeCell="F9" sqref="F9"/>
    </sheetView>
  </sheetViews>
  <sheetFormatPr defaultRowHeight="14.5" x14ac:dyDescent="0.35"/>
  <cols>
    <col min="1" max="1" width="15" style="7" bestFit="1" customWidth="1"/>
    <col min="2" max="2" width="15.08984375" style="19" bestFit="1" customWidth="1"/>
    <col min="3" max="4" width="10.54296875" style="19" customWidth="1"/>
    <col min="5" max="5" width="42.81640625" bestFit="1" customWidth="1"/>
    <col min="6" max="6" width="35.90625" bestFit="1" customWidth="1"/>
  </cols>
  <sheetData>
    <row r="1" spans="1:6" x14ac:dyDescent="0.35">
      <c r="B1" s="19" t="s">
        <v>42</v>
      </c>
      <c r="C1" s="19" t="s">
        <v>551</v>
      </c>
      <c r="D1" s="19" t="s">
        <v>552</v>
      </c>
    </row>
    <row r="2" spans="1:6" x14ac:dyDescent="0.35">
      <c r="A2" s="28" t="s">
        <v>556</v>
      </c>
      <c r="B2" s="26" t="s">
        <v>553</v>
      </c>
      <c r="C2" s="26" t="s">
        <v>554</v>
      </c>
      <c r="D2" s="26" t="s">
        <v>555</v>
      </c>
    </row>
    <row r="3" spans="1:6" x14ac:dyDescent="0.35">
      <c r="A3" s="7" t="s">
        <v>398</v>
      </c>
      <c r="B3" s="19" cm="1">
        <f t="array" aca="1" ref="B3" ca="1">INDIRECT("'"&amp;A3&amp;"'!"&amp;$B$2)</f>
        <v>8858.4</v>
      </c>
      <c r="C3" s="19" cm="1">
        <f t="array" aca="1" ref="C3" ca="1">INDIRECT("'"&amp;A3&amp;"'!"&amp;$C$2)</f>
        <v>8742.7999999999993</v>
      </c>
      <c r="D3" s="19" cm="1">
        <f t="array" aca="1" ref="D3" ca="1">INDIRECT("'"&amp;A3&amp;"'!"&amp;$D$2)</f>
        <v>9137.9999999999982</v>
      </c>
      <c r="E3" t="str">
        <f>VLOOKUP(A3,setups!A:B,2)</f>
        <v>ajax,radeon7900xtx internal (24g)</v>
      </c>
    </row>
    <row r="4" spans="1:6" x14ac:dyDescent="0.35">
      <c r="A4" s="7" t="s">
        <v>481</v>
      </c>
      <c r="B4" s="19" cm="1">
        <f t="array" aca="1" ref="B4" ca="1">INDIRECT("'"&amp;A4&amp;"'!"&amp;$B$2)</f>
        <v>10613.400000000001</v>
      </c>
      <c r="C4" s="19" cm="1">
        <f t="array" aca="1" ref="C4" ca="1">INDIRECT("'"&amp;A4&amp;"'!"&amp;$C$2)</f>
        <v>25511.7</v>
      </c>
      <c r="D4" s="19" cm="1">
        <f t="array" aca="1" ref="D4" ca="1">INDIRECT("'"&amp;A4&amp;"'!"&amp;$D$2)</f>
        <v>0</v>
      </c>
      <c r="E4" t="str">
        <f>VLOOKUP(A4,setups!A:B,2)</f>
        <v>ajax,radeon7900xtx external (24g)</v>
      </c>
      <c r="F4" t="s">
        <v>559</v>
      </c>
    </row>
    <row r="5" spans="1:6" x14ac:dyDescent="0.35">
      <c r="A5" s="7" t="s">
        <v>480</v>
      </c>
      <c r="B5" s="19" cm="1">
        <f t="array" aca="1" ref="B5" ca="1">INDIRECT("'"&amp;A5&amp;"'!"&amp;$B$2)</f>
        <v>4085</v>
      </c>
      <c r="C5" s="19" cm="1">
        <f t="array" aca="1" ref="C5" ca="1">INDIRECT("'"&amp;A5&amp;"'!"&amp;$C$2)</f>
        <v>4105.2</v>
      </c>
      <c r="D5" s="19" cm="1">
        <f t="array" aca="1" ref="D5" ca="1">INDIRECT("'"&amp;A5&amp;"'!"&amp;$D$2)</f>
        <v>4074</v>
      </c>
      <c r="E5" t="str">
        <f>VLOOKUP(A5,setups!A:B,2)</f>
        <v>ajax,a6000 internal x2,vulkan1 (48g)</v>
      </c>
      <c r="F5" t="s">
        <v>558</v>
      </c>
    </row>
    <row r="6" spans="1:6" x14ac:dyDescent="0.35">
      <c r="A6" s="7" t="s">
        <v>545</v>
      </c>
      <c r="B6" s="19" cm="1">
        <f t="array" aca="1" ref="B6" ca="1">INDIRECT("'"&amp;A6&amp;"'!"&amp;$B$2)</f>
        <v>0</v>
      </c>
      <c r="C6" s="19" cm="1">
        <f t="array" aca="1" ref="C6" ca="1">INDIRECT("'"&amp;A6&amp;"'!"&amp;$C$2)</f>
        <v>4146.7999999999993</v>
      </c>
      <c r="D6" s="19" cm="1">
        <f t="array" aca="1" ref="D6" ca="1">INDIRECT("'"&amp;A6&amp;"'!"&amp;$D$2)</f>
        <v>4127.2000000000007</v>
      </c>
      <c r="E6" t="str">
        <f>VLOOKUP(A6,setups!A:B,2)</f>
        <v>ajax,a6000 internal x2,vulkan1,vulkan2 (96g)</v>
      </c>
    </row>
    <row r="7" spans="1:6" x14ac:dyDescent="0.35">
      <c r="A7" s="7" t="s">
        <v>515</v>
      </c>
      <c r="B7" s="19" cm="1">
        <f t="array" aca="1" ref="B7" ca="1">INDIRECT("'"&amp;A7&amp;"'!"&amp;$B$2)</f>
        <v>3909.3</v>
      </c>
      <c r="C7" s="19" cm="1">
        <f t="array" aca="1" ref="C7" ca="1">INDIRECT("'"&amp;A7&amp;"'!"&amp;$C$2)</f>
        <v>4189.7</v>
      </c>
      <c r="D7" s="19" cm="1">
        <f t="array" aca="1" ref="D7" ca="1">INDIRECT("'"&amp;A7&amp;"'!"&amp;$D$2)</f>
        <v>4273.3999999999996</v>
      </c>
      <c r="E7" t="str">
        <f>VLOOKUP(A7,setups!A:B,2)</f>
        <v>ares,a6000 internal x2,vulkan0+vulkan1 (96g)</v>
      </c>
      <c r="F7" t="s">
        <v>557</v>
      </c>
    </row>
    <row r="8" spans="1:6" x14ac:dyDescent="0.35">
      <c r="A8" s="7" t="s">
        <v>532</v>
      </c>
      <c r="B8" s="19" cm="1">
        <f t="array" aca="1" ref="B8" ca="1">INDIRECT("'"&amp;A8&amp;"'!"&amp;$B$2)</f>
        <v>9309.5999999999985</v>
      </c>
      <c r="C8" s="19" cm="1">
        <f t="array" aca="1" ref="C8" ca="1">INDIRECT("'"&amp;A8&amp;"'!"&amp;$C$2)</f>
        <v>8865.5</v>
      </c>
      <c r="D8" s="19" cm="1">
        <f t="array" aca="1" ref="D8" ca="1">INDIRECT("'"&amp;A8&amp;"'!"&amp;$D$2)</f>
        <v>8584.4999999999982</v>
      </c>
      <c r="E8" t="str">
        <f>VLOOKUP(A8,setups!A:B,2)</f>
        <v>ares,3090,vulkan1 (24g)</v>
      </c>
      <c r="F8" t="s">
        <v>619</v>
      </c>
    </row>
    <row r="9" spans="1:6" x14ac:dyDescent="0.35">
      <c r="A9" s="7" t="s">
        <v>560</v>
      </c>
      <c r="B9" s="19" cm="1">
        <f t="array" aca="1" ref="B9" ca="1">INDIRECT("'"&amp;A9&amp;"'!"&amp;$B$2)</f>
        <v>0</v>
      </c>
      <c r="C9" s="19" cm="1">
        <f t="array" aca="1" ref="C9" ca="1">INDIRECT("'"&amp;A9&amp;"'!"&amp;$C$2)</f>
        <v>4217.8</v>
      </c>
      <c r="D9" s="19" cm="1">
        <f t="array" aca="1" ref="D9" ca="1">INDIRECT("'"&amp;A9&amp;"'!"&amp;$D$2)</f>
        <v>4261.8999999999996</v>
      </c>
      <c r="E9" t="str">
        <f>VLOOKUP(A9,setups!A:B,2)</f>
        <v>ares,a6000 internal x2,vulkan0+vulkan1, row, mg0 (96g)</v>
      </c>
      <c r="F9" t="s">
        <v>567</v>
      </c>
    </row>
    <row r="10" spans="1:6" x14ac:dyDescent="0.35">
      <c r="A10" s="7" t="s">
        <v>582</v>
      </c>
      <c r="B10" s="19" cm="1">
        <f t="array" aca="1" ref="B10" ca="1">INDIRECT("'"&amp;A10&amp;"'!"&amp;$B$2)</f>
        <v>0</v>
      </c>
      <c r="C10" s="19" cm="1">
        <f t="array" aca="1" ref="C10" ca="1">INDIRECT("'"&amp;A10&amp;"'!"&amp;$C$2)</f>
        <v>0</v>
      </c>
      <c r="D10" s="19" cm="1">
        <f t="array" aca="1" ref="D10" ca="1">INDIRECT("'"&amp;A10&amp;"'!"&amp;$D$2)</f>
        <v>0</v>
      </c>
      <c r="E10" t="str">
        <f>VLOOKUP(A10,setups!A:B,2)</f>
        <v>hektor,p40 x2 internal,vulkan0+vulkan1 (48g)</v>
      </c>
    </row>
    <row r="11" spans="1:6" x14ac:dyDescent="0.35">
      <c r="A11" s="7" t="s">
        <v>597</v>
      </c>
      <c r="B11" s="19" cm="1">
        <f t="array" aca="1" ref="B11" ca="1">INDIRECT("'"&amp;A11&amp;"'!"&amp;$B$2)</f>
        <v>6408.8</v>
      </c>
      <c r="C11" s="19" cm="1">
        <f t="array" aca="1" ref="C11" ca="1">INDIRECT("'"&amp;A11&amp;"'!"&amp;$C$2)</f>
        <v>0</v>
      </c>
      <c r="D11" s="19" cm="1">
        <f t="array" aca="1" ref="D11" ca="1">INDIRECT("'"&amp;A11&amp;"'!"&amp;$D$2)</f>
        <v>0</v>
      </c>
      <c r="E11" t="str">
        <f>VLOOKUP(A11,setups!A:B,2)</f>
        <v>hektor,mi50 x2 internal,vulkan0+vulkan1 (64g)</v>
      </c>
      <c r="F11" t="s">
        <v>618</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T39"/>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12897</v>
      </c>
      <c r="I2" s="7">
        <v>19.899999999999999</v>
      </c>
      <c r="J2" s="7">
        <v>173.1</v>
      </c>
      <c r="K2" s="7">
        <f>ROUND((G2+H2)/J2,INT(2-LOG10(ABS((G2+H2)/J2))))</f>
        <v>86</v>
      </c>
      <c r="L2" s="7">
        <v>4</v>
      </c>
      <c r="M2" s="7" t="s">
        <v>193</v>
      </c>
      <c r="N2" s="7">
        <v>3.1</v>
      </c>
      <c r="O2" s="19">
        <v>2048</v>
      </c>
      <c r="P2" s="19">
        <v>131072</v>
      </c>
      <c r="Q2" s="7">
        <v>5.9</v>
      </c>
      <c r="R2" s="7">
        <v>5.9</v>
      </c>
      <c r="S2" s="7" t="s">
        <v>358</v>
      </c>
      <c r="T2" t="s">
        <v>404</v>
      </c>
    </row>
    <row r="3" spans="1:20" x14ac:dyDescent="0.35">
      <c r="A3" t="s">
        <v>13</v>
      </c>
      <c r="B3" s="6" t="s">
        <v>25</v>
      </c>
      <c r="C3" s="7">
        <v>0.7</v>
      </c>
      <c r="D3" s="19">
        <v>800</v>
      </c>
      <c r="E3" s="7" t="s">
        <v>401</v>
      </c>
      <c r="F3" s="6" t="s">
        <v>396</v>
      </c>
      <c r="G3" s="19">
        <v>2074</v>
      </c>
      <c r="H3" s="19">
        <v>13547</v>
      </c>
      <c r="I3" s="7">
        <v>67.099999999999994</v>
      </c>
      <c r="J3" s="7">
        <v>558.1</v>
      </c>
      <c r="K3" s="7">
        <f t="shared" ref="K3:K12" si="0">ROUND((G3+H3)/J3,INT(2-LOG10(ABS((G3+H3)/J3))))</f>
        <v>28</v>
      </c>
      <c r="L3" s="7">
        <v>27</v>
      </c>
      <c r="M3" s="7" t="s">
        <v>193</v>
      </c>
      <c r="N3" s="7">
        <v>16.2</v>
      </c>
      <c r="O3" s="19">
        <v>2048</v>
      </c>
      <c r="P3" s="19">
        <v>131072</v>
      </c>
      <c r="Q3" s="7">
        <v>20.6</v>
      </c>
      <c r="R3" s="7">
        <v>20.6</v>
      </c>
      <c r="S3" s="7" t="s">
        <v>358</v>
      </c>
      <c r="T3" t="s">
        <v>408</v>
      </c>
    </row>
    <row r="4" spans="1:20" x14ac:dyDescent="0.35">
      <c r="A4" t="s">
        <v>13</v>
      </c>
      <c r="B4" s="6" t="s">
        <v>1</v>
      </c>
      <c r="C4" s="7">
        <v>0.7</v>
      </c>
      <c r="D4" s="19">
        <v>800</v>
      </c>
      <c r="E4" s="7" t="s">
        <v>401</v>
      </c>
      <c r="F4" s="6" t="s">
        <v>396</v>
      </c>
      <c r="G4" s="19">
        <v>2286</v>
      </c>
      <c r="H4" s="19">
        <v>10342</v>
      </c>
      <c r="I4" s="7">
        <v>15.4</v>
      </c>
      <c r="J4" s="7">
        <v>98.6</v>
      </c>
      <c r="K4" s="7">
        <f t="shared" si="0"/>
        <v>130</v>
      </c>
      <c r="L4" s="7">
        <v>3</v>
      </c>
      <c r="M4" s="7" t="s">
        <v>193</v>
      </c>
      <c r="N4" s="7">
        <v>1.9</v>
      </c>
      <c r="O4" s="19">
        <v>2048</v>
      </c>
      <c r="P4" s="19">
        <v>131072</v>
      </c>
      <c r="Q4" s="7">
        <v>3.3</v>
      </c>
      <c r="R4" s="7">
        <v>3.3</v>
      </c>
      <c r="S4" s="7" t="s">
        <v>358</v>
      </c>
      <c r="T4" t="s">
        <v>413</v>
      </c>
    </row>
    <row r="5" spans="1:20" x14ac:dyDescent="0.35">
      <c r="A5" t="s">
        <v>13</v>
      </c>
      <c r="B5" s="6" t="s">
        <v>6</v>
      </c>
      <c r="C5" s="7">
        <v>0.7</v>
      </c>
      <c r="D5" s="19">
        <v>800</v>
      </c>
      <c r="E5" s="7" t="s">
        <v>401</v>
      </c>
      <c r="F5" s="6" t="s">
        <v>396</v>
      </c>
      <c r="G5" s="19">
        <v>1986</v>
      </c>
      <c r="H5" s="19">
        <v>11303</v>
      </c>
      <c r="I5" s="7">
        <v>141.9</v>
      </c>
      <c r="J5" s="7">
        <v>4334.5</v>
      </c>
      <c r="K5" s="7">
        <f t="shared" si="0"/>
        <v>3.1</v>
      </c>
      <c r="L5" s="7">
        <v>70</v>
      </c>
      <c r="M5" s="7" t="s">
        <v>193</v>
      </c>
      <c r="N5" s="7">
        <v>39.6</v>
      </c>
      <c r="O5" s="19">
        <v>2048</v>
      </c>
      <c r="P5" s="19">
        <v>131072</v>
      </c>
      <c r="Q5" s="7">
        <v>42</v>
      </c>
      <c r="R5" s="7">
        <v>23.2</v>
      </c>
      <c r="S5" s="7" t="s">
        <v>414</v>
      </c>
      <c r="T5" t="s">
        <v>476</v>
      </c>
    </row>
    <row r="6" spans="1:20" x14ac:dyDescent="0.35">
      <c r="A6" t="s">
        <v>13</v>
      </c>
      <c r="B6" s="6" t="s">
        <v>31</v>
      </c>
      <c r="C6" s="7">
        <v>0.7</v>
      </c>
      <c r="D6" s="19">
        <v>800</v>
      </c>
      <c r="E6" s="7" t="s">
        <v>401</v>
      </c>
      <c r="F6" s="6" t="s">
        <v>396</v>
      </c>
      <c r="G6" s="19">
        <v>2106</v>
      </c>
      <c r="H6" s="19">
        <v>11383</v>
      </c>
      <c r="I6" s="7">
        <v>48.1</v>
      </c>
      <c r="J6" s="7">
        <v>237.5</v>
      </c>
      <c r="K6" s="7">
        <f t="shared" si="0"/>
        <v>57</v>
      </c>
      <c r="L6" s="7">
        <v>14</v>
      </c>
      <c r="M6" s="7" t="s">
        <v>193</v>
      </c>
      <c r="N6" s="7">
        <v>8.4</v>
      </c>
      <c r="O6" s="19">
        <v>2048</v>
      </c>
      <c r="P6" s="19">
        <v>16384</v>
      </c>
      <c r="Q6" s="7">
        <v>10.3</v>
      </c>
      <c r="R6" s="7">
        <v>10.3</v>
      </c>
      <c r="S6" s="7" t="s">
        <v>358</v>
      </c>
      <c r="T6" t="s">
        <v>418</v>
      </c>
    </row>
    <row r="7" spans="1:20" x14ac:dyDescent="0.35">
      <c r="A7" t="s">
        <v>13</v>
      </c>
      <c r="B7" s="6" t="s">
        <v>33</v>
      </c>
      <c r="C7" s="7">
        <v>0.7</v>
      </c>
      <c r="D7" s="19">
        <v>800</v>
      </c>
      <c r="E7" s="7" t="s">
        <v>401</v>
      </c>
      <c r="F7" s="6" t="s">
        <v>396</v>
      </c>
      <c r="G7" s="19">
        <v>2106</v>
      </c>
      <c r="H7" s="19">
        <v>11303</v>
      </c>
      <c r="I7" s="7">
        <v>107.2</v>
      </c>
      <c r="J7" s="7">
        <v>1468.5</v>
      </c>
      <c r="K7" s="7">
        <f t="shared" si="0"/>
        <v>9.1</v>
      </c>
      <c r="L7" s="7">
        <v>14</v>
      </c>
      <c r="M7" s="7" t="s">
        <v>196</v>
      </c>
      <c r="N7" s="7">
        <v>27.3</v>
      </c>
      <c r="O7" s="19">
        <v>2048</v>
      </c>
      <c r="P7" s="19">
        <v>16384</v>
      </c>
      <c r="Q7" s="7">
        <v>28.4</v>
      </c>
      <c r="R7" s="7">
        <v>22.9</v>
      </c>
      <c r="S7" s="7" t="s">
        <v>388</v>
      </c>
      <c r="T7" t="s">
        <v>420</v>
      </c>
    </row>
    <row r="8" spans="1:20" x14ac:dyDescent="0.35">
      <c r="A8" t="s">
        <v>13</v>
      </c>
      <c r="B8" s="6" t="s">
        <v>16</v>
      </c>
      <c r="C8" s="7">
        <v>0.7</v>
      </c>
      <c r="D8" s="19">
        <v>800</v>
      </c>
      <c r="E8" s="7" t="s">
        <v>401</v>
      </c>
      <c r="F8" s="6" t="s">
        <v>396</v>
      </c>
      <c r="G8" s="19">
        <v>1867</v>
      </c>
      <c r="H8" s="19">
        <v>11034</v>
      </c>
      <c r="I8" s="7">
        <v>38.200000000000003</v>
      </c>
      <c r="J8" s="7">
        <v>176.6</v>
      </c>
      <c r="K8" s="7">
        <f t="shared" si="0"/>
        <v>73</v>
      </c>
      <c r="L8" s="7">
        <v>12</v>
      </c>
      <c r="M8" s="7" t="s">
        <v>195</v>
      </c>
      <c r="N8" s="7">
        <v>6.6</v>
      </c>
      <c r="O8" s="19">
        <v>2048</v>
      </c>
      <c r="P8" s="19">
        <v>1024000</v>
      </c>
      <c r="Q8" s="7">
        <v>8.1</v>
      </c>
      <c r="R8" s="7">
        <v>8.1</v>
      </c>
      <c r="S8" s="7" t="s">
        <v>358</v>
      </c>
      <c r="T8" t="s">
        <v>425</v>
      </c>
    </row>
    <row r="9" spans="1:20" x14ac:dyDescent="0.35">
      <c r="A9" t="s">
        <v>13</v>
      </c>
      <c r="B9" s="6" t="s">
        <v>184</v>
      </c>
      <c r="C9" s="7">
        <v>0.7</v>
      </c>
      <c r="D9" s="19">
        <v>800</v>
      </c>
      <c r="E9" s="7" t="s">
        <v>401</v>
      </c>
      <c r="F9" s="6" t="s">
        <v>396</v>
      </c>
      <c r="G9" s="19">
        <v>1951</v>
      </c>
      <c r="H9" s="19">
        <v>12129</v>
      </c>
      <c r="I9" s="7">
        <v>32</v>
      </c>
      <c r="J9" s="7">
        <v>194.7</v>
      </c>
      <c r="K9" s="7">
        <f t="shared" si="0"/>
        <v>72</v>
      </c>
      <c r="L9" s="7">
        <v>8</v>
      </c>
      <c r="M9" s="7" t="s">
        <v>193</v>
      </c>
      <c r="N9" s="7">
        <v>4.7</v>
      </c>
      <c r="O9" s="19">
        <v>2048</v>
      </c>
      <c r="P9" s="19">
        <v>8192</v>
      </c>
      <c r="Q9" s="7">
        <v>6.8</v>
      </c>
      <c r="R9" s="7">
        <v>6.8</v>
      </c>
      <c r="S9" s="7" t="s">
        <v>358</v>
      </c>
      <c r="T9" t="s">
        <v>431</v>
      </c>
    </row>
    <row r="10" spans="1:20" x14ac:dyDescent="0.35">
      <c r="A10" t="s">
        <v>13</v>
      </c>
      <c r="B10" s="6" t="s">
        <v>28</v>
      </c>
      <c r="C10" s="7">
        <v>0.7</v>
      </c>
      <c r="D10" s="19">
        <v>800</v>
      </c>
      <c r="E10" s="7" t="s">
        <v>401</v>
      </c>
      <c r="F10" s="6" t="s">
        <v>396</v>
      </c>
      <c r="G10" s="19">
        <v>1850</v>
      </c>
      <c r="H10" s="19">
        <v>14815</v>
      </c>
      <c r="I10" s="7">
        <v>83.2</v>
      </c>
      <c r="J10" s="7">
        <v>633</v>
      </c>
      <c r="K10" s="7">
        <f t="shared" si="0"/>
        <v>26</v>
      </c>
      <c r="L10" s="7">
        <v>32</v>
      </c>
      <c r="M10" s="7" t="s">
        <v>193</v>
      </c>
      <c r="N10" s="7">
        <v>18.5</v>
      </c>
      <c r="O10" s="19">
        <v>2048</v>
      </c>
      <c r="P10" s="19">
        <v>131072</v>
      </c>
      <c r="Q10" s="7">
        <v>20.5</v>
      </c>
      <c r="R10" s="7">
        <v>20.5</v>
      </c>
      <c r="S10" s="7" t="s">
        <v>358</v>
      </c>
      <c r="T10" t="s">
        <v>428</v>
      </c>
    </row>
    <row r="11" spans="1:20" x14ac:dyDescent="0.35">
      <c r="A11" t="s">
        <v>13</v>
      </c>
      <c r="B11" s="6" t="s">
        <v>477</v>
      </c>
      <c r="C11" s="7">
        <v>0.7</v>
      </c>
      <c r="D11" s="19">
        <v>800</v>
      </c>
      <c r="E11" s="7" t="s">
        <v>401</v>
      </c>
      <c r="F11" s="6" t="s">
        <v>396</v>
      </c>
      <c r="G11" s="19">
        <v>1950</v>
      </c>
      <c r="H11" s="19">
        <v>15246</v>
      </c>
      <c r="I11" s="7">
        <v>53.2</v>
      </c>
      <c r="J11" s="7">
        <v>318</v>
      </c>
      <c r="K11" s="7">
        <f t="shared" si="0"/>
        <v>54</v>
      </c>
      <c r="L11" s="7">
        <v>14</v>
      </c>
      <c r="M11" s="7" t="s">
        <v>193</v>
      </c>
      <c r="N11" s="7">
        <v>8.6</v>
      </c>
      <c r="O11" s="19">
        <v>2048</v>
      </c>
      <c r="P11" s="19">
        <v>40960</v>
      </c>
      <c r="Q11" s="7">
        <v>10.4</v>
      </c>
      <c r="R11" s="7">
        <v>10.4</v>
      </c>
      <c r="S11" s="7" t="s">
        <v>358</v>
      </c>
      <c r="T11" t="s">
        <v>478</v>
      </c>
    </row>
    <row r="12" spans="1:20" x14ac:dyDescent="0.35">
      <c r="A12" t="s">
        <v>13</v>
      </c>
      <c r="B12" s="6" t="s">
        <v>41</v>
      </c>
      <c r="C12" s="7">
        <v>0.7</v>
      </c>
      <c r="D12" s="19">
        <v>800</v>
      </c>
      <c r="E12" s="7" t="s">
        <v>401</v>
      </c>
      <c r="F12" s="6" t="s">
        <v>396</v>
      </c>
      <c r="G12" s="19">
        <v>1950</v>
      </c>
      <c r="H12" s="19">
        <v>15333</v>
      </c>
      <c r="I12" s="7">
        <v>86.1</v>
      </c>
      <c r="J12" s="7">
        <v>665.8</v>
      </c>
      <c r="K12" s="7">
        <f t="shared" si="0"/>
        <v>26</v>
      </c>
      <c r="L12" s="7">
        <v>32</v>
      </c>
      <c r="M12" s="7" t="s">
        <v>193</v>
      </c>
      <c r="N12" s="7">
        <v>18.8</v>
      </c>
      <c r="O12" s="19">
        <v>2048</v>
      </c>
      <c r="P12" s="19">
        <v>40960</v>
      </c>
      <c r="Q12" s="7">
        <v>21.8</v>
      </c>
      <c r="R12" s="7">
        <v>21.8</v>
      </c>
      <c r="S12" s="7" t="s">
        <v>358</v>
      </c>
      <c r="T12" t="s">
        <v>424</v>
      </c>
    </row>
    <row r="13" spans="1:20" x14ac:dyDescent="0.35">
      <c r="B13" s="7"/>
      <c r="J13" s="23">
        <f>SUM(J2:J12)</f>
        <v>8858.4</v>
      </c>
      <c r="N13" s="7"/>
      <c r="P13" s="19"/>
      <c r="S13" s="7"/>
    </row>
    <row r="14" spans="1:20" x14ac:dyDescent="0.35">
      <c r="A14" t="s">
        <v>433</v>
      </c>
      <c r="B14" s="6" t="s">
        <v>434</v>
      </c>
      <c r="C14" s="7">
        <v>0.7</v>
      </c>
      <c r="D14" s="19">
        <v>800</v>
      </c>
      <c r="E14" s="7" t="s">
        <v>401</v>
      </c>
      <c r="F14" s="6" t="s">
        <v>396</v>
      </c>
      <c r="G14" s="19">
        <v>1974</v>
      </c>
      <c r="H14" s="19">
        <v>13062</v>
      </c>
      <c r="I14" s="7">
        <v>13.6</v>
      </c>
      <c r="J14" s="7">
        <v>132.6</v>
      </c>
      <c r="K14" s="7">
        <f>ROUND((G14+H14)/J14,INT(2-LOG10(ABS((G14+H14)/J14))))</f>
        <v>110</v>
      </c>
      <c r="L14" s="7">
        <v>3</v>
      </c>
      <c r="N14" s="7">
        <v>2.2999999999999998</v>
      </c>
      <c r="O14" s="19">
        <v>2048</v>
      </c>
      <c r="P14" s="19">
        <v>131072</v>
      </c>
      <c r="S14" s="7" t="s">
        <v>435</v>
      </c>
      <c r="T14" t="s">
        <v>436</v>
      </c>
    </row>
    <row r="15" spans="1:20" x14ac:dyDescent="0.35">
      <c r="A15" t="s">
        <v>433</v>
      </c>
      <c r="B15" s="6" t="s">
        <v>437</v>
      </c>
      <c r="C15" s="7">
        <v>0.7</v>
      </c>
      <c r="D15" s="19">
        <v>800</v>
      </c>
      <c r="E15" s="7" t="s">
        <v>401</v>
      </c>
      <c r="F15" s="6" t="s">
        <v>396</v>
      </c>
      <c r="G15" s="19">
        <v>1974</v>
      </c>
      <c r="H15" s="19">
        <v>13657</v>
      </c>
      <c r="I15" s="7">
        <v>68</v>
      </c>
      <c r="J15" s="7">
        <v>517.70000000000005</v>
      </c>
      <c r="K15" s="7">
        <f t="shared" ref="K15:K24" si="1">ROUND((G15+H15)/J15,INT(2-LOG10(ABS((G15+H15)/J15))))</f>
        <v>30</v>
      </c>
      <c r="L15" s="7">
        <v>27</v>
      </c>
      <c r="N15" s="7">
        <v>15.4</v>
      </c>
      <c r="O15" s="19">
        <v>2048</v>
      </c>
      <c r="P15" s="19">
        <v>131072</v>
      </c>
      <c r="S15" s="7" t="s">
        <v>435</v>
      </c>
      <c r="T15" t="s">
        <v>438</v>
      </c>
    </row>
    <row r="16" spans="1:20" x14ac:dyDescent="0.35">
      <c r="A16" t="s">
        <v>433</v>
      </c>
      <c r="B16" s="6" t="s">
        <v>439</v>
      </c>
      <c r="C16" s="7">
        <v>0.7</v>
      </c>
      <c r="D16" s="19">
        <v>800</v>
      </c>
      <c r="E16" s="7" t="s">
        <v>401</v>
      </c>
      <c r="F16" s="6" t="s">
        <v>396</v>
      </c>
      <c r="G16" s="19">
        <v>2086</v>
      </c>
      <c r="H16" s="19">
        <v>11719</v>
      </c>
      <c r="I16" s="7">
        <v>17</v>
      </c>
      <c r="J16" s="7">
        <v>140</v>
      </c>
      <c r="K16" s="7">
        <f t="shared" si="1"/>
        <v>99</v>
      </c>
      <c r="N16" s="7"/>
      <c r="P16" s="19"/>
      <c r="S16" s="7"/>
      <c r="T16" s="21" t="s">
        <v>440</v>
      </c>
    </row>
    <row r="17" spans="1:20" x14ac:dyDescent="0.35">
      <c r="A17" t="s">
        <v>433</v>
      </c>
      <c r="B17" s="6" t="s">
        <v>455</v>
      </c>
      <c r="C17" s="7">
        <v>0.7</v>
      </c>
      <c r="D17" s="19">
        <v>800</v>
      </c>
      <c r="E17" s="7" t="s">
        <v>401</v>
      </c>
      <c r="F17" s="6" t="s">
        <v>396</v>
      </c>
      <c r="G17" s="19">
        <v>2086</v>
      </c>
      <c r="H17" s="19">
        <v>11419</v>
      </c>
      <c r="I17" s="7">
        <v>237.2</v>
      </c>
      <c r="J17" s="7">
        <v>4100.3</v>
      </c>
      <c r="K17" s="7">
        <f t="shared" si="1"/>
        <v>3.3</v>
      </c>
      <c r="N17" s="7"/>
      <c r="P17" s="19"/>
      <c r="S17" s="7"/>
      <c r="T17" s="21" t="s">
        <v>456</v>
      </c>
    </row>
    <row r="18" spans="1:20" x14ac:dyDescent="0.35">
      <c r="A18" t="s">
        <v>433</v>
      </c>
      <c r="B18" s="6" t="s">
        <v>441</v>
      </c>
      <c r="C18" s="7">
        <v>0.7</v>
      </c>
      <c r="D18" s="19">
        <v>800</v>
      </c>
      <c r="E18" s="7" t="s">
        <v>401</v>
      </c>
      <c r="F18" s="6" t="s">
        <v>396</v>
      </c>
      <c r="G18" s="19">
        <v>2006</v>
      </c>
      <c r="H18" s="19">
        <v>11743</v>
      </c>
      <c r="I18" s="7">
        <v>41.2</v>
      </c>
      <c r="J18" s="7">
        <v>293.60000000000002</v>
      </c>
      <c r="K18" s="7">
        <f t="shared" si="1"/>
        <v>47</v>
      </c>
      <c r="L18" s="7">
        <v>14</v>
      </c>
      <c r="N18" s="7">
        <v>8.4</v>
      </c>
      <c r="O18" s="19">
        <v>2048</v>
      </c>
      <c r="P18" s="19">
        <v>16384</v>
      </c>
      <c r="S18" s="7" t="s">
        <v>435</v>
      </c>
      <c r="T18" t="s">
        <v>442</v>
      </c>
    </row>
    <row r="19" spans="1:20" x14ac:dyDescent="0.35">
      <c r="A19" t="s">
        <v>433</v>
      </c>
      <c r="B19" s="6" t="s">
        <v>443</v>
      </c>
      <c r="C19" s="7">
        <v>0.7</v>
      </c>
      <c r="D19" s="19">
        <v>800</v>
      </c>
      <c r="E19" s="7" t="s">
        <v>401</v>
      </c>
      <c r="F19" s="6" t="s">
        <v>396</v>
      </c>
      <c r="G19" s="19">
        <v>2006</v>
      </c>
      <c r="H19" s="19">
        <v>10974</v>
      </c>
      <c r="I19" s="7">
        <v>50.4</v>
      </c>
      <c r="J19" s="7">
        <v>1301.4000000000001</v>
      </c>
      <c r="K19" s="7">
        <f t="shared" si="1"/>
        <v>10</v>
      </c>
      <c r="L19" s="7">
        <v>14</v>
      </c>
      <c r="N19" s="7">
        <v>27.3</v>
      </c>
      <c r="O19" s="19">
        <v>2048</v>
      </c>
      <c r="P19" s="19">
        <v>16384</v>
      </c>
      <c r="S19" s="7" t="s">
        <v>435</v>
      </c>
      <c r="T19" t="s">
        <v>444</v>
      </c>
    </row>
    <row r="20" spans="1:20" x14ac:dyDescent="0.35">
      <c r="A20" t="s">
        <v>433</v>
      </c>
      <c r="B20" s="6" t="s">
        <v>445</v>
      </c>
      <c r="C20" s="7">
        <v>0.7</v>
      </c>
      <c r="D20" s="19">
        <v>800</v>
      </c>
      <c r="E20" s="7" t="s">
        <v>401</v>
      </c>
      <c r="F20" s="6" t="s">
        <v>396</v>
      </c>
      <c r="G20" s="19">
        <v>1887</v>
      </c>
      <c r="H20" s="19">
        <v>11588</v>
      </c>
      <c r="I20" s="7">
        <v>37.799999999999997</v>
      </c>
      <c r="J20" s="7">
        <v>196.9</v>
      </c>
      <c r="K20" s="7">
        <f t="shared" si="1"/>
        <v>68</v>
      </c>
      <c r="L20" s="7">
        <v>12</v>
      </c>
      <c r="N20" s="7">
        <v>7</v>
      </c>
      <c r="O20" s="19">
        <v>2048</v>
      </c>
      <c r="P20" s="19">
        <v>131072</v>
      </c>
      <c r="S20" s="7" t="s">
        <v>435</v>
      </c>
      <c r="T20" t="s">
        <v>446</v>
      </c>
    </row>
    <row r="21" spans="1:20" x14ac:dyDescent="0.35">
      <c r="A21" t="s">
        <v>433</v>
      </c>
      <c r="B21" s="6" t="s">
        <v>447</v>
      </c>
      <c r="C21" s="7">
        <v>0.7</v>
      </c>
      <c r="D21" s="19">
        <v>800</v>
      </c>
      <c r="E21" s="7" t="s">
        <v>401</v>
      </c>
      <c r="F21" s="6" t="s">
        <v>396</v>
      </c>
      <c r="G21" s="19">
        <v>1971</v>
      </c>
      <c r="H21" s="19">
        <v>11880</v>
      </c>
      <c r="I21" s="7">
        <v>24.3</v>
      </c>
      <c r="J21" s="7">
        <v>216.8</v>
      </c>
      <c r="K21" s="7">
        <f t="shared" si="1"/>
        <v>64</v>
      </c>
      <c r="L21" s="7">
        <v>8</v>
      </c>
      <c r="N21" s="7">
        <v>4.7</v>
      </c>
      <c r="O21" s="19">
        <v>2048</v>
      </c>
      <c r="P21" s="19">
        <v>8192</v>
      </c>
      <c r="S21" s="7" t="s">
        <v>435</v>
      </c>
      <c r="T21" t="s">
        <v>448</v>
      </c>
    </row>
    <row r="22" spans="1:20" x14ac:dyDescent="0.35">
      <c r="A22" t="s">
        <v>433</v>
      </c>
      <c r="B22" s="6" t="s">
        <v>449</v>
      </c>
      <c r="C22" s="7">
        <v>0.7</v>
      </c>
      <c r="D22" s="19">
        <v>800</v>
      </c>
      <c r="E22" s="7" t="s">
        <v>401</v>
      </c>
      <c r="F22" s="6" t="s">
        <v>396</v>
      </c>
      <c r="G22" s="19">
        <v>1870</v>
      </c>
      <c r="H22" s="19">
        <v>14732</v>
      </c>
      <c r="I22" s="7">
        <v>96.9</v>
      </c>
      <c r="J22" s="7">
        <v>603.29999999999995</v>
      </c>
      <c r="K22" s="7">
        <f t="shared" si="1"/>
        <v>28</v>
      </c>
      <c r="L22" s="7">
        <v>32</v>
      </c>
      <c r="N22" s="7">
        <v>18.5</v>
      </c>
      <c r="O22" s="19">
        <v>2048</v>
      </c>
      <c r="P22" s="19">
        <v>131072</v>
      </c>
      <c r="S22" s="7" t="s">
        <v>435</v>
      </c>
      <c r="T22" t="s">
        <v>450</v>
      </c>
    </row>
    <row r="23" spans="1:20" x14ac:dyDescent="0.35">
      <c r="A23" t="s">
        <v>433</v>
      </c>
      <c r="B23" s="6" t="s">
        <v>451</v>
      </c>
      <c r="C23" s="7">
        <v>0.7</v>
      </c>
      <c r="D23" s="19">
        <v>800</v>
      </c>
      <c r="E23" s="7" t="s">
        <v>401</v>
      </c>
      <c r="F23" s="6" t="s">
        <v>396</v>
      </c>
      <c r="G23" s="19">
        <v>2050</v>
      </c>
      <c r="H23" s="19">
        <v>15392</v>
      </c>
      <c r="I23" s="7">
        <v>56.6</v>
      </c>
      <c r="J23" s="7">
        <v>618.70000000000005</v>
      </c>
      <c r="K23" s="7">
        <f t="shared" si="1"/>
        <v>28</v>
      </c>
      <c r="L23" s="7">
        <v>14</v>
      </c>
      <c r="N23" s="7">
        <v>8.4</v>
      </c>
      <c r="O23" s="19">
        <v>2048</v>
      </c>
      <c r="P23" s="19">
        <v>40960</v>
      </c>
      <c r="S23" s="7" t="s">
        <v>435</v>
      </c>
      <c r="T23" t="s">
        <v>452</v>
      </c>
    </row>
    <row r="24" spans="1:20" x14ac:dyDescent="0.35">
      <c r="A24" t="s">
        <v>433</v>
      </c>
      <c r="B24" s="6" t="s">
        <v>453</v>
      </c>
      <c r="C24" s="7">
        <v>0.7</v>
      </c>
      <c r="D24" s="19">
        <v>800</v>
      </c>
      <c r="E24" s="7" t="s">
        <v>401</v>
      </c>
      <c r="F24" s="6" t="s">
        <v>396</v>
      </c>
      <c r="G24" s="19">
        <v>2050</v>
      </c>
      <c r="H24" s="19">
        <v>15053</v>
      </c>
      <c r="I24" s="7">
        <v>100.5</v>
      </c>
      <c r="J24" s="7">
        <v>621.5</v>
      </c>
      <c r="K24" s="7">
        <f t="shared" si="1"/>
        <v>28</v>
      </c>
      <c r="L24" s="7">
        <v>32</v>
      </c>
      <c r="N24" s="7">
        <v>18.399999999999999</v>
      </c>
      <c r="O24" s="19">
        <v>2048</v>
      </c>
      <c r="P24" s="19">
        <v>40960</v>
      </c>
      <c r="S24" s="7" t="s">
        <v>435</v>
      </c>
      <c r="T24" t="s">
        <v>454</v>
      </c>
    </row>
    <row r="25" spans="1:20" x14ac:dyDescent="0.35">
      <c r="J25" s="23">
        <f>SUM(J14:J24)</f>
        <v>8742.7999999999993</v>
      </c>
      <c r="N25" s="7"/>
      <c r="P25" s="19"/>
      <c r="S25" s="7"/>
    </row>
    <row r="26" spans="1:20" x14ac:dyDescent="0.35">
      <c r="A26" t="s">
        <v>433</v>
      </c>
      <c r="B26" s="6" t="s">
        <v>457</v>
      </c>
      <c r="C26" s="7">
        <v>0.7</v>
      </c>
      <c r="D26" s="19">
        <v>800</v>
      </c>
      <c r="E26" s="7" t="s">
        <v>401</v>
      </c>
      <c r="F26" s="6" t="s">
        <v>396</v>
      </c>
      <c r="G26" s="19">
        <v>1974</v>
      </c>
      <c r="H26" s="19">
        <v>13249</v>
      </c>
      <c r="I26" s="7">
        <v>21</v>
      </c>
      <c r="J26" s="7">
        <v>213.5</v>
      </c>
      <c r="K26" s="7">
        <f>ROUND((G26+H26)/J26,INT(2-LOG10(ABS((G26+H26)/J26))))</f>
        <v>71</v>
      </c>
      <c r="L26" s="7">
        <v>3</v>
      </c>
      <c r="N26" s="7">
        <v>2.2999999999999998</v>
      </c>
      <c r="O26" s="19">
        <v>2048</v>
      </c>
      <c r="P26" s="19">
        <v>131072</v>
      </c>
      <c r="S26" s="7"/>
      <c r="T26" s="21" t="s">
        <v>458</v>
      </c>
    </row>
    <row r="27" spans="1:20" x14ac:dyDescent="0.35">
      <c r="A27" t="s">
        <v>433</v>
      </c>
      <c r="B27" s="6" t="s">
        <v>459</v>
      </c>
      <c r="C27" s="7">
        <v>0.7</v>
      </c>
      <c r="D27" s="19">
        <v>800</v>
      </c>
      <c r="E27" s="7" t="s">
        <v>401</v>
      </c>
      <c r="F27" s="6" t="s">
        <v>396</v>
      </c>
      <c r="G27" s="19">
        <v>1974</v>
      </c>
      <c r="H27" s="19">
        <v>13646</v>
      </c>
      <c r="I27" s="7">
        <v>76.400000000000006</v>
      </c>
      <c r="J27" s="7">
        <v>589.20000000000005</v>
      </c>
      <c r="K27" s="7">
        <f t="shared" ref="K27:K36" si="2">ROUND((G27+H27)/J27,INT(2-LOG10(ABS((G27+H27)/J27))))</f>
        <v>27</v>
      </c>
      <c r="L27" s="7">
        <v>27</v>
      </c>
      <c r="N27" s="7">
        <v>15.4</v>
      </c>
      <c r="O27" s="19">
        <v>2048</v>
      </c>
      <c r="P27" s="19">
        <v>131072</v>
      </c>
      <c r="S27" s="7"/>
      <c r="T27" s="21" t="s">
        <v>460</v>
      </c>
    </row>
    <row r="28" spans="1:20" x14ac:dyDescent="0.35">
      <c r="A28" t="s">
        <v>433</v>
      </c>
      <c r="B28" s="6" t="s">
        <v>461</v>
      </c>
      <c r="C28" s="7">
        <v>0.7</v>
      </c>
      <c r="D28" s="19">
        <v>800</v>
      </c>
      <c r="E28" s="7" t="s">
        <v>401</v>
      </c>
      <c r="F28" s="6" t="s">
        <v>396</v>
      </c>
      <c r="G28" s="19">
        <v>2086</v>
      </c>
      <c r="H28" s="19">
        <v>11865</v>
      </c>
      <c r="I28" s="7">
        <v>18.600000000000001</v>
      </c>
      <c r="J28" s="7">
        <v>172.3</v>
      </c>
      <c r="K28" s="7">
        <f t="shared" si="2"/>
        <v>81</v>
      </c>
      <c r="L28" s="7">
        <v>1</v>
      </c>
      <c r="N28" s="7">
        <v>0.7</v>
      </c>
      <c r="O28" s="19">
        <v>2048</v>
      </c>
      <c r="P28" s="19">
        <v>32768</v>
      </c>
      <c r="S28" s="7"/>
      <c r="T28" s="21" t="s">
        <v>462</v>
      </c>
    </row>
    <row r="29" spans="1:20" x14ac:dyDescent="0.35">
      <c r="A29" t="s">
        <v>433</v>
      </c>
      <c r="B29" s="6" t="s">
        <v>463</v>
      </c>
      <c r="C29" s="7">
        <v>0.7</v>
      </c>
      <c r="D29" s="19">
        <v>800</v>
      </c>
      <c r="E29" s="7" t="s">
        <v>401</v>
      </c>
      <c r="F29" s="6" t="s">
        <v>396</v>
      </c>
      <c r="G29" s="19">
        <v>2086</v>
      </c>
      <c r="H29" s="19">
        <v>10611</v>
      </c>
      <c r="I29" s="7">
        <v>260</v>
      </c>
      <c r="J29" s="22">
        <v>3919.9</v>
      </c>
      <c r="K29" s="7">
        <f t="shared" si="2"/>
        <v>3.2</v>
      </c>
      <c r="M29" s="7" t="s">
        <v>435</v>
      </c>
      <c r="N29" s="7"/>
      <c r="P29" s="19"/>
      <c r="S29" s="7"/>
      <c r="T29" s="21" t="s">
        <v>464</v>
      </c>
    </row>
    <row r="30" spans="1:20" x14ac:dyDescent="0.35">
      <c r="A30" t="s">
        <v>433</v>
      </c>
      <c r="B30" s="6" t="s">
        <v>465</v>
      </c>
      <c r="C30" s="7">
        <v>0.7</v>
      </c>
      <c r="D30" s="19">
        <v>800</v>
      </c>
      <c r="E30" s="7" t="s">
        <v>401</v>
      </c>
      <c r="F30" s="6" t="s">
        <v>396</v>
      </c>
      <c r="G30" s="19">
        <v>2006</v>
      </c>
      <c r="H30" s="19">
        <v>11037</v>
      </c>
      <c r="I30" s="7">
        <v>46.6</v>
      </c>
      <c r="J30" s="7">
        <v>297.89999999999998</v>
      </c>
      <c r="K30" s="7">
        <f t="shared" si="2"/>
        <v>44</v>
      </c>
      <c r="L30" s="7">
        <v>14</v>
      </c>
      <c r="N30" s="7">
        <v>8.4</v>
      </c>
      <c r="O30" s="19">
        <v>2048</v>
      </c>
      <c r="P30" s="19">
        <v>16384</v>
      </c>
      <c r="S30" s="7"/>
      <c r="T30" s="21" t="s">
        <v>442</v>
      </c>
    </row>
    <row r="31" spans="1:20" x14ac:dyDescent="0.35">
      <c r="A31" t="s">
        <v>433</v>
      </c>
      <c r="B31" s="6" t="s">
        <v>466</v>
      </c>
      <c r="C31" s="7">
        <v>0.7</v>
      </c>
      <c r="D31" s="19">
        <v>800</v>
      </c>
      <c r="E31" s="7" t="s">
        <v>401</v>
      </c>
      <c r="F31" s="6" t="s">
        <v>396</v>
      </c>
      <c r="G31" s="19">
        <v>2006</v>
      </c>
      <c r="H31" s="19">
        <v>11144</v>
      </c>
      <c r="I31" s="7">
        <v>131</v>
      </c>
      <c r="J31" s="7">
        <v>1388.8</v>
      </c>
      <c r="K31" s="7">
        <f t="shared" si="2"/>
        <v>9.5</v>
      </c>
      <c r="L31" s="7">
        <v>14</v>
      </c>
      <c r="N31" s="7">
        <v>27.3</v>
      </c>
      <c r="O31" s="19">
        <v>2048</v>
      </c>
      <c r="P31" s="19">
        <v>16384</v>
      </c>
      <c r="S31" s="7"/>
      <c r="T31" s="21" t="s">
        <v>467</v>
      </c>
    </row>
    <row r="32" spans="1:20" x14ac:dyDescent="0.35">
      <c r="A32" t="s">
        <v>433</v>
      </c>
      <c r="B32" s="6" t="s">
        <v>468</v>
      </c>
      <c r="C32" s="7">
        <v>0.7</v>
      </c>
      <c r="D32" s="19">
        <v>800</v>
      </c>
      <c r="E32" s="7" t="s">
        <v>401</v>
      </c>
      <c r="F32" s="6" t="s">
        <v>396</v>
      </c>
      <c r="G32" s="19">
        <v>1887</v>
      </c>
      <c r="H32" s="19">
        <v>11331</v>
      </c>
      <c r="I32" s="7">
        <v>38.1</v>
      </c>
      <c r="J32" s="7">
        <v>228.5</v>
      </c>
      <c r="K32" s="7">
        <f t="shared" si="2"/>
        <v>58</v>
      </c>
      <c r="L32" s="7">
        <v>12</v>
      </c>
      <c r="N32" s="7">
        <v>7</v>
      </c>
      <c r="O32" s="19">
        <v>2048</v>
      </c>
      <c r="P32" s="19">
        <v>131072</v>
      </c>
      <c r="S32" s="7"/>
      <c r="T32" s="21" t="s">
        <v>446</v>
      </c>
    </row>
    <row r="33" spans="1:20" x14ac:dyDescent="0.35">
      <c r="A33" t="s">
        <v>433</v>
      </c>
      <c r="B33" s="6" t="s">
        <v>469</v>
      </c>
      <c r="C33" s="7">
        <v>0.7</v>
      </c>
      <c r="D33" s="19">
        <v>800</v>
      </c>
      <c r="E33" s="7" t="s">
        <v>401</v>
      </c>
      <c r="F33" s="6" t="s">
        <v>396</v>
      </c>
      <c r="G33" s="19">
        <v>1971</v>
      </c>
      <c r="H33" s="19">
        <v>12525</v>
      </c>
      <c r="I33" s="7">
        <v>23.2</v>
      </c>
      <c r="J33" s="7">
        <v>265.5</v>
      </c>
      <c r="K33" s="7">
        <f t="shared" si="2"/>
        <v>55</v>
      </c>
      <c r="L33" s="7">
        <v>8</v>
      </c>
      <c r="N33" s="7">
        <v>4.7</v>
      </c>
      <c r="O33" s="19">
        <v>2048</v>
      </c>
      <c r="P33" s="19">
        <v>8192</v>
      </c>
      <c r="S33" s="7"/>
      <c r="T33" s="21" t="s">
        <v>448</v>
      </c>
    </row>
    <row r="34" spans="1:20" x14ac:dyDescent="0.35">
      <c r="A34" t="s">
        <v>433</v>
      </c>
      <c r="B34" s="6" t="s">
        <v>470</v>
      </c>
      <c r="C34" s="7">
        <v>0.7</v>
      </c>
      <c r="D34" s="19">
        <v>800</v>
      </c>
      <c r="E34" s="7" t="s">
        <v>401</v>
      </c>
      <c r="F34" s="6" t="s">
        <v>396</v>
      </c>
      <c r="G34" s="19">
        <v>1870</v>
      </c>
      <c r="H34" s="19">
        <v>14680</v>
      </c>
      <c r="I34" s="7">
        <v>96.5</v>
      </c>
      <c r="J34" s="7">
        <v>677.9</v>
      </c>
      <c r="K34" s="7">
        <f t="shared" si="2"/>
        <v>24</v>
      </c>
      <c r="L34" s="7">
        <v>32</v>
      </c>
      <c r="N34" s="7">
        <v>18.5</v>
      </c>
      <c r="O34" s="19">
        <v>2048</v>
      </c>
      <c r="P34" s="19">
        <v>131072</v>
      </c>
      <c r="S34" s="7"/>
      <c r="T34" s="21" t="s">
        <v>471</v>
      </c>
    </row>
    <row r="35" spans="1:20" x14ac:dyDescent="0.35">
      <c r="A35" t="s">
        <v>433</v>
      </c>
      <c r="B35" s="6" t="s">
        <v>472</v>
      </c>
      <c r="C35" s="7">
        <v>0.7</v>
      </c>
      <c r="D35" s="19">
        <v>800</v>
      </c>
      <c r="E35" s="7" t="s">
        <v>401</v>
      </c>
      <c r="F35" s="6" t="s">
        <v>396</v>
      </c>
      <c r="G35" s="19">
        <v>2050</v>
      </c>
      <c r="H35" s="19">
        <v>15609</v>
      </c>
      <c r="I35" s="7">
        <v>61.4</v>
      </c>
      <c r="J35" s="7">
        <v>674.7</v>
      </c>
      <c r="K35" s="7">
        <f t="shared" si="2"/>
        <v>26</v>
      </c>
      <c r="L35" s="7">
        <v>14</v>
      </c>
      <c r="N35" s="7">
        <v>8.4</v>
      </c>
      <c r="O35" s="19">
        <v>2048</v>
      </c>
      <c r="P35" s="19">
        <v>40960</v>
      </c>
      <c r="S35" s="7"/>
      <c r="T35" s="21" t="s">
        <v>473</v>
      </c>
    </row>
    <row r="36" spans="1:20" x14ac:dyDescent="0.35">
      <c r="A36" t="s">
        <v>433</v>
      </c>
      <c r="B36" s="6" t="s">
        <v>474</v>
      </c>
      <c r="C36" s="7">
        <v>0.7</v>
      </c>
      <c r="D36" s="19">
        <v>800</v>
      </c>
      <c r="E36" s="7" t="s">
        <v>401</v>
      </c>
      <c r="F36" s="6" t="s">
        <v>396</v>
      </c>
      <c r="G36" s="19">
        <v>2050</v>
      </c>
      <c r="H36" s="19">
        <v>15303</v>
      </c>
      <c r="I36" s="7">
        <v>92.8</v>
      </c>
      <c r="J36" s="7">
        <v>709.8</v>
      </c>
      <c r="K36" s="7">
        <f t="shared" si="2"/>
        <v>24</v>
      </c>
      <c r="L36" s="7">
        <v>32</v>
      </c>
      <c r="N36" s="7">
        <v>18.399999999999999</v>
      </c>
      <c r="O36" s="19">
        <v>2048</v>
      </c>
      <c r="P36" s="19">
        <v>40960</v>
      </c>
      <c r="S36" s="7"/>
      <c r="T36" s="21" t="s">
        <v>475</v>
      </c>
    </row>
    <row r="37" spans="1:20" x14ac:dyDescent="0.35">
      <c r="J37" s="23">
        <f>SUM(J26:J36)</f>
        <v>9137.9999999999982</v>
      </c>
      <c r="N37" s="7"/>
      <c r="P37" s="19"/>
      <c r="S37" s="7"/>
    </row>
    <row r="39" spans="1:20" x14ac:dyDescent="0.35">
      <c r="B39" s="6" t="str" cm="1">
        <f t="array" aca="1" ref="B39" ca="1">VLOOKUP(MID(CELL("Filename",A1),FIND("]",CELL("Filename",A1))+1,31),setups!A:B,2)</f>
        <v>ajax,radeon7900xtx internal (24g)</v>
      </c>
    </row>
  </sheetData>
  <conditionalFormatting sqref="J2:J12">
    <cfRule type="expression" dxfId="52" priority="5">
      <formula>J2&lt;J14</formula>
    </cfRule>
    <cfRule type="dataBar" priority="10">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K24">
    <cfRule type="expression" dxfId="51" priority="3">
      <formula>J14&lt;J2</formula>
    </cfRule>
  </conditionalFormatting>
  <conditionalFormatting sqref="J26:K36">
    <cfRule type="expression" dxfId="50" priority="2">
      <formula>J26&lt;J14</formula>
    </cfRule>
  </conditionalFormatting>
  <conditionalFormatting sqref="K2:K12">
    <cfRule type="expression" dxfId="49" priority="1">
      <formula>K2&lt;K1048566</formula>
    </cfRule>
  </conditionalFormatting>
  <conditionalFormatting sqref="N2:N12">
    <cfRule type="dataBar" priority="7">
      <dataBar>
        <cfvo type="min"/>
        <cfvo type="max"/>
        <color rgb="FF638EC6"/>
      </dataBar>
      <extLst>
        <ext xmlns:x14="http://schemas.microsoft.com/office/spreadsheetml/2009/9/main" uri="{B025F937-C7B1-47D3-B67F-A62EFF666E3E}">
          <x14:id>{B2AC459F-CBAD-4D16-9D22-55A4274A8927}</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{E6137841-4EBC-49E1-AA2E-F8EB95B115EF}</x14:id>
        </ext>
      </extLst>
    </cfRule>
  </conditionalFormatting>
  <conditionalFormatting sqref="S1:S37 R38:R1048576">
    <cfRule type="expression" dxfId="48" priority="8">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T39"/>
  <sheetViews>
    <sheetView zoomScale="80" zoomScaleNormal="80" workbookViewId="0">
      <selection activeCell="G1" sqref="G1:S104857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12897</v>
      </c>
      <c r="I2" s="7">
        <v>17.600000000000001</v>
      </c>
      <c r="J2" s="7">
        <v>228.1</v>
      </c>
      <c r="K2" s="7">
        <f>ROUND((G2+H2)/J2,INT(2-LOG10(ABS((G2+H2)/J2))))</f>
        <v>66</v>
      </c>
      <c r="L2" s="7">
        <v>4</v>
      </c>
      <c r="M2" s="7" t="s">
        <v>193</v>
      </c>
      <c r="N2" s="7">
        <v>3.1</v>
      </c>
      <c r="O2" s="19">
        <v>2048</v>
      </c>
      <c r="P2" s="19">
        <v>131072</v>
      </c>
      <c r="Q2" s="7">
        <v>5.9</v>
      </c>
      <c r="R2" s="7">
        <v>5.9</v>
      </c>
      <c r="S2" s="7" t="s">
        <v>358</v>
      </c>
      <c r="T2" t="s">
        <v>404</v>
      </c>
    </row>
    <row r="3" spans="1:20" x14ac:dyDescent="0.35">
      <c r="A3" t="s">
        <v>13</v>
      </c>
      <c r="B3" s="6" t="s">
        <v>25</v>
      </c>
      <c r="C3" s="7">
        <v>0.7</v>
      </c>
      <c r="D3" s="19">
        <v>800</v>
      </c>
      <c r="E3" s="7" t="s">
        <v>401</v>
      </c>
      <c r="F3" s="6" t="s">
        <v>396</v>
      </c>
      <c r="G3" s="19">
        <v>2074</v>
      </c>
      <c r="H3" s="19">
        <v>13547</v>
      </c>
      <c r="I3" s="7">
        <v>78.099999999999994</v>
      </c>
      <c r="J3" s="7">
        <v>658.4</v>
      </c>
      <c r="K3" s="7">
        <f t="shared" ref="K3:K12" si="0">ROUND((G3+H3)/J3,INT(2-LOG10(ABS((G3+H3)/J3))))</f>
        <v>24</v>
      </c>
      <c r="L3" s="7">
        <v>27</v>
      </c>
      <c r="M3" s="7" t="s">
        <v>193</v>
      </c>
      <c r="N3" s="7">
        <v>16.2</v>
      </c>
      <c r="O3" s="19">
        <v>2048</v>
      </c>
      <c r="P3" s="19">
        <v>131072</v>
      </c>
      <c r="Q3" s="7">
        <v>20.6</v>
      </c>
      <c r="R3" s="7">
        <v>20.6</v>
      </c>
      <c r="S3" s="7" t="s">
        <v>358</v>
      </c>
      <c r="T3" t="s">
        <v>408</v>
      </c>
    </row>
    <row r="4" spans="1:20" x14ac:dyDescent="0.35">
      <c r="A4" t="s">
        <v>13</v>
      </c>
      <c r="B4" s="6" t="s">
        <v>1</v>
      </c>
      <c r="C4" s="7">
        <v>0.7</v>
      </c>
      <c r="D4" s="19">
        <v>800</v>
      </c>
      <c r="E4" s="7" t="s">
        <v>401</v>
      </c>
      <c r="F4" s="6" t="s">
        <v>396</v>
      </c>
      <c r="G4" s="19">
        <v>2286</v>
      </c>
      <c r="H4" s="19">
        <v>10342</v>
      </c>
      <c r="I4" s="7">
        <v>22.2</v>
      </c>
      <c r="J4" s="7">
        <v>117.6</v>
      </c>
      <c r="K4" s="7">
        <f t="shared" si="0"/>
        <v>110</v>
      </c>
      <c r="L4" s="7">
        <v>3</v>
      </c>
      <c r="M4" s="7" t="s">
        <v>193</v>
      </c>
      <c r="N4" s="7">
        <v>1.9</v>
      </c>
      <c r="O4" s="19">
        <v>2048</v>
      </c>
      <c r="P4" s="19">
        <v>131072</v>
      </c>
      <c r="Q4" s="7">
        <v>3.3</v>
      </c>
      <c r="R4" s="7">
        <v>3.3</v>
      </c>
      <c r="S4" s="7" t="s">
        <v>358</v>
      </c>
      <c r="T4" t="s">
        <v>413</v>
      </c>
    </row>
    <row r="5" spans="1:20" x14ac:dyDescent="0.35">
      <c r="A5" t="s">
        <v>13</v>
      </c>
      <c r="B5" s="6" t="s">
        <v>6</v>
      </c>
      <c r="C5" s="7">
        <v>0.7</v>
      </c>
      <c r="D5" s="19">
        <v>800</v>
      </c>
      <c r="E5" s="7" t="s">
        <v>401</v>
      </c>
      <c r="F5" s="6" t="s">
        <v>396</v>
      </c>
      <c r="G5" s="19">
        <v>1986</v>
      </c>
      <c r="H5" s="19">
        <v>11303</v>
      </c>
      <c r="I5" s="7">
        <v>183.8</v>
      </c>
      <c r="J5" s="7">
        <v>5355.4</v>
      </c>
      <c r="K5" s="7">
        <f t="shared" si="0"/>
        <v>2.5</v>
      </c>
      <c r="L5" s="7">
        <v>70</v>
      </c>
      <c r="M5" s="7" t="s">
        <v>193</v>
      </c>
      <c r="N5" s="7">
        <v>39.6</v>
      </c>
      <c r="O5" s="19">
        <v>2048</v>
      </c>
      <c r="P5" s="19">
        <v>131072</v>
      </c>
      <c r="Q5" s="7">
        <v>42</v>
      </c>
      <c r="R5" s="7">
        <v>23.2</v>
      </c>
      <c r="S5" s="7" t="s">
        <v>414</v>
      </c>
      <c r="T5" t="s">
        <v>476</v>
      </c>
    </row>
    <row r="6" spans="1:20" x14ac:dyDescent="0.35">
      <c r="A6" t="s">
        <v>13</v>
      </c>
      <c r="B6" s="6" t="s">
        <v>31</v>
      </c>
      <c r="C6" s="7">
        <v>0.7</v>
      </c>
      <c r="D6" s="19">
        <v>800</v>
      </c>
      <c r="E6" s="7" t="s">
        <v>401</v>
      </c>
      <c r="F6" s="6" t="s">
        <v>396</v>
      </c>
      <c r="G6" s="19">
        <v>2106</v>
      </c>
      <c r="H6" s="19">
        <v>11383</v>
      </c>
      <c r="I6" s="7">
        <v>63.4</v>
      </c>
      <c r="J6" s="7">
        <v>269</v>
      </c>
      <c r="K6" s="7">
        <f t="shared" si="0"/>
        <v>50</v>
      </c>
      <c r="L6" s="7">
        <v>14</v>
      </c>
      <c r="M6" s="7" t="s">
        <v>193</v>
      </c>
      <c r="N6" s="7">
        <v>8.4</v>
      </c>
      <c r="O6" s="19">
        <v>2048</v>
      </c>
      <c r="P6" s="19">
        <v>16384</v>
      </c>
      <c r="Q6" s="7">
        <v>10.3</v>
      </c>
      <c r="R6" s="7">
        <v>10.3</v>
      </c>
      <c r="S6" s="7" t="s">
        <v>358</v>
      </c>
      <c r="T6" t="s">
        <v>418</v>
      </c>
    </row>
    <row r="7" spans="1:20" x14ac:dyDescent="0.35">
      <c r="A7" t="s">
        <v>13</v>
      </c>
      <c r="B7" s="6" t="s">
        <v>33</v>
      </c>
      <c r="C7" s="7">
        <v>0.7</v>
      </c>
      <c r="D7" s="19">
        <v>800</v>
      </c>
      <c r="E7" s="7" t="s">
        <v>401</v>
      </c>
      <c r="F7" s="6" t="s">
        <v>396</v>
      </c>
      <c r="G7" s="19">
        <v>2106</v>
      </c>
      <c r="H7" s="19">
        <v>11303</v>
      </c>
      <c r="I7" s="7">
        <v>152.1</v>
      </c>
      <c r="J7" s="7">
        <v>1773.1</v>
      </c>
      <c r="K7" s="7">
        <f t="shared" si="0"/>
        <v>7.6</v>
      </c>
      <c r="L7" s="7">
        <v>14</v>
      </c>
      <c r="M7" s="7" t="s">
        <v>196</v>
      </c>
      <c r="N7" s="7">
        <v>27.3</v>
      </c>
      <c r="O7" s="19">
        <v>2048</v>
      </c>
      <c r="P7" s="19">
        <v>16384</v>
      </c>
      <c r="Q7" s="7">
        <v>28.4</v>
      </c>
      <c r="R7" s="7">
        <v>22.9</v>
      </c>
      <c r="S7" s="7" t="s">
        <v>388</v>
      </c>
      <c r="T7" t="s">
        <v>420</v>
      </c>
    </row>
    <row r="8" spans="1:20" x14ac:dyDescent="0.35">
      <c r="A8" t="s">
        <v>13</v>
      </c>
      <c r="B8" s="6" t="s">
        <v>16</v>
      </c>
      <c r="C8" s="7">
        <v>0.7</v>
      </c>
      <c r="D8" s="19">
        <v>800</v>
      </c>
      <c r="E8" s="7" t="s">
        <v>401</v>
      </c>
      <c r="F8" s="6" t="s">
        <v>396</v>
      </c>
      <c r="G8" s="19">
        <v>1867</v>
      </c>
      <c r="H8" s="19">
        <v>11034</v>
      </c>
      <c r="I8" s="7">
        <v>54.5</v>
      </c>
      <c r="J8" s="7">
        <v>208.5</v>
      </c>
      <c r="K8" s="7">
        <f t="shared" si="0"/>
        <v>62</v>
      </c>
      <c r="L8" s="7">
        <v>12</v>
      </c>
      <c r="M8" s="7" t="s">
        <v>195</v>
      </c>
      <c r="N8" s="7">
        <v>6.6</v>
      </c>
      <c r="O8" s="19">
        <v>2048</v>
      </c>
      <c r="P8" s="19">
        <v>1024000</v>
      </c>
      <c r="Q8" s="7">
        <v>8.1</v>
      </c>
      <c r="R8" s="7">
        <v>8.1</v>
      </c>
      <c r="S8" s="7" t="s">
        <v>358</v>
      </c>
      <c r="T8" t="s">
        <v>425</v>
      </c>
    </row>
    <row r="9" spans="1:20" x14ac:dyDescent="0.35">
      <c r="A9" t="s">
        <v>13</v>
      </c>
      <c r="B9" s="6" t="s">
        <v>184</v>
      </c>
      <c r="C9" s="7">
        <v>0.7</v>
      </c>
      <c r="D9" s="19">
        <v>800</v>
      </c>
      <c r="E9" s="7" t="s">
        <v>401</v>
      </c>
      <c r="F9" s="6" t="s">
        <v>396</v>
      </c>
      <c r="G9" s="19">
        <v>1951</v>
      </c>
      <c r="H9" s="19">
        <v>12129</v>
      </c>
      <c r="I9" s="7">
        <v>48.7</v>
      </c>
      <c r="J9" s="7">
        <v>238.6</v>
      </c>
      <c r="K9" s="7">
        <f t="shared" si="0"/>
        <v>59</v>
      </c>
      <c r="L9" s="7">
        <v>8</v>
      </c>
      <c r="M9" s="7" t="s">
        <v>193</v>
      </c>
      <c r="N9" s="7">
        <v>4.7</v>
      </c>
      <c r="O9" s="19">
        <v>2048</v>
      </c>
      <c r="P9" s="19">
        <v>8192</v>
      </c>
      <c r="Q9" s="7">
        <v>6.8</v>
      </c>
      <c r="R9" s="7">
        <v>6.8</v>
      </c>
      <c r="S9" s="7" t="s">
        <v>358</v>
      </c>
      <c r="T9" t="s">
        <v>431</v>
      </c>
    </row>
    <row r="10" spans="1:20" x14ac:dyDescent="0.35">
      <c r="A10" t="s">
        <v>13</v>
      </c>
      <c r="B10" s="6" t="s">
        <v>28</v>
      </c>
      <c r="C10" s="7">
        <v>0.7</v>
      </c>
      <c r="D10" s="19">
        <v>800</v>
      </c>
      <c r="E10" s="7" t="s">
        <v>401</v>
      </c>
      <c r="F10" s="6" t="s">
        <v>396</v>
      </c>
      <c r="G10" s="19">
        <v>1850</v>
      </c>
      <c r="H10" s="19">
        <v>14815</v>
      </c>
      <c r="I10" s="7">
        <v>121.3</v>
      </c>
      <c r="J10" s="7">
        <v>689.3</v>
      </c>
      <c r="K10" s="7">
        <f t="shared" si="0"/>
        <v>24</v>
      </c>
      <c r="L10" s="7">
        <v>32</v>
      </c>
      <c r="M10" s="7" t="s">
        <v>193</v>
      </c>
      <c r="N10" s="7">
        <v>18.5</v>
      </c>
      <c r="O10" s="19">
        <v>2048</v>
      </c>
      <c r="P10" s="19">
        <v>131072</v>
      </c>
      <c r="Q10" s="7">
        <v>20.5</v>
      </c>
      <c r="R10" s="7">
        <v>20.5</v>
      </c>
      <c r="S10" s="7" t="s">
        <v>358</v>
      </c>
      <c r="T10" t="s">
        <v>428</v>
      </c>
    </row>
    <row r="11" spans="1:20" x14ac:dyDescent="0.35">
      <c r="A11" t="s">
        <v>13</v>
      </c>
      <c r="B11" s="6" t="s">
        <v>477</v>
      </c>
      <c r="C11" s="7">
        <v>0.7</v>
      </c>
      <c r="D11" s="19">
        <v>800</v>
      </c>
      <c r="E11" s="7" t="s">
        <v>401</v>
      </c>
      <c r="F11" s="6" t="s">
        <v>396</v>
      </c>
      <c r="G11" s="19">
        <v>1950</v>
      </c>
      <c r="H11" s="19">
        <v>15246</v>
      </c>
      <c r="I11" s="7">
        <v>62.3</v>
      </c>
      <c r="J11" s="7">
        <v>359.2</v>
      </c>
      <c r="K11" s="7">
        <f t="shared" si="0"/>
        <v>48</v>
      </c>
      <c r="L11" s="7">
        <v>14</v>
      </c>
      <c r="M11" s="7" t="s">
        <v>193</v>
      </c>
      <c r="N11" s="7">
        <v>8.6</v>
      </c>
      <c r="O11" s="19">
        <v>2048</v>
      </c>
      <c r="P11" s="19">
        <v>40960</v>
      </c>
      <c r="Q11" s="7">
        <v>10.4</v>
      </c>
      <c r="R11" s="7">
        <v>10.4</v>
      </c>
      <c r="S11" s="7" t="s">
        <v>358</v>
      </c>
      <c r="T11" t="s">
        <v>478</v>
      </c>
    </row>
    <row r="12" spans="1:20" x14ac:dyDescent="0.35">
      <c r="A12" t="s">
        <v>13</v>
      </c>
      <c r="B12" s="6" t="s">
        <v>41</v>
      </c>
      <c r="C12" s="7">
        <v>0.7</v>
      </c>
      <c r="D12" s="19">
        <v>800</v>
      </c>
      <c r="E12" s="7" t="s">
        <v>401</v>
      </c>
      <c r="F12" s="6" t="s">
        <v>396</v>
      </c>
      <c r="G12" s="19">
        <v>1950</v>
      </c>
      <c r="H12" s="19">
        <v>15333</v>
      </c>
      <c r="I12" s="7">
        <v>124.9</v>
      </c>
      <c r="J12" s="7">
        <v>716.2</v>
      </c>
      <c r="K12" s="7">
        <f t="shared" si="0"/>
        <v>24</v>
      </c>
      <c r="L12" s="7">
        <v>32</v>
      </c>
      <c r="M12" s="7" t="s">
        <v>193</v>
      </c>
      <c r="N12" s="7">
        <v>18.8</v>
      </c>
      <c r="O12" s="19">
        <v>2048</v>
      </c>
      <c r="P12" s="19">
        <v>40960</v>
      </c>
      <c r="Q12" s="7">
        <v>21.8</v>
      </c>
      <c r="R12" s="7">
        <v>21.8</v>
      </c>
      <c r="S12" s="7" t="s">
        <v>358</v>
      </c>
      <c r="T12" t="s">
        <v>424</v>
      </c>
    </row>
    <row r="13" spans="1:20" x14ac:dyDescent="0.35">
      <c r="B13" s="7"/>
      <c r="J13" s="23">
        <f>SUM(J2:J12)</f>
        <v>10613.400000000001</v>
      </c>
      <c r="N13" s="7"/>
      <c r="P13" s="19"/>
      <c r="S13" s="7"/>
    </row>
    <row r="14" spans="1:20" x14ac:dyDescent="0.35">
      <c r="A14" t="s">
        <v>433</v>
      </c>
      <c r="B14" s="6" t="s">
        <v>434</v>
      </c>
      <c r="C14" s="7">
        <v>0.7</v>
      </c>
      <c r="D14" s="19">
        <v>800</v>
      </c>
      <c r="E14" s="7" t="s">
        <v>401</v>
      </c>
      <c r="F14" s="6" t="s">
        <v>396</v>
      </c>
      <c r="G14" s="19">
        <v>1974</v>
      </c>
      <c r="H14" s="19">
        <v>13062</v>
      </c>
      <c r="I14" s="7">
        <v>24.8</v>
      </c>
      <c r="J14" s="7">
        <v>198</v>
      </c>
      <c r="K14" s="7">
        <f>ROUND((G14+H14)/J14,INT(2-LOG10(ABS((G14+H14)/J14))))</f>
        <v>76</v>
      </c>
      <c r="L14" s="7">
        <v>3</v>
      </c>
      <c r="N14" s="7">
        <v>2.2999999999999998</v>
      </c>
      <c r="O14" s="19">
        <v>2048</v>
      </c>
      <c r="P14" s="19">
        <v>131072</v>
      </c>
      <c r="S14" s="7" t="s">
        <v>435</v>
      </c>
      <c r="T14" t="s">
        <v>436</v>
      </c>
    </row>
    <row r="15" spans="1:20" x14ac:dyDescent="0.35">
      <c r="A15" t="s">
        <v>433</v>
      </c>
      <c r="B15" s="6" t="s">
        <v>437</v>
      </c>
      <c r="C15" s="7">
        <v>0.7</v>
      </c>
      <c r="D15" s="19">
        <v>800</v>
      </c>
      <c r="E15" s="7" t="s">
        <v>401</v>
      </c>
      <c r="F15" s="6" t="s">
        <v>396</v>
      </c>
      <c r="G15" s="19">
        <v>1974</v>
      </c>
      <c r="H15" s="19">
        <v>13657</v>
      </c>
      <c r="I15" s="7">
        <v>109</v>
      </c>
      <c r="J15" s="7">
        <v>598.9</v>
      </c>
      <c r="K15" s="7">
        <f t="shared" ref="K15:K24" si="1">ROUND((G15+H15)/J15,INT(2-LOG10(ABS((G15+H15)/J15))))</f>
        <v>26</v>
      </c>
      <c r="L15" s="7">
        <v>27</v>
      </c>
      <c r="N15" s="7">
        <v>15.4</v>
      </c>
      <c r="O15" s="19">
        <v>2048</v>
      </c>
      <c r="P15" s="19">
        <v>131072</v>
      </c>
      <c r="S15" s="7" t="s">
        <v>435</v>
      </c>
      <c r="T15" t="s">
        <v>438</v>
      </c>
    </row>
    <row r="16" spans="1:20" x14ac:dyDescent="0.35">
      <c r="A16" t="s">
        <v>433</v>
      </c>
      <c r="B16" s="6" t="s">
        <v>439</v>
      </c>
      <c r="C16" s="7">
        <v>0.7</v>
      </c>
      <c r="D16" s="19">
        <v>800</v>
      </c>
      <c r="E16" s="7" t="s">
        <v>401</v>
      </c>
      <c r="F16" s="6" t="s">
        <v>396</v>
      </c>
      <c r="G16" s="19">
        <v>2086</v>
      </c>
      <c r="H16" s="19">
        <v>11719</v>
      </c>
      <c r="I16" s="7">
        <v>42.2</v>
      </c>
      <c r="J16" s="7">
        <v>1757.3</v>
      </c>
      <c r="K16" s="7">
        <f t="shared" si="1"/>
        <v>7.9</v>
      </c>
      <c r="L16" s="7">
        <v>3</v>
      </c>
      <c r="N16" s="7">
        <v>1.9</v>
      </c>
      <c r="O16" s="19">
        <v>2048</v>
      </c>
      <c r="P16" s="19">
        <v>131072</v>
      </c>
      <c r="S16" s="7" t="s">
        <v>435</v>
      </c>
      <c r="T16" s="21" t="s">
        <v>440</v>
      </c>
    </row>
    <row r="17" spans="1:20" x14ac:dyDescent="0.35">
      <c r="A17" t="s">
        <v>433</v>
      </c>
      <c r="B17" s="6" t="s">
        <v>455</v>
      </c>
      <c r="C17" s="7">
        <v>0.7</v>
      </c>
      <c r="D17" s="19">
        <v>800</v>
      </c>
      <c r="E17" s="7" t="s">
        <v>401</v>
      </c>
      <c r="F17" s="6" t="s">
        <v>396</v>
      </c>
      <c r="G17" s="19">
        <v>2086</v>
      </c>
      <c r="H17" s="19">
        <v>11419</v>
      </c>
      <c r="I17" s="7">
        <v>296.60000000000002</v>
      </c>
      <c r="J17" s="7">
        <v>4962</v>
      </c>
      <c r="K17" s="7">
        <f t="shared" si="1"/>
        <v>2.7</v>
      </c>
      <c r="L17" s="7">
        <v>70</v>
      </c>
      <c r="N17" s="7">
        <v>39.6</v>
      </c>
      <c r="O17" s="19">
        <v>2048</v>
      </c>
      <c r="P17" s="19">
        <v>131072</v>
      </c>
      <c r="S17" s="7" t="s">
        <v>435</v>
      </c>
      <c r="T17" s="21" t="s">
        <v>456</v>
      </c>
    </row>
    <row r="18" spans="1:20" x14ac:dyDescent="0.35">
      <c r="A18" t="s">
        <v>433</v>
      </c>
      <c r="B18" s="6" t="s">
        <v>441</v>
      </c>
      <c r="C18" s="7">
        <v>0.7</v>
      </c>
      <c r="D18" s="19">
        <v>800</v>
      </c>
      <c r="E18" s="7" t="s">
        <v>401</v>
      </c>
      <c r="F18" s="6" t="s">
        <v>396</v>
      </c>
      <c r="G18" s="19">
        <v>2006</v>
      </c>
      <c r="H18" s="19">
        <v>11743</v>
      </c>
      <c r="I18" s="7">
        <v>101.2</v>
      </c>
      <c r="J18" s="7">
        <v>2775.8</v>
      </c>
      <c r="K18" s="7">
        <f t="shared" si="1"/>
        <v>5</v>
      </c>
      <c r="L18" s="7">
        <v>14</v>
      </c>
      <c r="N18" s="7">
        <v>8.4</v>
      </c>
      <c r="O18" s="19">
        <v>2048</v>
      </c>
      <c r="P18" s="19">
        <v>16384</v>
      </c>
      <c r="S18" s="7" t="s">
        <v>435</v>
      </c>
      <c r="T18" t="s">
        <v>442</v>
      </c>
    </row>
    <row r="19" spans="1:20" x14ac:dyDescent="0.35">
      <c r="A19" t="s">
        <v>433</v>
      </c>
      <c r="B19" s="6" t="s">
        <v>443</v>
      </c>
      <c r="C19" s="7">
        <v>0.7</v>
      </c>
      <c r="D19" s="19">
        <v>800</v>
      </c>
      <c r="E19" s="7" t="s">
        <v>401</v>
      </c>
      <c r="F19" s="6" t="s">
        <v>396</v>
      </c>
      <c r="G19" s="19">
        <v>2006</v>
      </c>
      <c r="H19" s="19">
        <v>10974</v>
      </c>
      <c r="I19" s="7">
        <v>180.8</v>
      </c>
      <c r="J19" s="7">
        <v>1532</v>
      </c>
      <c r="K19" s="7">
        <f t="shared" si="1"/>
        <v>8.5</v>
      </c>
      <c r="L19" s="7">
        <v>14</v>
      </c>
      <c r="N19" s="7">
        <v>27.3</v>
      </c>
      <c r="O19" s="19">
        <v>2048</v>
      </c>
      <c r="P19" s="19">
        <v>16384</v>
      </c>
      <c r="S19" s="7" t="s">
        <v>435</v>
      </c>
      <c r="T19" t="s">
        <v>444</v>
      </c>
    </row>
    <row r="20" spans="1:20" x14ac:dyDescent="0.35">
      <c r="A20" t="s">
        <v>433</v>
      </c>
      <c r="B20" s="6" t="s">
        <v>445</v>
      </c>
      <c r="C20" s="7">
        <v>0.7</v>
      </c>
      <c r="D20" s="19">
        <v>800</v>
      </c>
      <c r="E20" s="7" t="s">
        <v>401</v>
      </c>
      <c r="F20" s="6" t="s">
        <v>396</v>
      </c>
      <c r="G20" s="19">
        <v>1887</v>
      </c>
      <c r="H20" s="19">
        <v>11588</v>
      </c>
      <c r="I20" s="7">
        <v>53.1</v>
      </c>
      <c r="J20" s="7">
        <v>229.6</v>
      </c>
      <c r="K20" s="7">
        <f t="shared" si="1"/>
        <v>59</v>
      </c>
      <c r="L20" s="7">
        <v>12</v>
      </c>
      <c r="N20" s="7">
        <v>7</v>
      </c>
      <c r="O20" s="19">
        <v>2048</v>
      </c>
      <c r="P20" s="19">
        <v>131072</v>
      </c>
      <c r="S20" s="7" t="s">
        <v>435</v>
      </c>
      <c r="T20" t="s">
        <v>446</v>
      </c>
    </row>
    <row r="21" spans="1:20" x14ac:dyDescent="0.35">
      <c r="A21" t="s">
        <v>433</v>
      </c>
      <c r="B21" s="6" t="s">
        <v>447</v>
      </c>
      <c r="C21" s="7">
        <v>0.7</v>
      </c>
      <c r="D21" s="19">
        <v>800</v>
      </c>
      <c r="E21" s="7" t="s">
        <v>401</v>
      </c>
      <c r="F21" s="6" t="s">
        <v>396</v>
      </c>
      <c r="G21" s="19">
        <v>1971</v>
      </c>
      <c r="H21" s="19">
        <v>11880</v>
      </c>
      <c r="I21" s="7">
        <v>44.4</v>
      </c>
      <c r="J21" s="7">
        <v>2086.6</v>
      </c>
      <c r="K21" s="7">
        <f t="shared" si="1"/>
        <v>6.6</v>
      </c>
      <c r="L21" s="7">
        <v>8</v>
      </c>
      <c r="N21" s="7">
        <v>4.7</v>
      </c>
      <c r="O21" s="19">
        <v>2048</v>
      </c>
      <c r="P21" s="19">
        <v>8192</v>
      </c>
      <c r="S21" s="7" t="s">
        <v>435</v>
      </c>
      <c r="T21" t="s">
        <v>448</v>
      </c>
    </row>
    <row r="22" spans="1:20" x14ac:dyDescent="0.35">
      <c r="A22" t="s">
        <v>433</v>
      </c>
      <c r="B22" s="6" t="s">
        <v>449</v>
      </c>
      <c r="C22" s="7">
        <v>0.7</v>
      </c>
      <c r="D22" s="19">
        <v>800</v>
      </c>
      <c r="E22" s="7" t="s">
        <v>401</v>
      </c>
      <c r="F22" s="6" t="s">
        <v>396</v>
      </c>
      <c r="G22" s="19">
        <v>1870</v>
      </c>
      <c r="H22" s="19">
        <v>14732</v>
      </c>
      <c r="I22" s="7">
        <v>143.9</v>
      </c>
      <c r="J22" s="7">
        <v>660.3</v>
      </c>
      <c r="K22" s="7">
        <f t="shared" si="1"/>
        <v>25</v>
      </c>
      <c r="L22" s="7">
        <v>32</v>
      </c>
      <c r="N22" s="7">
        <v>18.5</v>
      </c>
      <c r="O22" s="19">
        <v>2048</v>
      </c>
      <c r="P22" s="19">
        <v>131072</v>
      </c>
      <c r="S22" s="7" t="s">
        <v>435</v>
      </c>
      <c r="T22" t="s">
        <v>450</v>
      </c>
    </row>
    <row r="23" spans="1:20" x14ac:dyDescent="0.35">
      <c r="A23" t="s">
        <v>433</v>
      </c>
      <c r="B23" s="6" t="s">
        <v>451</v>
      </c>
      <c r="C23" s="7">
        <v>0.7</v>
      </c>
      <c r="D23" s="19">
        <v>800</v>
      </c>
      <c r="E23" s="7" t="s">
        <v>401</v>
      </c>
      <c r="F23" s="6" t="s">
        <v>396</v>
      </c>
      <c r="G23" s="19">
        <v>2050</v>
      </c>
      <c r="H23" s="19">
        <v>15392</v>
      </c>
      <c r="I23" s="7">
        <v>336.7</v>
      </c>
      <c r="J23" s="24">
        <v>10026.5</v>
      </c>
      <c r="K23" s="7">
        <f t="shared" si="1"/>
        <v>1.7</v>
      </c>
      <c r="L23" s="7">
        <v>14</v>
      </c>
      <c r="N23" s="7">
        <v>8.4</v>
      </c>
      <c r="O23" s="19">
        <v>2048</v>
      </c>
      <c r="P23" s="19">
        <v>40960</v>
      </c>
      <c r="S23" s="7" t="s">
        <v>435</v>
      </c>
      <c r="T23" t="s">
        <v>452</v>
      </c>
    </row>
    <row r="24" spans="1:20" x14ac:dyDescent="0.35">
      <c r="A24" t="s">
        <v>433</v>
      </c>
      <c r="B24" s="6" t="s">
        <v>453</v>
      </c>
      <c r="C24" s="7">
        <v>0.7</v>
      </c>
      <c r="D24" s="19">
        <v>800</v>
      </c>
      <c r="E24" s="7" t="s">
        <v>401</v>
      </c>
      <c r="F24" s="6" t="s">
        <v>396</v>
      </c>
      <c r="G24" s="19">
        <v>2050</v>
      </c>
      <c r="H24" s="19">
        <v>15053</v>
      </c>
      <c r="I24" s="7">
        <v>148.19999999999999</v>
      </c>
      <c r="J24" s="7">
        <v>684.7</v>
      </c>
      <c r="K24" s="7">
        <f t="shared" si="1"/>
        <v>25</v>
      </c>
      <c r="L24" s="7">
        <v>32</v>
      </c>
      <c r="N24" s="7">
        <v>18.399999999999999</v>
      </c>
      <c r="O24" s="19">
        <v>2048</v>
      </c>
      <c r="P24" s="19">
        <v>40960</v>
      </c>
      <c r="S24" s="7" t="s">
        <v>435</v>
      </c>
      <c r="T24" t="s">
        <v>454</v>
      </c>
    </row>
    <row r="25" spans="1:20" x14ac:dyDescent="0.35">
      <c r="J25" s="23">
        <f>SUM(J14:J24)</f>
        <v>25511.7</v>
      </c>
      <c r="N25" s="7"/>
      <c r="P25" s="19"/>
      <c r="S25" s="7"/>
    </row>
    <row r="26" spans="1:20" x14ac:dyDescent="0.35">
      <c r="K26" s="7" t="e">
        <f>ROUND((G26+H26)/J26,INT(2-LOG10(ABS((G26+H26)/J26))))</f>
        <v>#DIV/0!</v>
      </c>
      <c r="N26" s="7"/>
      <c r="P26" s="19"/>
      <c r="S26" s="7"/>
      <c r="T26" s="21"/>
    </row>
    <row r="27" spans="1:20" x14ac:dyDescent="0.35">
      <c r="K27" s="7" t="e">
        <f t="shared" ref="K27:K36" si="2">ROUND((G27+H27)/J27,INT(2-LOG10(ABS((G27+H27)/J27))))</f>
        <v>#DIV/0!</v>
      </c>
      <c r="N27" s="7"/>
      <c r="P27" s="19"/>
      <c r="S27" s="7"/>
      <c r="T27" s="21"/>
    </row>
    <row r="28" spans="1:20" x14ac:dyDescent="0.35">
      <c r="K28" s="7" t="e">
        <f t="shared" si="2"/>
        <v>#DIV/0!</v>
      </c>
      <c r="N28" s="7"/>
      <c r="P28" s="19"/>
      <c r="S28" s="7"/>
      <c r="T28" s="21"/>
    </row>
    <row r="29" spans="1:20" x14ac:dyDescent="0.35">
      <c r="J29" s="22"/>
      <c r="K29" s="7" t="e">
        <f t="shared" si="2"/>
        <v>#DIV/0!</v>
      </c>
      <c r="N29" s="7"/>
      <c r="P29" s="19"/>
      <c r="S29" s="7"/>
      <c r="T29" s="21"/>
    </row>
    <row r="30" spans="1:20" x14ac:dyDescent="0.35">
      <c r="K30" s="7" t="e">
        <f t="shared" si="2"/>
        <v>#DIV/0!</v>
      </c>
      <c r="N30" s="7"/>
      <c r="P30" s="19"/>
      <c r="S30" s="7"/>
      <c r="T30" s="21"/>
    </row>
    <row r="31" spans="1:20" x14ac:dyDescent="0.35">
      <c r="K31" s="7" t="e">
        <f t="shared" si="2"/>
        <v>#DIV/0!</v>
      </c>
      <c r="N31" s="7"/>
      <c r="P31" s="19"/>
      <c r="S31" s="7"/>
      <c r="T31" s="21"/>
    </row>
    <row r="32" spans="1:20" x14ac:dyDescent="0.35">
      <c r="K32" s="7" t="e">
        <f t="shared" si="2"/>
        <v>#DIV/0!</v>
      </c>
      <c r="N32" s="7"/>
      <c r="P32" s="19"/>
      <c r="S32" s="7"/>
      <c r="T32" s="21"/>
    </row>
    <row r="33" spans="2:20" x14ac:dyDescent="0.35">
      <c r="K33" s="7" t="e">
        <f t="shared" si="2"/>
        <v>#DIV/0!</v>
      </c>
      <c r="N33" s="7"/>
      <c r="P33" s="19"/>
      <c r="S33" s="7"/>
      <c r="T33" s="21"/>
    </row>
    <row r="34" spans="2:20" x14ac:dyDescent="0.35">
      <c r="K34" s="7" t="e">
        <f t="shared" si="2"/>
        <v>#DIV/0!</v>
      </c>
      <c r="N34" s="7"/>
      <c r="P34" s="19"/>
      <c r="S34" s="7"/>
      <c r="T34" s="21"/>
    </row>
    <row r="35" spans="2:20" x14ac:dyDescent="0.35">
      <c r="K35" s="7" t="e">
        <f t="shared" si="2"/>
        <v>#DIV/0!</v>
      </c>
      <c r="N35" s="7"/>
      <c r="P35" s="19"/>
      <c r="S35" s="7"/>
      <c r="T35" s="21"/>
    </row>
    <row r="36" spans="2:20" x14ac:dyDescent="0.35">
      <c r="K36" s="7" t="e">
        <f t="shared" si="2"/>
        <v>#DIV/0!</v>
      </c>
      <c r="N36" s="7"/>
      <c r="P36" s="19"/>
      <c r="S36" s="7"/>
      <c r="T36" s="21"/>
    </row>
    <row r="37" spans="2:20" x14ac:dyDescent="0.35">
      <c r="J37" s="23"/>
      <c r="N37" s="7"/>
      <c r="P37" s="19"/>
      <c r="S37" s="7"/>
    </row>
    <row r="39" spans="2:20" x14ac:dyDescent="0.35">
      <c r="B39" s="6" t="str" cm="1">
        <f t="array" aca="1" ref="B39" ca="1">VLOOKUP(MID(CELL("Filename",A1),FIND("]",CELL("Filename",A1))+1,31),setups!A:B,2)</f>
        <v>ajax,radeon7900xtx external (24g)</v>
      </c>
    </row>
  </sheetData>
  <conditionalFormatting sqref="J2:J12">
    <cfRule type="expression" dxfId="47" priority="8">
      <formula>J2&lt;J14</formula>
    </cfRule>
    <cfRule type="dataBar" priority="12">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K24">
    <cfRule type="expression" dxfId="46" priority="3">
      <formula>J14&lt;J2</formula>
    </cfRule>
  </conditionalFormatting>
  <conditionalFormatting sqref="J26:K36">
    <cfRule type="expression" dxfId="45" priority="2">
      <formula>J26&lt;J14</formula>
    </cfRule>
  </conditionalFormatting>
  <conditionalFormatting sqref="K2:K12">
    <cfRule type="expression" dxfId="44" priority="1">
      <formula>K2&lt;K1048566</formula>
    </cfRule>
  </conditionalFormatting>
  <conditionalFormatting sqref="N2:N12">
    <cfRule type="dataBar" priority="9">
      <dataBar>
        <cfvo type="min"/>
        <cfvo type="max"/>
        <color rgb="FF638EC6"/>
      </dataBar>
      <extLst>
        <ext xmlns:x14="http://schemas.microsoft.com/office/spreadsheetml/2009/9/main" uri="{B025F937-C7B1-47D3-B67F-A62EFF666E3E}">
          <x14:id>{C48E713F-42C3-4FD0-9D7D-7D808338A12D}</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{9CD5C9D2-9A5A-4157-9A97-3E908BD2D91E}</x14:id>
        </ext>
      </extLst>
    </cfRule>
  </conditionalFormatting>
  <conditionalFormatting sqref="S1:S37 R38:R1048576">
    <cfRule type="expression" dxfId="43"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T39"/>
  <sheetViews>
    <sheetView zoomScale="80" zoomScaleNormal="80" workbookViewId="0">
      <selection activeCell="K2" sqref="K2:K12"/>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13208</v>
      </c>
      <c r="I2" s="7">
        <v>30.1</v>
      </c>
      <c r="J2" s="7">
        <v>142.6</v>
      </c>
      <c r="K2" s="7">
        <f>ROUND((G2+H2)/J2,INT(2-LOG10(ABS((G2+H2)/J2))))</f>
        <v>110</v>
      </c>
      <c r="L2" s="7">
        <v>4</v>
      </c>
      <c r="M2" s="7" t="s">
        <v>193</v>
      </c>
      <c r="N2" s="7">
        <v>3.1</v>
      </c>
      <c r="O2" s="19">
        <v>2048</v>
      </c>
      <c r="P2" s="19">
        <v>131072</v>
      </c>
      <c r="Q2" s="7">
        <v>5.9</v>
      </c>
      <c r="R2" s="7">
        <v>5.9</v>
      </c>
      <c r="S2" s="7" t="s">
        <v>358</v>
      </c>
      <c r="T2" t="s">
        <v>482</v>
      </c>
    </row>
    <row r="3" spans="1:20" x14ac:dyDescent="0.35">
      <c r="A3" t="s">
        <v>13</v>
      </c>
      <c r="B3" s="6" t="s">
        <v>25</v>
      </c>
      <c r="C3" s="7">
        <v>0.7</v>
      </c>
      <c r="D3" s="19">
        <v>800</v>
      </c>
      <c r="E3" s="7" t="s">
        <v>401</v>
      </c>
      <c r="F3" s="6" t="s">
        <v>396</v>
      </c>
      <c r="G3" s="19">
        <v>2074</v>
      </c>
      <c r="H3" s="19">
        <v>13378</v>
      </c>
      <c r="I3" s="7">
        <v>102.7</v>
      </c>
      <c r="J3" s="7">
        <v>476.2</v>
      </c>
      <c r="K3" s="7">
        <f t="shared" ref="K3:K12" si="0">ROUND((G3+H3)/J3,INT(2-LOG10(ABS((G3+H3)/J3))))</f>
        <v>32</v>
      </c>
      <c r="L3" s="7">
        <v>27</v>
      </c>
      <c r="M3" s="7" t="s">
        <v>193</v>
      </c>
      <c r="N3" s="7">
        <v>16.2</v>
      </c>
      <c r="O3" s="19">
        <v>2048</v>
      </c>
      <c r="P3" s="19">
        <v>131072</v>
      </c>
      <c r="Q3" s="7">
        <v>20.6</v>
      </c>
      <c r="R3" s="7">
        <v>20.6</v>
      </c>
      <c r="S3" s="7" t="s">
        <v>358</v>
      </c>
      <c r="T3" t="s">
        <v>483</v>
      </c>
    </row>
    <row r="4" spans="1:20" x14ac:dyDescent="0.35">
      <c r="A4" t="s">
        <v>13</v>
      </c>
      <c r="B4" s="6" t="s">
        <v>1</v>
      </c>
      <c r="C4" s="7">
        <v>0.7</v>
      </c>
      <c r="D4" s="19">
        <v>800</v>
      </c>
      <c r="E4" s="7" t="s">
        <v>401</v>
      </c>
      <c r="F4" s="6" t="s">
        <v>396</v>
      </c>
      <c r="G4" s="19">
        <v>2286</v>
      </c>
      <c r="H4" s="19">
        <v>10026</v>
      </c>
      <c r="I4" s="7">
        <v>17.2</v>
      </c>
      <c r="J4" s="7">
        <v>78.5</v>
      </c>
      <c r="K4" s="7">
        <f t="shared" si="0"/>
        <v>160</v>
      </c>
      <c r="L4" s="7">
        <v>3</v>
      </c>
      <c r="M4" s="7" t="s">
        <v>193</v>
      </c>
      <c r="N4" s="7">
        <v>1.9</v>
      </c>
      <c r="O4" s="19">
        <v>2048</v>
      </c>
      <c r="P4" s="19">
        <v>131072</v>
      </c>
      <c r="Q4" s="7">
        <v>3.3</v>
      </c>
      <c r="R4" s="7">
        <v>3.3</v>
      </c>
      <c r="S4" s="7" t="s">
        <v>358</v>
      </c>
      <c r="T4" t="s">
        <v>484</v>
      </c>
    </row>
    <row r="5" spans="1:20" x14ac:dyDescent="0.35">
      <c r="A5" t="s">
        <v>13</v>
      </c>
      <c r="B5" s="6" t="s">
        <v>6</v>
      </c>
      <c r="C5" s="7">
        <v>0.7</v>
      </c>
      <c r="D5" s="19">
        <v>800</v>
      </c>
      <c r="E5" s="7" t="s">
        <v>401</v>
      </c>
      <c r="F5" s="6" t="s">
        <v>396</v>
      </c>
      <c r="G5" s="19">
        <v>1986</v>
      </c>
      <c r="H5" s="19">
        <v>11696</v>
      </c>
      <c r="I5" s="7">
        <v>200.3</v>
      </c>
      <c r="J5" s="7">
        <v>865.8</v>
      </c>
      <c r="K5" s="7">
        <f t="shared" si="0"/>
        <v>16</v>
      </c>
      <c r="L5" s="7">
        <v>70</v>
      </c>
      <c r="M5" s="7" t="s">
        <v>193</v>
      </c>
      <c r="N5" s="7">
        <v>39.6</v>
      </c>
      <c r="O5" s="19">
        <v>2048</v>
      </c>
      <c r="P5" s="19">
        <v>131072</v>
      </c>
      <c r="Q5" s="7">
        <v>42.1</v>
      </c>
      <c r="R5" s="7">
        <v>42.1</v>
      </c>
      <c r="S5" s="7" t="s">
        <v>358</v>
      </c>
      <c r="T5" t="s">
        <v>485</v>
      </c>
    </row>
    <row r="6" spans="1:20" x14ac:dyDescent="0.35">
      <c r="A6" t="s">
        <v>13</v>
      </c>
      <c r="B6" s="6" t="s">
        <v>31</v>
      </c>
      <c r="C6" s="7">
        <v>0.7</v>
      </c>
      <c r="D6" s="19">
        <v>800</v>
      </c>
      <c r="E6" s="7" t="s">
        <v>401</v>
      </c>
      <c r="F6" s="6" t="s">
        <v>396</v>
      </c>
      <c r="G6" s="19">
        <v>2106</v>
      </c>
      <c r="H6" s="19">
        <v>10607</v>
      </c>
      <c r="I6" s="7">
        <v>44.7</v>
      </c>
      <c r="J6" s="7">
        <v>202.8</v>
      </c>
      <c r="K6" s="7">
        <f t="shared" si="0"/>
        <v>63</v>
      </c>
      <c r="L6" s="7">
        <v>14</v>
      </c>
      <c r="M6" s="7" t="s">
        <v>193</v>
      </c>
      <c r="N6" s="7">
        <v>8.4</v>
      </c>
      <c r="O6" s="19">
        <v>2048</v>
      </c>
      <c r="P6" s="19">
        <v>16384</v>
      </c>
      <c r="Q6" s="7">
        <v>10.3</v>
      </c>
      <c r="R6" s="7">
        <v>10.3</v>
      </c>
      <c r="S6" s="7" t="s">
        <v>358</v>
      </c>
      <c r="T6" t="s">
        <v>486</v>
      </c>
    </row>
    <row r="7" spans="1:20" x14ac:dyDescent="0.35">
      <c r="A7" t="s">
        <v>13</v>
      </c>
      <c r="B7" s="6" t="s">
        <v>33</v>
      </c>
      <c r="C7" s="7">
        <v>0.7</v>
      </c>
      <c r="D7" s="19">
        <v>800</v>
      </c>
      <c r="E7" s="7" t="s">
        <v>401</v>
      </c>
      <c r="F7" s="6" t="s">
        <v>396</v>
      </c>
      <c r="G7" s="19">
        <v>2106</v>
      </c>
      <c r="H7" s="19">
        <v>11228</v>
      </c>
      <c r="I7" s="7">
        <v>129.6</v>
      </c>
      <c r="J7" s="7">
        <v>526.1</v>
      </c>
      <c r="K7" s="7">
        <f t="shared" si="0"/>
        <v>25</v>
      </c>
      <c r="L7" s="7">
        <v>14</v>
      </c>
      <c r="M7" s="7" t="s">
        <v>196</v>
      </c>
      <c r="N7" s="7">
        <v>27.3</v>
      </c>
      <c r="O7" s="19">
        <v>2048</v>
      </c>
      <c r="P7" s="19">
        <v>16384</v>
      </c>
      <c r="Q7" s="7">
        <v>29.1</v>
      </c>
      <c r="R7" s="7">
        <v>29.1</v>
      </c>
      <c r="S7" s="7" t="s">
        <v>358</v>
      </c>
      <c r="T7" t="s">
        <v>487</v>
      </c>
    </row>
    <row r="8" spans="1:20" x14ac:dyDescent="0.35">
      <c r="A8" t="s">
        <v>13</v>
      </c>
      <c r="B8" s="6" t="s">
        <v>16</v>
      </c>
      <c r="C8" s="7">
        <v>0.7</v>
      </c>
      <c r="D8" s="19">
        <v>800</v>
      </c>
      <c r="E8" s="7" t="s">
        <v>401</v>
      </c>
      <c r="F8" s="6" t="s">
        <v>396</v>
      </c>
      <c r="G8" s="19">
        <v>1867</v>
      </c>
      <c r="H8" s="19">
        <v>10915</v>
      </c>
      <c r="I8" s="7">
        <v>40.299999999999997</v>
      </c>
      <c r="J8" s="7">
        <v>174.1</v>
      </c>
      <c r="K8" s="7">
        <f t="shared" si="0"/>
        <v>73</v>
      </c>
      <c r="L8" s="7">
        <v>12</v>
      </c>
      <c r="M8" s="7" t="s">
        <v>195</v>
      </c>
      <c r="N8" s="7">
        <v>6.6</v>
      </c>
      <c r="O8" s="19">
        <v>2048</v>
      </c>
      <c r="P8" s="19">
        <v>1024000</v>
      </c>
      <c r="Q8" s="7">
        <v>8.1</v>
      </c>
      <c r="R8" s="7">
        <v>8.1</v>
      </c>
      <c r="S8" s="7" t="s">
        <v>358</v>
      </c>
      <c r="T8" t="s">
        <v>488</v>
      </c>
    </row>
    <row r="9" spans="1:20" x14ac:dyDescent="0.35">
      <c r="A9" t="s">
        <v>13</v>
      </c>
      <c r="B9" s="6" t="s">
        <v>184</v>
      </c>
      <c r="C9" s="7">
        <v>0.7</v>
      </c>
      <c r="D9" s="19">
        <v>800</v>
      </c>
      <c r="E9" s="7" t="s">
        <v>401</v>
      </c>
      <c r="F9" s="6" t="s">
        <v>396</v>
      </c>
      <c r="G9" s="19">
        <v>1951</v>
      </c>
      <c r="H9" s="19">
        <v>11863</v>
      </c>
      <c r="I9" s="7">
        <v>31.4</v>
      </c>
      <c r="J9" s="7">
        <v>166.2</v>
      </c>
      <c r="K9" s="7">
        <f t="shared" si="0"/>
        <v>83</v>
      </c>
      <c r="L9" s="7">
        <v>8</v>
      </c>
      <c r="M9" s="7" t="s">
        <v>193</v>
      </c>
      <c r="N9" s="7">
        <v>4.7</v>
      </c>
      <c r="O9" s="19">
        <v>2048</v>
      </c>
      <c r="P9" s="19">
        <v>8192</v>
      </c>
      <c r="Q9" s="7">
        <v>6.8</v>
      </c>
      <c r="R9" s="7">
        <v>6.8</v>
      </c>
      <c r="S9" s="7" t="s">
        <v>358</v>
      </c>
      <c r="T9" t="s">
        <v>489</v>
      </c>
    </row>
    <row r="10" spans="1:20" x14ac:dyDescent="0.35">
      <c r="A10" t="s">
        <v>13</v>
      </c>
      <c r="B10" s="6" t="s">
        <v>28</v>
      </c>
      <c r="C10" s="7">
        <v>0.7</v>
      </c>
      <c r="D10" s="19">
        <v>800</v>
      </c>
      <c r="E10" s="7" t="s">
        <v>401</v>
      </c>
      <c r="F10" s="6" t="s">
        <v>396</v>
      </c>
      <c r="G10" s="19">
        <v>1850</v>
      </c>
      <c r="H10" s="19">
        <v>15050</v>
      </c>
      <c r="I10" s="7">
        <v>109.2</v>
      </c>
      <c r="J10" s="7">
        <v>579.70000000000005</v>
      </c>
      <c r="K10" s="7">
        <f t="shared" si="0"/>
        <v>29</v>
      </c>
      <c r="L10" s="7">
        <v>32</v>
      </c>
      <c r="M10" s="7" t="s">
        <v>193</v>
      </c>
      <c r="N10" s="7">
        <v>18.5</v>
      </c>
      <c r="O10" s="19">
        <v>2048</v>
      </c>
      <c r="P10" s="19">
        <v>131072</v>
      </c>
      <c r="Q10" s="7">
        <v>20.5</v>
      </c>
      <c r="R10" s="7">
        <v>20.5</v>
      </c>
      <c r="S10" s="7" t="s">
        <v>358</v>
      </c>
      <c r="T10" t="s">
        <v>490</v>
      </c>
    </row>
    <row r="11" spans="1:20" x14ac:dyDescent="0.35">
      <c r="A11" t="s">
        <v>13</v>
      </c>
      <c r="B11" s="6" t="s">
        <v>477</v>
      </c>
      <c r="C11" s="7">
        <v>0.7</v>
      </c>
      <c r="D11" s="19">
        <v>800</v>
      </c>
      <c r="E11" s="7" t="s">
        <v>401</v>
      </c>
      <c r="F11" s="6" t="s">
        <v>396</v>
      </c>
      <c r="G11" s="19">
        <v>1950</v>
      </c>
      <c r="H11" s="19">
        <v>14814</v>
      </c>
      <c r="I11" s="7">
        <v>51</v>
      </c>
      <c r="J11" s="7">
        <v>280</v>
      </c>
      <c r="K11" s="7">
        <f t="shared" si="0"/>
        <v>60</v>
      </c>
      <c r="L11" s="7">
        <v>14</v>
      </c>
      <c r="M11" s="7" t="s">
        <v>193</v>
      </c>
      <c r="N11" s="7">
        <v>8.6</v>
      </c>
      <c r="O11" s="19">
        <v>2048</v>
      </c>
      <c r="P11" s="19">
        <v>40960</v>
      </c>
      <c r="Q11" s="7">
        <v>10.4</v>
      </c>
      <c r="R11" s="7">
        <v>10.4</v>
      </c>
      <c r="S11" s="7" t="s">
        <v>358</v>
      </c>
      <c r="T11" t="s">
        <v>491</v>
      </c>
    </row>
    <row r="12" spans="1:20" x14ac:dyDescent="0.35">
      <c r="A12" t="s">
        <v>13</v>
      </c>
      <c r="B12" s="6" t="s">
        <v>41</v>
      </c>
      <c r="C12" s="7">
        <v>0.7</v>
      </c>
      <c r="D12" s="19">
        <v>800</v>
      </c>
      <c r="E12" s="7" t="s">
        <v>401</v>
      </c>
      <c r="F12" s="6" t="s">
        <v>396</v>
      </c>
      <c r="G12" s="19">
        <v>1950</v>
      </c>
      <c r="H12" s="19">
        <v>15270</v>
      </c>
      <c r="I12" s="7">
        <v>95</v>
      </c>
      <c r="J12" s="7">
        <v>593</v>
      </c>
      <c r="K12" s="7">
        <f t="shared" si="0"/>
        <v>29</v>
      </c>
      <c r="L12" s="7">
        <v>32</v>
      </c>
      <c r="M12" s="7" t="s">
        <v>193</v>
      </c>
      <c r="N12" s="7">
        <v>18.8</v>
      </c>
      <c r="O12" s="19">
        <v>2048</v>
      </c>
      <c r="P12" s="19">
        <v>40960</v>
      </c>
      <c r="Q12" s="7">
        <v>21.8</v>
      </c>
      <c r="R12" s="7">
        <v>21.8</v>
      </c>
      <c r="S12" s="7" t="s">
        <v>358</v>
      </c>
      <c r="T12" t="s">
        <v>492</v>
      </c>
    </row>
    <row r="13" spans="1:20" x14ac:dyDescent="0.35">
      <c r="B13" s="7"/>
      <c r="J13" s="23">
        <f>SUM(J2:J12)</f>
        <v>4085</v>
      </c>
      <c r="N13" s="7"/>
      <c r="P13" s="19"/>
      <c r="S13" s="7"/>
    </row>
    <row r="14" spans="1:20" x14ac:dyDescent="0.35">
      <c r="A14" t="s">
        <v>433</v>
      </c>
      <c r="B14" s="6" t="s">
        <v>434</v>
      </c>
      <c r="C14" s="7">
        <v>0.7</v>
      </c>
      <c r="D14" s="19">
        <v>800</v>
      </c>
      <c r="E14" s="7" t="s">
        <v>401</v>
      </c>
      <c r="F14" s="6" t="s">
        <v>396</v>
      </c>
      <c r="G14" s="19">
        <v>1974</v>
      </c>
      <c r="H14" s="19">
        <v>12874</v>
      </c>
      <c r="I14" s="7">
        <v>8.1999999999999993</v>
      </c>
      <c r="J14" s="7">
        <v>132.1</v>
      </c>
      <c r="K14" s="7">
        <f>ROUND((G14+H14)/J14,INT(2-LOG10(ABS((G14+H14)/J14))))</f>
        <v>110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33.6</v>
      </c>
      <c r="J15" s="7">
        <v>498.8</v>
      </c>
      <c r="K15" s="7">
        <f t="shared" ref="K15:K24" si="1">ROUND((G15+H15)/J15,INT(2-LOG10(ABS((G15+H15)/J15))))</f>
        <v>31</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10.8</v>
      </c>
      <c r="J16" s="7">
        <v>86.8</v>
      </c>
      <c r="K16" s="7">
        <f t="shared" si="1"/>
        <v>160</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11163</v>
      </c>
      <c r="I17" s="7">
        <v>87.1</v>
      </c>
      <c r="J17" s="7">
        <v>873.7</v>
      </c>
      <c r="K17" s="7">
        <f t="shared" si="1"/>
        <v>15</v>
      </c>
      <c r="L17" s="7">
        <v>70</v>
      </c>
      <c r="N17" s="7">
        <v>39.6</v>
      </c>
      <c r="O17" s="19">
        <v>2048</v>
      </c>
      <c r="P17" s="19">
        <v>131072</v>
      </c>
      <c r="S17" s="7" t="s">
        <v>435</v>
      </c>
      <c r="T17" s="21" t="s">
        <v>518</v>
      </c>
    </row>
    <row r="18" spans="1:20" x14ac:dyDescent="0.35">
      <c r="A18" t="s">
        <v>433</v>
      </c>
      <c r="B18" s="6" t="s">
        <v>441</v>
      </c>
      <c r="C18" s="7">
        <v>0.7</v>
      </c>
      <c r="D18" s="19">
        <v>800</v>
      </c>
      <c r="E18" s="7" t="s">
        <v>401</v>
      </c>
      <c r="F18" s="6" t="s">
        <v>396</v>
      </c>
      <c r="G18" s="19">
        <v>2006</v>
      </c>
      <c r="H18" s="19">
        <v>11063</v>
      </c>
      <c r="I18" s="7">
        <v>23.8</v>
      </c>
      <c r="J18" s="7">
        <v>210.3</v>
      </c>
      <c r="K18" s="7">
        <f t="shared" si="1"/>
        <v>62</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51</v>
      </c>
      <c r="J19" s="7">
        <v>498.4</v>
      </c>
      <c r="K19" s="7">
        <f t="shared" si="1"/>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11711</v>
      </c>
      <c r="I20" s="7">
        <v>22.8</v>
      </c>
      <c r="J20" s="7">
        <v>193.4</v>
      </c>
      <c r="K20" s="7">
        <f t="shared" si="1"/>
        <v>70</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13.2</v>
      </c>
      <c r="J21" s="7">
        <v>156.19999999999999</v>
      </c>
      <c r="K21" s="7">
        <f t="shared" si="1"/>
        <v>91</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50.7</v>
      </c>
      <c r="J22" s="7">
        <v>560.20000000000005</v>
      </c>
      <c r="K22" s="7">
        <f t="shared" si="1"/>
        <v>29</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24.8</v>
      </c>
      <c r="J23" s="22">
        <v>303.3</v>
      </c>
      <c r="K23" s="7">
        <f t="shared" si="1"/>
        <v>58</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50</v>
      </c>
      <c r="J24" s="7">
        <v>592</v>
      </c>
      <c r="K24" s="7">
        <f t="shared" si="1"/>
        <v>28</v>
      </c>
      <c r="L24" s="7">
        <v>32</v>
      </c>
      <c r="N24" s="7">
        <v>18.399999999999999</v>
      </c>
      <c r="O24" s="19">
        <v>2048</v>
      </c>
      <c r="P24" s="19">
        <v>40960</v>
      </c>
      <c r="S24" s="7" t="s">
        <v>435</v>
      </c>
      <c r="T24" t="s">
        <v>523</v>
      </c>
    </row>
    <row r="25" spans="1:20" x14ac:dyDescent="0.35">
      <c r="J25" s="23">
        <f>SUM(J14:J24)</f>
        <v>4105.2</v>
      </c>
      <c r="N25" s="7"/>
      <c r="P25" s="19"/>
      <c r="S25" s="7"/>
    </row>
    <row r="26" spans="1:20" x14ac:dyDescent="0.35">
      <c r="A26" t="s">
        <v>433</v>
      </c>
      <c r="B26" s="6" t="s">
        <v>457</v>
      </c>
      <c r="C26" s="7">
        <v>0.7</v>
      </c>
      <c r="D26" s="19">
        <v>800</v>
      </c>
      <c r="E26" s="7" t="s">
        <v>401</v>
      </c>
      <c r="F26" s="6" t="s">
        <v>396</v>
      </c>
      <c r="G26" s="19">
        <v>1974</v>
      </c>
      <c r="H26" s="19">
        <v>13081</v>
      </c>
      <c r="I26" s="7">
        <v>11.3</v>
      </c>
      <c r="J26" s="7">
        <v>132.1</v>
      </c>
      <c r="K26" s="7">
        <f>ROUND((G26+H26)/J26,INT(2-LOG10(ABS((G26+H26)/J26))))</f>
        <v>110</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39.299999999999997</v>
      </c>
      <c r="J27" s="7">
        <v>498.4</v>
      </c>
      <c r="K27" s="7">
        <f t="shared" ref="K27:K36" si="2">ROUND((G27+H27)/J27,INT(2-LOG10(ABS((G27+H27)/J27))))</f>
        <v>32</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10.7</v>
      </c>
      <c r="J28" s="7">
        <v>85.8</v>
      </c>
      <c r="K28" s="7">
        <f t="shared" si="2"/>
        <v>160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11341</v>
      </c>
      <c r="I29" s="7">
        <v>83.7</v>
      </c>
      <c r="J29" s="22">
        <v>871.5</v>
      </c>
      <c r="K29" s="7">
        <f t="shared" si="2"/>
        <v>15</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11351</v>
      </c>
      <c r="I30" s="7">
        <v>24.6</v>
      </c>
      <c r="J30" s="7">
        <v>210.3</v>
      </c>
      <c r="K30" s="7">
        <f t="shared" si="2"/>
        <v>64</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11325</v>
      </c>
      <c r="I31" s="7">
        <v>52.9</v>
      </c>
      <c r="J31" s="7">
        <v>495.4</v>
      </c>
      <c r="K31" s="7">
        <f t="shared" si="2"/>
        <v>27</v>
      </c>
      <c r="L31" s="7">
        <v>14</v>
      </c>
      <c r="N31" s="7">
        <v>27.3</v>
      </c>
      <c r="O31" s="19">
        <v>2048</v>
      </c>
      <c r="P31" s="19">
        <v>16384</v>
      </c>
      <c r="S31" s="7" t="s">
        <v>435</v>
      </c>
      <c r="T31" s="21" t="s">
        <v>528</v>
      </c>
    </row>
    <row r="32" spans="1:20" x14ac:dyDescent="0.35">
      <c r="A32" t="s">
        <v>433</v>
      </c>
      <c r="B32" s="6" t="s">
        <v>468</v>
      </c>
      <c r="C32" s="7">
        <v>0.7</v>
      </c>
      <c r="D32" s="19">
        <v>800</v>
      </c>
      <c r="E32" s="7" t="s">
        <v>401</v>
      </c>
      <c r="F32" s="6" t="s">
        <v>396</v>
      </c>
      <c r="G32" s="19">
        <v>1887</v>
      </c>
      <c r="H32" s="19">
        <v>11697</v>
      </c>
      <c r="I32" s="7">
        <v>22.8</v>
      </c>
      <c r="J32" s="7">
        <v>189.5</v>
      </c>
      <c r="K32" s="7">
        <f t="shared" si="2"/>
        <v>72</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13.1</v>
      </c>
      <c r="J33" s="7">
        <v>152.1</v>
      </c>
      <c r="K33" s="7">
        <f t="shared" si="2"/>
        <v>93</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53.6</v>
      </c>
      <c r="J34" s="7">
        <v>552.6</v>
      </c>
      <c r="K34" s="7">
        <f t="shared" si="2"/>
        <v>29</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26.1</v>
      </c>
      <c r="J35" s="7">
        <v>294.39999999999998</v>
      </c>
      <c r="K35" s="7">
        <f t="shared" si="2"/>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43.4</v>
      </c>
      <c r="J36" s="7">
        <v>591.9</v>
      </c>
      <c r="K36" s="7">
        <f t="shared" si="2"/>
        <v>29</v>
      </c>
      <c r="L36" s="7">
        <v>32</v>
      </c>
      <c r="N36" s="7">
        <v>18.399999999999999</v>
      </c>
      <c r="O36" s="19">
        <v>2048</v>
      </c>
      <c r="P36" s="19">
        <v>40960</v>
      </c>
      <c r="S36" s="7" t="s">
        <v>435</v>
      </c>
      <c r="T36" s="21" t="s">
        <v>531</v>
      </c>
    </row>
    <row r="37" spans="1:20" x14ac:dyDescent="0.35">
      <c r="J37" s="23">
        <f>SUM(J26:J36)</f>
        <v>4074</v>
      </c>
      <c r="N37" s="7"/>
      <c r="P37" s="19"/>
      <c r="S37" s="7"/>
    </row>
    <row r="39" spans="1:20" x14ac:dyDescent="0.35">
      <c r="B39" s="6" t="str" cm="1">
        <f t="array" aca="1" ref="B39" ca="1">VLOOKUP(MID(CELL("Filename",A1),FIND("]",CELL("Filename",A1))+1,31),setups!A:B,2)</f>
        <v>ajax,a6000 internal x2,vulkan1 (48g)</v>
      </c>
    </row>
  </sheetData>
  <conditionalFormatting sqref="J2:J12">
    <cfRule type="expression" dxfId="42" priority="7">
      <formula>J2&lt;J14</formula>
    </cfRule>
    <cfRule type="dataBar" priority="10">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K24">
    <cfRule type="expression" dxfId="41" priority="3">
      <formula>J14&lt;J2</formula>
    </cfRule>
  </conditionalFormatting>
  <conditionalFormatting sqref="J26:K36">
    <cfRule type="expression" dxfId="40" priority="2">
      <formula>J26&lt;J14</formula>
    </cfRule>
  </conditionalFormatting>
  <conditionalFormatting sqref="K2:K12">
    <cfRule type="expression" dxfId="39" priority="1">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{0DD2455F-C633-43CD-B9AB-754F599DF3D4}</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{5D96A65F-A3B0-4019-AA44-08C2FCEC0514}</x14:id>
        </ext>
      </extLst>
    </cfRule>
  </conditionalFormatting>
  <conditionalFormatting sqref="S1:S37 R38:R1048576">
    <cfRule type="expression" dxfId="38"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T41"/>
  <sheetViews>
    <sheetView zoomScale="80" zoomScaleNormal="80" workbookViewId="0">
      <selection activeCell="G1" sqref="G1:P1048576"/>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2" width="7.453125" style="7" bestFit="1" customWidth="1"/>
    <col min="13" max="13" width="6.08984375" style="7" bestFit="1" customWidth="1"/>
    <col min="14" max="14" width="8.81640625" style="19" bestFit="1" customWidth="1"/>
    <col min="15" max="15" width="7.81640625" style="19" bestFit="1" customWidth="1"/>
    <col min="16" max="16" width="10.36328125" style="7" bestFit="1" customWidth="1"/>
    <col min="17" max="17" width="7.6328125" style="7" bestFit="1" customWidth="1"/>
    <col min="18" max="18" width="10.6328125" style="7" customWidth="1"/>
    <col min="19" max="19" width="12.81640625"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K2" s="7" t="e">
        <f>ROUND((G2+H2)/J2,INT(2-LOG10(ABS((G2+H2)/J2))))</f>
        <v>#DIV/0!</v>
      </c>
      <c r="N2" s="7"/>
      <c r="P2" s="19"/>
      <c r="S2" s="7"/>
    </row>
    <row r="3" spans="1:20" x14ac:dyDescent="0.35">
      <c r="K3" s="7" t="e">
        <f t="shared" ref="K3:K12" si="0">ROUND((G3+H3)/J3,INT(2-LOG10(ABS((G3+H3)/J3))))</f>
        <v>#DIV/0!</v>
      </c>
      <c r="N3" s="7"/>
      <c r="P3" s="19"/>
      <c r="S3" s="7"/>
    </row>
    <row r="4" spans="1:20" x14ac:dyDescent="0.35">
      <c r="K4" s="7" t="e">
        <f t="shared" si="0"/>
        <v>#DIV/0!</v>
      </c>
      <c r="N4" s="7"/>
      <c r="P4" s="19"/>
      <c r="S4" s="7"/>
    </row>
    <row r="5" spans="1:20" x14ac:dyDescent="0.35">
      <c r="K5" s="7" t="e">
        <f t="shared" si="0"/>
        <v>#DIV/0!</v>
      </c>
      <c r="N5" s="7"/>
      <c r="P5" s="19"/>
      <c r="S5" s="7"/>
    </row>
    <row r="6" spans="1:20" x14ac:dyDescent="0.35">
      <c r="K6" s="7" t="e">
        <f t="shared" si="0"/>
        <v>#DIV/0!</v>
      </c>
      <c r="N6" s="7"/>
      <c r="P6" s="19"/>
      <c r="S6" s="7"/>
    </row>
    <row r="7" spans="1:20" x14ac:dyDescent="0.35">
      <c r="K7" s="7" t="e">
        <f t="shared" si="0"/>
        <v>#DIV/0!</v>
      </c>
      <c r="N7" s="7"/>
      <c r="P7" s="19"/>
      <c r="S7" s="7"/>
    </row>
    <row r="8" spans="1:20" x14ac:dyDescent="0.35">
      <c r="K8" s="7" t="e">
        <f t="shared" si="0"/>
        <v>#DIV/0!</v>
      </c>
      <c r="N8" s="7"/>
      <c r="P8" s="19"/>
      <c r="S8" s="7"/>
    </row>
    <row r="9" spans="1:20" x14ac:dyDescent="0.35">
      <c r="K9" s="7" t="e">
        <f t="shared" si="0"/>
        <v>#DIV/0!</v>
      </c>
      <c r="N9" s="7"/>
      <c r="P9" s="19"/>
      <c r="S9" s="7"/>
    </row>
    <row r="10" spans="1:20" x14ac:dyDescent="0.35">
      <c r="K10" s="7" t="e">
        <f t="shared" si="0"/>
        <v>#DIV/0!</v>
      </c>
      <c r="N10" s="7"/>
      <c r="P10" s="19"/>
      <c r="S10" s="7"/>
    </row>
    <row r="11" spans="1:20" x14ac:dyDescent="0.35">
      <c r="K11" s="7" t="e">
        <f t="shared" si="0"/>
        <v>#DIV/0!</v>
      </c>
      <c r="N11" s="7"/>
      <c r="P11" s="19"/>
      <c r="S11" s="7"/>
    </row>
    <row r="12" spans="1:20" x14ac:dyDescent="0.35">
      <c r="K12" s="7" t="e">
        <f t="shared" si="0"/>
        <v>#DIV/0!</v>
      </c>
      <c r="N12" s="7"/>
      <c r="P12" s="19"/>
      <c r="S12" s="7"/>
    </row>
    <row r="13" spans="1:20" x14ac:dyDescent="0.35">
      <c r="B13" s="7"/>
      <c r="J13" s="23"/>
      <c r="N13" s="7"/>
      <c r="P13" s="19"/>
      <c r="S13" s="7"/>
    </row>
    <row r="14" spans="1:20" x14ac:dyDescent="0.35">
      <c r="A14" t="s">
        <v>433</v>
      </c>
      <c r="B14" s="6" t="s">
        <v>434</v>
      </c>
      <c r="C14" s="7">
        <v>0.7</v>
      </c>
      <c r="D14" s="19">
        <v>800</v>
      </c>
      <c r="E14" s="7" t="s">
        <v>401</v>
      </c>
      <c r="F14" s="6" t="s">
        <v>396</v>
      </c>
      <c r="G14" s="19">
        <v>1974</v>
      </c>
      <c r="H14" s="19">
        <v>12874</v>
      </c>
      <c r="I14" s="7">
        <v>19.8</v>
      </c>
      <c r="J14" s="7">
        <v>210.1</v>
      </c>
      <c r="K14" s="7">
        <f>ROUND((G14+H14)/J14,INT(2-LOG10(ABS((G14+H14)/J14))))</f>
        <v>71</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88.9</v>
      </c>
      <c r="J15" s="7">
        <v>484.8</v>
      </c>
      <c r="K15" s="7">
        <f t="shared" ref="K15:K24" si="1">ROUND((G15+H15)/J15,INT(2-LOG10(ABS((G15+H15)/J15))))</f>
        <v>32</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23.6</v>
      </c>
      <c r="J16" s="7">
        <v>150.5</v>
      </c>
      <c r="K16" s="7">
        <f t="shared" si="1"/>
        <v>92</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11163</v>
      </c>
      <c r="I17" s="7">
        <v>222</v>
      </c>
      <c r="J17" s="7">
        <v>829.4</v>
      </c>
      <c r="K17" s="7">
        <f t="shared" si="1"/>
        <v>16</v>
      </c>
      <c r="L17" s="7">
        <v>70</v>
      </c>
      <c r="N17" s="7">
        <v>39.6</v>
      </c>
      <c r="O17" s="19">
        <v>2048</v>
      </c>
      <c r="P17" s="19">
        <v>131072</v>
      </c>
      <c r="S17" s="7" t="s">
        <v>435</v>
      </c>
      <c r="T17" s="21" t="s">
        <v>518</v>
      </c>
    </row>
    <row r="18" spans="1:20" x14ac:dyDescent="0.35">
      <c r="A18" t="s">
        <v>433</v>
      </c>
      <c r="B18" s="6" t="s">
        <v>441</v>
      </c>
      <c r="C18" s="7">
        <v>0.7</v>
      </c>
      <c r="D18" s="19">
        <v>800</v>
      </c>
      <c r="E18" s="7" t="s">
        <v>401</v>
      </c>
      <c r="F18" s="6" t="s">
        <v>396</v>
      </c>
      <c r="G18" s="19">
        <v>2006</v>
      </c>
      <c r="H18" s="19">
        <v>11063</v>
      </c>
      <c r="I18" s="7">
        <v>55</v>
      </c>
      <c r="J18" s="7">
        <v>207.2</v>
      </c>
      <c r="K18" s="7">
        <f t="shared" si="1"/>
        <v>63</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146.4</v>
      </c>
      <c r="J19" s="7">
        <v>499.6</v>
      </c>
      <c r="K19" s="7">
        <f t="shared" si="1"/>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11711</v>
      </c>
      <c r="I20" s="7">
        <v>47.9</v>
      </c>
      <c r="J20" s="7">
        <v>192.4</v>
      </c>
      <c r="K20" s="7">
        <f t="shared" si="1"/>
        <v>71</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29.2</v>
      </c>
      <c r="J21" s="7">
        <v>171.2</v>
      </c>
      <c r="K21" s="7">
        <f t="shared" si="1"/>
        <v>83</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115.5</v>
      </c>
      <c r="J22" s="7">
        <v>537.6</v>
      </c>
      <c r="K22" s="7">
        <f t="shared" si="1"/>
        <v>30</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56.7</v>
      </c>
      <c r="J23" s="22">
        <v>295.60000000000002</v>
      </c>
      <c r="K23" s="7">
        <f t="shared" si="1"/>
        <v>59</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115.3</v>
      </c>
      <c r="J24" s="7">
        <v>568.4</v>
      </c>
      <c r="K24" s="7">
        <f t="shared" si="1"/>
        <v>30</v>
      </c>
      <c r="L24" s="7">
        <v>32</v>
      </c>
      <c r="N24" s="7">
        <v>18.399999999999999</v>
      </c>
      <c r="O24" s="19">
        <v>2048</v>
      </c>
      <c r="P24" s="19">
        <v>40960</v>
      </c>
      <c r="S24" s="7" t="s">
        <v>435</v>
      </c>
      <c r="T24" t="s">
        <v>523</v>
      </c>
    </row>
    <row r="25" spans="1:20" x14ac:dyDescent="0.35">
      <c r="J25" s="23">
        <f>SUM(J14:J24)</f>
        <v>4146.7999999999993</v>
      </c>
      <c r="N25" s="7"/>
      <c r="P25" s="19"/>
      <c r="S25" s="7"/>
    </row>
    <row r="26" spans="1:20" x14ac:dyDescent="0.35">
      <c r="A26" t="s">
        <v>433</v>
      </c>
      <c r="B26" s="6" t="s">
        <v>457</v>
      </c>
      <c r="C26" s="7">
        <v>0.7</v>
      </c>
      <c r="D26" s="19">
        <v>800</v>
      </c>
      <c r="E26" s="7" t="s">
        <v>401</v>
      </c>
      <c r="F26" s="6" t="s">
        <v>396</v>
      </c>
      <c r="G26" s="19">
        <v>1974</v>
      </c>
      <c r="H26" s="19">
        <v>13081</v>
      </c>
      <c r="I26" s="7">
        <v>23.1</v>
      </c>
      <c r="J26" s="7">
        <v>210.3</v>
      </c>
      <c r="K26" s="7">
        <f>ROUND((G26+H26)/J26,INT(2-LOG10(ABS((G26+H26)/J26))))</f>
        <v>72</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89.2</v>
      </c>
      <c r="J27" s="7">
        <v>478</v>
      </c>
      <c r="K27" s="7">
        <f t="shared" ref="K27:K36" si="2">ROUND((G27+H27)/J27,INT(2-LOG10(ABS((G27+H27)/J27))))</f>
        <v>33</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22.9</v>
      </c>
      <c r="J28" s="7">
        <v>139.1</v>
      </c>
      <c r="K28" s="7">
        <f t="shared" si="2"/>
        <v>100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11341</v>
      </c>
      <c r="I29" s="7">
        <v>218.4</v>
      </c>
      <c r="J29" s="22">
        <v>827</v>
      </c>
      <c r="K29" s="7">
        <f t="shared" si="2"/>
        <v>16</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11351</v>
      </c>
      <c r="I30" s="7">
        <v>55.7</v>
      </c>
      <c r="J30" s="7">
        <v>208.2</v>
      </c>
      <c r="K30" s="7">
        <f t="shared" si="2"/>
        <v>64</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11325</v>
      </c>
      <c r="I31" s="7">
        <v>148.4</v>
      </c>
      <c r="J31" s="7">
        <v>502.9</v>
      </c>
      <c r="K31" s="7">
        <f t="shared" si="2"/>
        <v>27</v>
      </c>
      <c r="L31" s="7">
        <v>14</v>
      </c>
      <c r="N31" s="7">
        <v>27.3</v>
      </c>
      <c r="O31" s="19">
        <v>2048</v>
      </c>
      <c r="P31" s="19">
        <v>16384</v>
      </c>
      <c r="S31" s="7" t="s">
        <v>435</v>
      </c>
      <c r="T31" s="21" t="s">
        <v>528</v>
      </c>
    </row>
    <row r="32" spans="1:20" x14ac:dyDescent="0.35">
      <c r="A32" t="s">
        <v>433</v>
      </c>
      <c r="B32" s="6" t="s">
        <v>468</v>
      </c>
      <c r="C32" s="7">
        <v>0.7</v>
      </c>
      <c r="D32" s="19">
        <v>800</v>
      </c>
      <c r="E32" s="7" t="s">
        <v>401</v>
      </c>
      <c r="F32" s="6" t="s">
        <v>396</v>
      </c>
      <c r="G32" s="19">
        <v>1887</v>
      </c>
      <c r="H32" s="19">
        <v>11697</v>
      </c>
      <c r="I32" s="7">
        <v>48.2</v>
      </c>
      <c r="J32" s="7">
        <v>190.4</v>
      </c>
      <c r="K32" s="7">
        <f t="shared" si="2"/>
        <v>71</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29.3</v>
      </c>
      <c r="J33" s="7">
        <v>172.8</v>
      </c>
      <c r="K33" s="7">
        <f t="shared" si="2"/>
        <v>82</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118.5</v>
      </c>
      <c r="J34" s="7">
        <v>533.4</v>
      </c>
      <c r="K34" s="7">
        <f t="shared" si="2"/>
        <v>30</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56.9</v>
      </c>
      <c r="J35" s="7">
        <v>293.10000000000002</v>
      </c>
      <c r="K35" s="7">
        <f t="shared" si="2"/>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108.8</v>
      </c>
      <c r="J36" s="7">
        <v>572</v>
      </c>
      <c r="K36" s="7">
        <f t="shared" si="2"/>
        <v>30</v>
      </c>
      <c r="L36" s="7">
        <v>32</v>
      </c>
      <c r="N36" s="7">
        <v>18.399999999999999</v>
      </c>
      <c r="O36" s="19">
        <v>2048</v>
      </c>
      <c r="P36" s="19">
        <v>40960</v>
      </c>
      <c r="S36" s="7" t="s">
        <v>435</v>
      </c>
      <c r="T36" s="21" t="s">
        <v>531</v>
      </c>
    </row>
    <row r="37" spans="1:20" x14ac:dyDescent="0.35">
      <c r="J37" s="23">
        <f>SUM(J26:J36)</f>
        <v>4127.2000000000007</v>
      </c>
      <c r="N37" s="7"/>
      <c r="P37" s="19"/>
      <c r="S37" s="7"/>
    </row>
    <row r="39" spans="1:20" x14ac:dyDescent="0.35">
      <c r="B39" s="6" t="str" cm="1">
        <f t="array" aca="1" ref="B39" ca="1">VLOOKUP(MID(CELL("Filename",A1),FIND("]",CELL("Filename",A1))+1,31),setups!A:B,2)</f>
        <v>ajax,a6000 internal x2,vulkan1,vulkan2 (96g)</v>
      </c>
    </row>
    <row r="41" spans="1:20" x14ac:dyDescent="0.35">
      <c r="A41" t="s">
        <v>433</v>
      </c>
      <c r="B41" s="6" t="s">
        <v>546</v>
      </c>
      <c r="C41" s="7">
        <v>0.7</v>
      </c>
      <c r="D41" s="19">
        <v>800</v>
      </c>
      <c r="E41" s="7" t="s">
        <v>401</v>
      </c>
      <c r="F41" s="6" t="s">
        <v>396</v>
      </c>
      <c r="G41" s="19">
        <v>2086</v>
      </c>
      <c r="H41" s="19">
        <v>11447</v>
      </c>
      <c r="I41" s="7">
        <v>393.9</v>
      </c>
      <c r="J41" s="7">
        <v>1309.8</v>
      </c>
      <c r="K41" s="7">
        <v>70</v>
      </c>
      <c r="M41" s="24">
        <v>69.8</v>
      </c>
      <c r="N41" s="19">
        <v>2048</v>
      </c>
      <c r="O41" s="19">
        <v>131072</v>
      </c>
      <c r="R41" s="7" t="s">
        <v>435</v>
      </c>
      <c r="S41" t="s">
        <v>547</v>
      </c>
    </row>
  </sheetData>
  <conditionalFormatting sqref="J2:J12">
    <cfRule type="expression" dxfId="37" priority="7">
      <formula>J2&lt;J14</formula>
    </cfRule>
    <cfRule type="dataBar" priority="10">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K24">
    <cfRule type="expression" dxfId="36" priority="3">
      <formula>J14&lt;J2</formula>
    </cfRule>
  </conditionalFormatting>
  <conditionalFormatting sqref="J26:K36">
    <cfRule type="expression" dxfId="35" priority="2">
      <formula>J26&lt;J14</formula>
    </cfRule>
  </conditionalFormatting>
  <conditionalFormatting sqref="K2:K12">
    <cfRule type="expression" dxfId="34" priority="1">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{94AE5453-B7EE-4565-997D-8DE5FFC4F835}</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{A787561D-FB8A-44D2-92D2-6BB058B8EE4C}</x14:id>
        </ext>
      </extLst>
    </cfRule>
  </conditionalFormatting>
  <conditionalFormatting sqref="S1:S37 R38:R1048576">
    <cfRule type="expression" dxfId="33"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T39"/>
  <sheetViews>
    <sheetView zoomScale="80" zoomScaleNormal="80" workbookViewId="0">
      <selection activeCell="K26" sqref="K26"/>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13208</v>
      </c>
      <c r="I2" s="7">
        <v>30</v>
      </c>
      <c r="J2" s="7">
        <v>126.2</v>
      </c>
      <c r="K2" s="7">
        <f>ROUND((G2+H2)/J2,INT(2-LOG10(ABS((G2+H2)/J2))))</f>
        <v>120</v>
      </c>
      <c r="L2" s="7">
        <v>4</v>
      </c>
      <c r="M2" s="7" t="s">
        <v>193</v>
      </c>
      <c r="N2" s="7">
        <v>3.1</v>
      </c>
      <c r="O2" s="19">
        <v>2048</v>
      </c>
      <c r="P2" s="19">
        <v>131072</v>
      </c>
      <c r="Q2" s="7">
        <v>5.9</v>
      </c>
      <c r="R2" s="7">
        <v>5.9</v>
      </c>
      <c r="S2" s="7" t="s">
        <v>358</v>
      </c>
      <c r="T2" t="s">
        <v>482</v>
      </c>
    </row>
    <row r="3" spans="1:20" x14ac:dyDescent="0.35">
      <c r="A3" t="s">
        <v>13</v>
      </c>
      <c r="B3" s="6" t="s">
        <v>25</v>
      </c>
      <c r="C3" s="7">
        <v>0.7</v>
      </c>
      <c r="D3" s="19">
        <v>800</v>
      </c>
      <c r="E3" s="7" t="s">
        <v>401</v>
      </c>
      <c r="F3" s="6" t="s">
        <v>396</v>
      </c>
      <c r="G3" s="19">
        <v>2074</v>
      </c>
      <c r="H3" s="19">
        <v>13378</v>
      </c>
      <c r="I3" s="7">
        <v>59.1</v>
      </c>
      <c r="J3" s="7">
        <v>456</v>
      </c>
      <c r="K3" s="7">
        <f t="shared" ref="K3:K12" si="0">ROUND((G3+H3)/J3,INT(2-LOG10(ABS((G3+H3)/J3))))</f>
        <v>34</v>
      </c>
      <c r="L3" s="7">
        <v>27</v>
      </c>
      <c r="M3" s="7" t="s">
        <v>193</v>
      </c>
      <c r="N3" s="7">
        <v>16.2</v>
      </c>
      <c r="O3" s="19">
        <v>2048</v>
      </c>
      <c r="P3" s="19">
        <v>131072</v>
      </c>
      <c r="Q3" s="7">
        <v>20.6</v>
      </c>
      <c r="R3" s="7">
        <v>20.6</v>
      </c>
      <c r="S3" s="7" t="s">
        <v>358</v>
      </c>
      <c r="T3" t="s">
        <v>483</v>
      </c>
    </row>
    <row r="4" spans="1:20" x14ac:dyDescent="0.35">
      <c r="A4" t="s">
        <v>13</v>
      </c>
      <c r="B4" s="6" t="s">
        <v>1</v>
      </c>
      <c r="C4" s="7">
        <v>0.7</v>
      </c>
      <c r="D4" s="19">
        <v>800</v>
      </c>
      <c r="E4" s="7" t="s">
        <v>401</v>
      </c>
      <c r="F4" s="6" t="s">
        <v>396</v>
      </c>
      <c r="G4" s="19">
        <v>2286</v>
      </c>
      <c r="H4" s="19">
        <v>10026</v>
      </c>
      <c r="I4" s="7">
        <v>8.8000000000000007</v>
      </c>
      <c r="J4" s="7">
        <v>68.7</v>
      </c>
      <c r="K4" s="7">
        <f t="shared" si="0"/>
        <v>180</v>
      </c>
      <c r="L4" s="7">
        <v>3</v>
      </c>
      <c r="M4" s="7" t="s">
        <v>193</v>
      </c>
      <c r="N4" s="7">
        <v>1.9</v>
      </c>
      <c r="O4" s="19">
        <v>2048</v>
      </c>
      <c r="P4" s="19">
        <v>131072</v>
      </c>
      <c r="Q4" s="7">
        <v>3.3</v>
      </c>
      <c r="R4" s="7">
        <v>3.3</v>
      </c>
      <c r="S4" s="7" t="s">
        <v>358</v>
      </c>
      <c r="T4" t="s">
        <v>484</v>
      </c>
    </row>
    <row r="5" spans="1:20" x14ac:dyDescent="0.35">
      <c r="A5" t="s">
        <v>13</v>
      </c>
      <c r="B5" s="6" t="s">
        <v>6</v>
      </c>
      <c r="C5" s="7">
        <v>0.7</v>
      </c>
      <c r="D5" s="19">
        <v>800</v>
      </c>
      <c r="E5" s="7" t="s">
        <v>401</v>
      </c>
      <c r="F5" s="6" t="s">
        <v>396</v>
      </c>
      <c r="G5" s="19">
        <v>1986</v>
      </c>
      <c r="H5" s="19">
        <v>11696</v>
      </c>
      <c r="I5" s="7">
        <v>102.6</v>
      </c>
      <c r="J5" s="7">
        <v>842.5</v>
      </c>
      <c r="K5" s="7">
        <f t="shared" si="0"/>
        <v>16</v>
      </c>
      <c r="L5" s="7">
        <v>70</v>
      </c>
      <c r="M5" s="7" t="s">
        <v>193</v>
      </c>
      <c r="N5" s="7">
        <v>39.6</v>
      </c>
      <c r="O5" s="19">
        <v>2048</v>
      </c>
      <c r="P5" s="19">
        <v>131072</v>
      </c>
      <c r="Q5" s="7">
        <v>42.1</v>
      </c>
      <c r="R5" s="7">
        <v>42.1</v>
      </c>
      <c r="S5" s="7" t="s">
        <v>358</v>
      </c>
      <c r="T5" t="s">
        <v>485</v>
      </c>
    </row>
    <row r="6" spans="1:20" x14ac:dyDescent="0.35">
      <c r="A6" t="s">
        <v>13</v>
      </c>
      <c r="B6" s="6" t="s">
        <v>31</v>
      </c>
      <c r="C6" s="7">
        <v>0.7</v>
      </c>
      <c r="D6" s="19">
        <v>800</v>
      </c>
      <c r="E6" s="7" t="s">
        <v>401</v>
      </c>
      <c r="F6" s="6" t="s">
        <v>396</v>
      </c>
      <c r="G6" s="19">
        <v>2106</v>
      </c>
      <c r="H6" s="19">
        <v>10607</v>
      </c>
      <c r="I6" s="7">
        <v>26.6</v>
      </c>
      <c r="J6" s="7">
        <v>190.7</v>
      </c>
      <c r="K6" s="7">
        <f t="shared" si="0"/>
        <v>67</v>
      </c>
      <c r="L6" s="7">
        <v>14</v>
      </c>
      <c r="M6" s="7" t="s">
        <v>193</v>
      </c>
      <c r="N6" s="7">
        <v>8.4</v>
      </c>
      <c r="O6" s="19">
        <v>2048</v>
      </c>
      <c r="P6" s="19">
        <v>16384</v>
      </c>
      <c r="Q6" s="7">
        <v>10.3</v>
      </c>
      <c r="R6" s="7">
        <v>10.3</v>
      </c>
      <c r="S6" s="7" t="s">
        <v>358</v>
      </c>
      <c r="T6" t="s">
        <v>486</v>
      </c>
    </row>
    <row r="7" spans="1:20" x14ac:dyDescent="0.35">
      <c r="A7" t="s">
        <v>13</v>
      </c>
      <c r="B7" s="6" t="s">
        <v>33</v>
      </c>
      <c r="C7" s="7">
        <v>0.7</v>
      </c>
      <c r="D7" s="19">
        <v>800</v>
      </c>
      <c r="E7" s="7" t="s">
        <v>401</v>
      </c>
      <c r="F7" s="6" t="s">
        <v>396</v>
      </c>
      <c r="G7" s="19">
        <v>2106</v>
      </c>
      <c r="H7" s="19">
        <v>11228</v>
      </c>
      <c r="I7" s="7">
        <v>73.099999999999994</v>
      </c>
      <c r="J7" s="7">
        <v>508.2</v>
      </c>
      <c r="K7" s="7">
        <f t="shared" si="0"/>
        <v>26</v>
      </c>
      <c r="L7" s="7">
        <v>14</v>
      </c>
      <c r="M7" s="7" t="s">
        <v>196</v>
      </c>
      <c r="N7" s="7">
        <v>27.3</v>
      </c>
      <c r="O7" s="19">
        <v>2048</v>
      </c>
      <c r="P7" s="19">
        <v>16384</v>
      </c>
      <c r="Q7" s="7">
        <v>29.1</v>
      </c>
      <c r="R7" s="7">
        <v>29.1</v>
      </c>
      <c r="S7" s="7" t="s">
        <v>358</v>
      </c>
      <c r="T7" t="s">
        <v>487</v>
      </c>
    </row>
    <row r="8" spans="1:20" x14ac:dyDescent="0.35">
      <c r="A8" t="s">
        <v>13</v>
      </c>
      <c r="B8" s="6" t="s">
        <v>16</v>
      </c>
      <c r="C8" s="7">
        <v>0.7</v>
      </c>
      <c r="D8" s="19">
        <v>800</v>
      </c>
      <c r="E8" s="7" t="s">
        <v>401</v>
      </c>
      <c r="F8" s="6" t="s">
        <v>396</v>
      </c>
      <c r="G8" s="19">
        <v>1867</v>
      </c>
      <c r="H8" s="19">
        <v>10915</v>
      </c>
      <c r="I8" s="7">
        <v>19.899999999999999</v>
      </c>
      <c r="J8" s="7">
        <v>163</v>
      </c>
      <c r="K8" s="7">
        <f t="shared" si="0"/>
        <v>78</v>
      </c>
      <c r="L8" s="7">
        <v>12</v>
      </c>
      <c r="M8" s="7" t="s">
        <v>195</v>
      </c>
      <c r="N8" s="7">
        <v>6.6</v>
      </c>
      <c r="O8" s="19">
        <v>2048</v>
      </c>
      <c r="P8" s="19">
        <v>1024000</v>
      </c>
      <c r="Q8" s="7">
        <v>8.1</v>
      </c>
      <c r="R8" s="7">
        <v>8.1</v>
      </c>
      <c r="S8" s="7" t="s">
        <v>358</v>
      </c>
      <c r="T8" t="s">
        <v>488</v>
      </c>
    </row>
    <row r="9" spans="1:20" x14ac:dyDescent="0.35">
      <c r="A9" t="s">
        <v>13</v>
      </c>
      <c r="B9" s="6" t="s">
        <v>184</v>
      </c>
      <c r="C9" s="7">
        <v>0.7</v>
      </c>
      <c r="D9" s="19">
        <v>800</v>
      </c>
      <c r="E9" s="7" t="s">
        <v>401</v>
      </c>
      <c r="F9" s="6" t="s">
        <v>396</v>
      </c>
      <c r="G9" s="19">
        <v>1951</v>
      </c>
      <c r="H9" s="19">
        <v>11863</v>
      </c>
      <c r="I9" s="7">
        <v>21.3</v>
      </c>
      <c r="J9" s="7">
        <v>149.1</v>
      </c>
      <c r="K9" s="7">
        <f t="shared" si="0"/>
        <v>93</v>
      </c>
      <c r="L9" s="7">
        <v>8</v>
      </c>
      <c r="M9" s="7" t="s">
        <v>193</v>
      </c>
      <c r="N9" s="7">
        <v>4.7</v>
      </c>
      <c r="O9" s="19">
        <v>2048</v>
      </c>
      <c r="P9" s="19">
        <v>8192</v>
      </c>
      <c r="Q9" s="7">
        <v>6.8</v>
      </c>
      <c r="R9" s="7">
        <v>6.8</v>
      </c>
      <c r="S9" s="7" t="s">
        <v>358</v>
      </c>
      <c r="T9" t="s">
        <v>489</v>
      </c>
    </row>
    <row r="10" spans="1:20" x14ac:dyDescent="0.35">
      <c r="A10" t="s">
        <v>13</v>
      </c>
      <c r="B10" s="6" t="s">
        <v>28</v>
      </c>
      <c r="C10" s="7">
        <v>0.7</v>
      </c>
      <c r="D10" s="19">
        <v>800</v>
      </c>
      <c r="E10" s="7" t="s">
        <v>401</v>
      </c>
      <c r="F10" s="6" t="s">
        <v>396</v>
      </c>
      <c r="G10" s="19">
        <v>1850</v>
      </c>
      <c r="H10" s="19">
        <v>15050</v>
      </c>
      <c r="I10" s="7">
        <v>55.9</v>
      </c>
      <c r="J10" s="7">
        <v>561.1</v>
      </c>
      <c r="K10" s="7">
        <f t="shared" si="0"/>
        <v>30</v>
      </c>
      <c r="L10" s="7">
        <v>32</v>
      </c>
      <c r="M10" s="7" t="s">
        <v>193</v>
      </c>
      <c r="N10" s="7">
        <v>18.5</v>
      </c>
      <c r="O10" s="19">
        <v>2048</v>
      </c>
      <c r="P10" s="19">
        <v>131072</v>
      </c>
      <c r="Q10" s="7">
        <v>20.5</v>
      </c>
      <c r="R10" s="7">
        <v>20.5</v>
      </c>
      <c r="S10" s="7" t="s">
        <v>358</v>
      </c>
      <c r="T10" t="s">
        <v>490</v>
      </c>
    </row>
    <row r="11" spans="1:20" x14ac:dyDescent="0.35">
      <c r="A11" t="s">
        <v>13</v>
      </c>
      <c r="B11" s="6" t="s">
        <v>477</v>
      </c>
      <c r="C11" s="7">
        <v>0.7</v>
      </c>
      <c r="D11" s="19">
        <v>800</v>
      </c>
      <c r="E11" s="7" t="s">
        <v>401</v>
      </c>
      <c r="F11" s="6" t="s">
        <v>396</v>
      </c>
      <c r="G11" s="19">
        <v>1950</v>
      </c>
      <c r="H11" s="19">
        <v>14814</v>
      </c>
      <c r="I11" s="7">
        <v>31.4</v>
      </c>
      <c r="J11" s="7">
        <v>268.10000000000002</v>
      </c>
      <c r="K11" s="7">
        <f t="shared" si="0"/>
        <v>63</v>
      </c>
      <c r="L11" s="7">
        <v>14</v>
      </c>
      <c r="M11" s="7" t="s">
        <v>193</v>
      </c>
      <c r="N11" s="7">
        <v>8.6</v>
      </c>
      <c r="O11" s="19">
        <v>2048</v>
      </c>
      <c r="P11" s="19">
        <v>40960</v>
      </c>
      <c r="Q11" s="7">
        <v>10.4</v>
      </c>
      <c r="R11" s="7">
        <v>10.4</v>
      </c>
      <c r="S11" s="7" t="s">
        <v>358</v>
      </c>
      <c r="T11" t="s">
        <v>491</v>
      </c>
    </row>
    <row r="12" spans="1:20" x14ac:dyDescent="0.35">
      <c r="A12" t="s">
        <v>13</v>
      </c>
      <c r="B12" s="6" t="s">
        <v>41</v>
      </c>
      <c r="C12" s="7">
        <v>0.7</v>
      </c>
      <c r="D12" s="19">
        <v>800</v>
      </c>
      <c r="E12" s="7" t="s">
        <v>401</v>
      </c>
      <c r="F12" s="6" t="s">
        <v>396</v>
      </c>
      <c r="G12" s="19">
        <v>1950</v>
      </c>
      <c r="H12" s="19">
        <v>15270</v>
      </c>
      <c r="I12" s="7">
        <v>57.1</v>
      </c>
      <c r="J12" s="7">
        <v>575.70000000000005</v>
      </c>
      <c r="K12" s="7">
        <f t="shared" si="0"/>
        <v>30</v>
      </c>
      <c r="L12" s="7">
        <v>32</v>
      </c>
      <c r="M12" s="7" t="s">
        <v>193</v>
      </c>
      <c r="N12" s="7">
        <v>18.8</v>
      </c>
      <c r="O12" s="19">
        <v>2048</v>
      </c>
      <c r="P12" s="19">
        <v>40960</v>
      </c>
      <c r="Q12" s="7">
        <v>21.8</v>
      </c>
      <c r="R12" s="7">
        <v>21.8</v>
      </c>
      <c r="S12" s="7" t="s">
        <v>358</v>
      </c>
      <c r="T12" t="s">
        <v>492</v>
      </c>
    </row>
    <row r="13" spans="1:20" x14ac:dyDescent="0.35">
      <c r="B13" s="7"/>
      <c r="J13" s="23">
        <f>SUM(J2:J12)</f>
        <v>3909.3</v>
      </c>
      <c r="N13" s="7"/>
      <c r="P13" s="19"/>
      <c r="S13" s="7"/>
    </row>
    <row r="14" spans="1:20" x14ac:dyDescent="0.35">
      <c r="A14" t="s">
        <v>433</v>
      </c>
      <c r="B14" s="6" t="s">
        <v>434</v>
      </c>
      <c r="C14" s="7">
        <v>0.7</v>
      </c>
      <c r="D14" s="19">
        <v>800</v>
      </c>
      <c r="E14" s="7" t="s">
        <v>401</v>
      </c>
      <c r="F14" s="6" t="s">
        <v>396</v>
      </c>
      <c r="G14" s="19">
        <v>1974</v>
      </c>
      <c r="H14" s="19">
        <v>12890</v>
      </c>
      <c r="I14" s="7">
        <v>8.8000000000000007</v>
      </c>
      <c r="J14" s="7">
        <v>143.1</v>
      </c>
      <c r="K14" s="7">
        <f>ROUND((G14+H14)/J14,INT(2-LOG10(ABS((G14+H14)/J14))))</f>
        <v>100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13419</v>
      </c>
      <c r="I15" s="7">
        <v>22.2</v>
      </c>
      <c r="J15" s="7">
        <v>493.3</v>
      </c>
      <c r="K15" s="7">
        <f t="shared" ref="K15:K24" si="1">ROUND((G15+H15)/J15,INT(2-LOG10(ABS((G15+H15)/J15))))</f>
        <v>31</v>
      </c>
      <c r="L15" s="7">
        <v>27</v>
      </c>
      <c r="N15" s="7">
        <v>15.4</v>
      </c>
      <c r="O15" s="19">
        <v>2048</v>
      </c>
      <c r="P15" s="19">
        <v>131072</v>
      </c>
      <c r="S15" s="7" t="s">
        <v>435</v>
      </c>
      <c r="T15" t="s">
        <v>494</v>
      </c>
    </row>
    <row r="16" spans="1:20" x14ac:dyDescent="0.35">
      <c r="A16" t="s">
        <v>433</v>
      </c>
      <c r="B16" s="6" t="s">
        <v>439</v>
      </c>
      <c r="C16" s="7">
        <v>0.7</v>
      </c>
      <c r="D16" s="19">
        <v>800</v>
      </c>
      <c r="E16" s="7" t="s">
        <v>401</v>
      </c>
      <c r="F16" s="6" t="s">
        <v>396</v>
      </c>
      <c r="G16" s="19">
        <v>2086</v>
      </c>
      <c r="H16" s="19">
        <v>12149</v>
      </c>
      <c r="I16" s="7">
        <v>9.6</v>
      </c>
      <c r="J16" s="7">
        <v>104.7</v>
      </c>
      <c r="K16" s="7">
        <f t="shared" si="1"/>
        <v>140</v>
      </c>
      <c r="L16" s="7">
        <v>3</v>
      </c>
      <c r="N16" s="7">
        <v>1.9</v>
      </c>
      <c r="O16" s="19">
        <v>2048</v>
      </c>
      <c r="P16" s="19">
        <v>131072</v>
      </c>
      <c r="S16" s="7"/>
      <c r="T16" s="21" t="s">
        <v>495</v>
      </c>
    </row>
    <row r="17" spans="1:20" x14ac:dyDescent="0.35">
      <c r="A17" t="s">
        <v>433</v>
      </c>
      <c r="B17" s="6" t="s">
        <v>455</v>
      </c>
      <c r="C17" s="7">
        <v>0.7</v>
      </c>
      <c r="D17" s="19">
        <v>800</v>
      </c>
      <c r="E17" s="7" t="s">
        <v>401</v>
      </c>
      <c r="F17" s="6" t="s">
        <v>396</v>
      </c>
      <c r="G17" s="19">
        <v>2086</v>
      </c>
      <c r="H17" s="19">
        <v>11427</v>
      </c>
      <c r="I17" s="7">
        <v>51.6</v>
      </c>
      <c r="J17" s="7">
        <v>881.1</v>
      </c>
      <c r="K17" s="7">
        <f t="shared" si="1"/>
        <v>15</v>
      </c>
      <c r="L17" s="7">
        <v>70</v>
      </c>
      <c r="N17" s="7">
        <v>39.6</v>
      </c>
      <c r="O17" s="19">
        <v>2048</v>
      </c>
      <c r="P17" s="19">
        <v>131072</v>
      </c>
      <c r="S17" s="7"/>
      <c r="T17" s="21" t="s">
        <v>496</v>
      </c>
    </row>
    <row r="18" spans="1:20" x14ac:dyDescent="0.35">
      <c r="A18" t="s">
        <v>433</v>
      </c>
      <c r="B18" s="6" t="s">
        <v>441</v>
      </c>
      <c r="C18" s="7">
        <v>0.7</v>
      </c>
      <c r="D18" s="19">
        <v>800</v>
      </c>
      <c r="E18" s="7" t="s">
        <v>401</v>
      </c>
      <c r="F18" s="6" t="s">
        <v>396</v>
      </c>
      <c r="G18" s="19">
        <v>2006</v>
      </c>
      <c r="H18" s="19">
        <v>11305</v>
      </c>
      <c r="I18" s="7">
        <v>41.8</v>
      </c>
      <c r="J18" s="7">
        <v>219.4</v>
      </c>
      <c r="K18" s="7">
        <f t="shared" si="1"/>
        <v>61</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85.4</v>
      </c>
      <c r="J19" s="7">
        <v>508.8</v>
      </c>
      <c r="K19" s="7">
        <f t="shared" si="1"/>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12013</v>
      </c>
      <c r="I20" s="7">
        <v>31.2</v>
      </c>
      <c r="J20" s="7">
        <v>203.8</v>
      </c>
      <c r="K20" s="7">
        <f t="shared" si="1"/>
        <v>68</v>
      </c>
      <c r="L20" s="7">
        <v>12</v>
      </c>
      <c r="N20" s="7">
        <v>7</v>
      </c>
      <c r="O20" s="19">
        <v>2048</v>
      </c>
      <c r="P20" s="19">
        <v>131072</v>
      </c>
      <c r="S20" s="7" t="s">
        <v>435</v>
      </c>
      <c r="T20" t="s">
        <v>499</v>
      </c>
    </row>
    <row r="21" spans="1:20" x14ac:dyDescent="0.35">
      <c r="A21" t="s">
        <v>433</v>
      </c>
      <c r="B21" s="6" t="s">
        <v>447</v>
      </c>
      <c r="C21" s="7">
        <v>0.7</v>
      </c>
      <c r="D21" s="19">
        <v>800</v>
      </c>
      <c r="E21" s="7" t="s">
        <v>401</v>
      </c>
      <c r="F21" s="6" t="s">
        <v>396</v>
      </c>
      <c r="G21" s="19">
        <v>1971</v>
      </c>
      <c r="H21" s="19">
        <v>12108</v>
      </c>
      <c r="I21" s="7">
        <v>22.7</v>
      </c>
      <c r="J21" s="7">
        <v>170.7</v>
      </c>
      <c r="K21" s="7">
        <f t="shared" si="1"/>
        <v>82</v>
      </c>
      <c r="L21" s="7">
        <v>8</v>
      </c>
      <c r="N21" s="7">
        <v>4.7</v>
      </c>
      <c r="O21" s="19">
        <v>2048</v>
      </c>
      <c r="P21" s="19">
        <v>8192</v>
      </c>
      <c r="S21" s="7" t="s">
        <v>435</v>
      </c>
      <c r="T21" t="s">
        <v>500</v>
      </c>
    </row>
    <row r="22" spans="1:20" x14ac:dyDescent="0.35">
      <c r="A22" t="s">
        <v>433</v>
      </c>
      <c r="B22" s="6" t="s">
        <v>449</v>
      </c>
      <c r="C22" s="7">
        <v>0.7</v>
      </c>
      <c r="D22" s="19">
        <v>800</v>
      </c>
      <c r="E22" s="7" t="s">
        <v>401</v>
      </c>
      <c r="F22" s="6" t="s">
        <v>396</v>
      </c>
      <c r="G22" s="19">
        <v>1870</v>
      </c>
      <c r="H22" s="19">
        <v>14496</v>
      </c>
      <c r="I22" s="7">
        <v>78.400000000000006</v>
      </c>
      <c r="J22" s="7">
        <v>567.9</v>
      </c>
      <c r="K22" s="7">
        <f t="shared" si="1"/>
        <v>29</v>
      </c>
      <c r="L22" s="7">
        <v>32</v>
      </c>
      <c r="N22" s="7">
        <v>18.5</v>
      </c>
      <c r="O22" s="19">
        <v>2048</v>
      </c>
      <c r="P22" s="19">
        <v>131072</v>
      </c>
      <c r="S22" s="7" t="s">
        <v>435</v>
      </c>
      <c r="T22" t="s">
        <v>501</v>
      </c>
    </row>
    <row r="23" spans="1:20" x14ac:dyDescent="0.35">
      <c r="A23" t="s">
        <v>433</v>
      </c>
      <c r="B23" s="6" t="s">
        <v>451</v>
      </c>
      <c r="C23" s="7">
        <v>0.7</v>
      </c>
      <c r="D23" s="19">
        <v>800</v>
      </c>
      <c r="E23" s="7" t="s">
        <v>401</v>
      </c>
      <c r="F23" s="6" t="s">
        <v>396</v>
      </c>
      <c r="G23" s="19">
        <v>2050</v>
      </c>
      <c r="H23" s="19">
        <v>15394</v>
      </c>
      <c r="I23" s="7">
        <v>38.9</v>
      </c>
      <c r="J23" s="7">
        <v>306.60000000000002</v>
      </c>
      <c r="K23" s="7">
        <f t="shared" si="1"/>
        <v>57</v>
      </c>
      <c r="L23" s="7">
        <v>14</v>
      </c>
      <c r="N23" s="7">
        <v>8.4</v>
      </c>
      <c r="O23" s="19">
        <v>2048</v>
      </c>
      <c r="P23" s="19">
        <v>40960</v>
      </c>
      <c r="S23" s="7" t="s">
        <v>435</v>
      </c>
      <c r="T23" t="s">
        <v>502</v>
      </c>
    </row>
    <row r="24" spans="1:20" x14ac:dyDescent="0.35">
      <c r="A24" t="s">
        <v>433</v>
      </c>
      <c r="B24" s="6" t="s">
        <v>453</v>
      </c>
      <c r="C24" s="7">
        <v>0.7</v>
      </c>
      <c r="D24" s="19">
        <v>800</v>
      </c>
      <c r="E24" s="7" t="s">
        <v>401</v>
      </c>
      <c r="F24" s="6" t="s">
        <v>396</v>
      </c>
      <c r="G24" s="19">
        <v>2050</v>
      </c>
      <c r="H24" s="19">
        <v>14780</v>
      </c>
      <c r="I24" s="7">
        <v>83.6</v>
      </c>
      <c r="J24" s="7">
        <v>590.29999999999995</v>
      </c>
      <c r="K24" s="7">
        <f t="shared" si="1"/>
        <v>29</v>
      </c>
      <c r="L24" s="7">
        <v>32</v>
      </c>
      <c r="N24" s="7">
        <v>18.399999999999999</v>
      </c>
      <c r="O24" s="19">
        <v>2048</v>
      </c>
      <c r="P24" s="19">
        <v>40960</v>
      </c>
      <c r="S24" s="7" t="s">
        <v>435</v>
      </c>
      <c r="T24" t="s">
        <v>503</v>
      </c>
    </row>
    <row r="25" spans="1:20" x14ac:dyDescent="0.35">
      <c r="J25" s="23">
        <f>SUM(J14:J24)</f>
        <v>4189.7</v>
      </c>
      <c r="N25" s="7"/>
      <c r="P25" s="19"/>
      <c r="S25" s="7"/>
    </row>
    <row r="26" spans="1:20" x14ac:dyDescent="0.35">
      <c r="A26" t="s">
        <v>433</v>
      </c>
      <c r="B26" s="6" t="s">
        <v>457</v>
      </c>
      <c r="C26" s="7">
        <v>0.7</v>
      </c>
      <c r="D26" s="19">
        <v>800</v>
      </c>
      <c r="E26" s="7" t="s">
        <v>401</v>
      </c>
      <c r="F26" s="6" t="s">
        <v>396</v>
      </c>
      <c r="G26" s="19">
        <v>1974</v>
      </c>
      <c r="H26" s="19">
        <v>12964</v>
      </c>
      <c r="I26" s="7">
        <v>17.5</v>
      </c>
      <c r="J26" s="7">
        <v>170.5</v>
      </c>
      <c r="K26" s="7">
        <f>ROUND((G26+H26)/J26,INT(2-LOG10(ABS((G26+H26)/J26))))</f>
        <v>88</v>
      </c>
      <c r="L26" s="7">
        <v>3</v>
      </c>
      <c r="N26" s="7">
        <v>2.2999999999999998</v>
      </c>
      <c r="O26" s="19">
        <v>2048</v>
      </c>
      <c r="P26" s="19">
        <v>131072</v>
      </c>
      <c r="S26" s="7" t="s">
        <v>435</v>
      </c>
      <c r="T26" s="21" t="s">
        <v>504</v>
      </c>
    </row>
    <row r="27" spans="1:20" x14ac:dyDescent="0.35">
      <c r="A27" t="s">
        <v>433</v>
      </c>
      <c r="B27" s="6" t="s">
        <v>459</v>
      </c>
      <c r="C27" s="7">
        <v>0.7</v>
      </c>
      <c r="D27" s="19">
        <v>800</v>
      </c>
      <c r="E27" s="7" t="s">
        <v>401</v>
      </c>
      <c r="F27" s="6" t="s">
        <v>396</v>
      </c>
      <c r="G27" s="19">
        <v>1974</v>
      </c>
      <c r="H27" s="19">
        <v>13622</v>
      </c>
      <c r="I27" s="7">
        <v>58.7</v>
      </c>
      <c r="J27" s="7">
        <v>510.1</v>
      </c>
      <c r="K27" s="7">
        <f t="shared" ref="K27:K36" si="2">ROUND((G27+H27)/J27,INT(2-LOG10(ABS((G27+H27)/J27))))</f>
        <v>31</v>
      </c>
      <c r="L27" s="7">
        <v>27</v>
      </c>
      <c r="N27" s="7">
        <v>15.4</v>
      </c>
      <c r="O27" s="19">
        <v>2048</v>
      </c>
      <c r="P27" s="19">
        <v>131072</v>
      </c>
      <c r="S27" s="7" t="s">
        <v>435</v>
      </c>
      <c r="T27" s="21" t="s">
        <v>505</v>
      </c>
    </row>
    <row r="28" spans="1:20" x14ac:dyDescent="0.35">
      <c r="A28" t="s">
        <v>433</v>
      </c>
      <c r="B28" s="6" t="s">
        <v>461</v>
      </c>
      <c r="C28" s="7">
        <v>0.7</v>
      </c>
      <c r="D28" s="19">
        <v>800</v>
      </c>
      <c r="E28" s="7" t="s">
        <v>401</v>
      </c>
      <c r="F28" s="6" t="s">
        <v>396</v>
      </c>
      <c r="G28" s="19">
        <v>2086</v>
      </c>
      <c r="H28" s="19">
        <v>11568</v>
      </c>
      <c r="I28" s="7">
        <v>15.4</v>
      </c>
      <c r="J28" s="7">
        <v>95.5</v>
      </c>
      <c r="K28" s="7">
        <f t="shared" si="2"/>
        <v>140</v>
      </c>
      <c r="L28" s="7">
        <v>3</v>
      </c>
      <c r="N28" s="7">
        <v>1.9</v>
      </c>
      <c r="O28" s="19">
        <v>2048</v>
      </c>
      <c r="P28" s="19">
        <v>131072</v>
      </c>
      <c r="S28" s="7"/>
      <c r="T28" s="21" t="s">
        <v>506</v>
      </c>
    </row>
    <row r="29" spans="1:20" x14ac:dyDescent="0.35">
      <c r="A29" t="s">
        <v>433</v>
      </c>
      <c r="B29" s="6" t="s">
        <v>463</v>
      </c>
      <c r="C29" s="7">
        <v>0.7</v>
      </c>
      <c r="D29" s="19">
        <v>800</v>
      </c>
      <c r="E29" s="7" t="s">
        <v>401</v>
      </c>
      <c r="F29" s="6" t="s">
        <v>396</v>
      </c>
      <c r="G29" s="19">
        <v>2086</v>
      </c>
      <c r="H29" s="19">
        <v>11460</v>
      </c>
      <c r="I29" s="7">
        <v>145.69999999999999</v>
      </c>
      <c r="J29" s="22">
        <v>889.9</v>
      </c>
      <c r="K29" s="7">
        <f t="shared" si="2"/>
        <v>15</v>
      </c>
      <c r="L29" s="7">
        <v>70</v>
      </c>
      <c r="N29" s="7">
        <v>39.6</v>
      </c>
      <c r="O29" s="19">
        <v>2048</v>
      </c>
      <c r="P29" s="19">
        <v>131072</v>
      </c>
      <c r="S29" s="7"/>
      <c r="T29" s="21" t="s">
        <v>507</v>
      </c>
    </row>
    <row r="30" spans="1:20" x14ac:dyDescent="0.35">
      <c r="A30" t="s">
        <v>433</v>
      </c>
      <c r="B30" s="6" t="s">
        <v>465</v>
      </c>
      <c r="C30" s="7">
        <v>0.7</v>
      </c>
      <c r="D30" s="19">
        <v>800</v>
      </c>
      <c r="E30" s="7" t="s">
        <v>401</v>
      </c>
      <c r="F30" s="6" t="s">
        <v>396</v>
      </c>
      <c r="G30" s="19">
        <v>2006</v>
      </c>
      <c r="H30" s="19">
        <v>11220</v>
      </c>
      <c r="I30" s="7">
        <v>40.5</v>
      </c>
      <c r="J30" s="7">
        <v>222.7</v>
      </c>
      <c r="K30" s="7">
        <f t="shared" si="2"/>
        <v>59</v>
      </c>
      <c r="L30" s="7">
        <v>14</v>
      </c>
      <c r="N30" s="7">
        <v>8.4</v>
      </c>
      <c r="O30" s="19">
        <v>2048</v>
      </c>
      <c r="P30" s="19">
        <v>16384</v>
      </c>
      <c r="S30" s="7" t="s">
        <v>435</v>
      </c>
      <c r="T30" s="21" t="s">
        <v>508</v>
      </c>
    </row>
    <row r="31" spans="1:20" x14ac:dyDescent="0.35">
      <c r="A31" t="s">
        <v>433</v>
      </c>
      <c r="B31" s="6" t="s">
        <v>466</v>
      </c>
      <c r="C31" s="7">
        <v>0.7</v>
      </c>
      <c r="D31" s="19">
        <v>800</v>
      </c>
      <c r="E31" s="7" t="s">
        <v>401</v>
      </c>
      <c r="F31" s="6" t="s">
        <v>396</v>
      </c>
      <c r="G31" s="19">
        <v>2006</v>
      </c>
      <c r="H31" s="19">
        <v>11268</v>
      </c>
      <c r="I31" s="7">
        <v>90.6</v>
      </c>
      <c r="J31" s="7">
        <v>517.4</v>
      </c>
      <c r="K31" s="7">
        <f t="shared" si="2"/>
        <v>26</v>
      </c>
      <c r="L31" s="7">
        <v>14</v>
      </c>
      <c r="N31" s="7">
        <v>27.3</v>
      </c>
      <c r="O31" s="19">
        <v>2048</v>
      </c>
      <c r="P31" s="19">
        <v>16384</v>
      </c>
      <c r="S31" s="7" t="s">
        <v>435</v>
      </c>
      <c r="T31" s="21" t="s">
        <v>509</v>
      </c>
    </row>
    <row r="32" spans="1:20" x14ac:dyDescent="0.35">
      <c r="A32" t="s">
        <v>433</v>
      </c>
      <c r="B32" s="6" t="s">
        <v>468</v>
      </c>
      <c r="C32" s="7">
        <v>0.7</v>
      </c>
      <c r="D32" s="19">
        <v>800</v>
      </c>
      <c r="E32" s="7" t="s">
        <v>401</v>
      </c>
      <c r="F32" s="6" t="s">
        <v>396</v>
      </c>
      <c r="G32" s="19">
        <v>1887</v>
      </c>
      <c r="H32" s="19">
        <v>11644</v>
      </c>
      <c r="I32" s="7">
        <v>31.6</v>
      </c>
      <c r="J32" s="7">
        <v>204.7</v>
      </c>
      <c r="K32" s="7">
        <f t="shared" si="2"/>
        <v>66</v>
      </c>
      <c r="L32" s="7">
        <v>12</v>
      </c>
      <c r="N32" s="7">
        <v>7</v>
      </c>
      <c r="O32" s="19">
        <v>2048</v>
      </c>
      <c r="P32" s="19">
        <v>131072</v>
      </c>
      <c r="S32" s="7" t="s">
        <v>435</v>
      </c>
      <c r="T32" s="21" t="s">
        <v>510</v>
      </c>
    </row>
    <row r="33" spans="1:20" x14ac:dyDescent="0.35">
      <c r="A33" t="s">
        <v>433</v>
      </c>
      <c r="B33" s="6" t="s">
        <v>469</v>
      </c>
      <c r="C33" s="7">
        <v>0.7</v>
      </c>
      <c r="D33" s="19">
        <v>800</v>
      </c>
      <c r="E33" s="7" t="s">
        <v>401</v>
      </c>
      <c r="F33" s="6" t="s">
        <v>396</v>
      </c>
      <c r="G33" s="19">
        <v>1971</v>
      </c>
      <c r="H33" s="19">
        <v>12230</v>
      </c>
      <c r="I33" s="7">
        <v>17.600000000000001</v>
      </c>
      <c r="J33" s="7">
        <v>165.7</v>
      </c>
      <c r="K33" s="7">
        <f t="shared" si="2"/>
        <v>86</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14300</v>
      </c>
      <c r="I34" s="7">
        <v>78.8</v>
      </c>
      <c r="J34" s="7">
        <v>570.1</v>
      </c>
      <c r="K34" s="7">
        <f t="shared" si="2"/>
        <v>28</v>
      </c>
      <c r="L34" s="7">
        <v>32</v>
      </c>
      <c r="N34" s="7">
        <v>18.5</v>
      </c>
      <c r="O34" s="19">
        <v>2048</v>
      </c>
      <c r="P34" s="19">
        <v>131072</v>
      </c>
      <c r="S34" s="7" t="s">
        <v>435</v>
      </c>
      <c r="T34" s="21" t="s">
        <v>512</v>
      </c>
    </row>
    <row r="35" spans="1:20" x14ac:dyDescent="0.35">
      <c r="A35" t="s">
        <v>433</v>
      </c>
      <c r="B35" s="6" t="s">
        <v>472</v>
      </c>
      <c r="C35" s="7">
        <v>0.7</v>
      </c>
      <c r="D35" s="19">
        <v>800</v>
      </c>
      <c r="E35" s="7" t="s">
        <v>401</v>
      </c>
      <c r="F35" s="6" t="s">
        <v>396</v>
      </c>
      <c r="G35" s="19">
        <v>2050</v>
      </c>
      <c r="H35" s="19">
        <v>15228</v>
      </c>
      <c r="I35" s="7">
        <v>39.799999999999997</v>
      </c>
      <c r="J35" s="7">
        <v>310.39999999999998</v>
      </c>
      <c r="K35" s="7">
        <f t="shared" si="2"/>
        <v>56</v>
      </c>
      <c r="L35" s="7">
        <v>14</v>
      </c>
      <c r="N35" s="7">
        <v>8.4</v>
      </c>
      <c r="O35" s="19">
        <v>2048</v>
      </c>
      <c r="P35" s="19">
        <v>40960</v>
      </c>
      <c r="S35" s="7" t="s">
        <v>435</v>
      </c>
      <c r="T35" s="21" t="s">
        <v>513</v>
      </c>
    </row>
    <row r="36" spans="1:20" x14ac:dyDescent="0.35">
      <c r="A36" t="s">
        <v>433</v>
      </c>
      <c r="B36" s="6" t="s">
        <v>474</v>
      </c>
      <c r="C36" s="7">
        <v>0.7</v>
      </c>
      <c r="D36" s="19">
        <v>800</v>
      </c>
      <c r="E36" s="7" t="s">
        <v>401</v>
      </c>
      <c r="F36" s="6" t="s">
        <v>396</v>
      </c>
      <c r="G36" s="19">
        <v>2050</v>
      </c>
      <c r="H36" s="19">
        <v>15233</v>
      </c>
      <c r="I36" s="7">
        <v>68.099999999999994</v>
      </c>
      <c r="J36" s="7">
        <v>616.4</v>
      </c>
      <c r="K36" s="7">
        <f t="shared" si="2"/>
        <v>28</v>
      </c>
      <c r="L36" s="7">
        <v>32</v>
      </c>
      <c r="N36" s="7">
        <v>18.399999999999999</v>
      </c>
      <c r="O36" s="19">
        <v>2048</v>
      </c>
      <c r="P36" s="19">
        <v>40960</v>
      </c>
      <c r="S36" s="7" t="s">
        <v>435</v>
      </c>
      <c r="T36" s="21" t="s">
        <v>514</v>
      </c>
    </row>
    <row r="37" spans="1:20" x14ac:dyDescent="0.35">
      <c r="J37" s="23">
        <f>SUM(J26:J36)</f>
        <v>4273.3999999999996</v>
      </c>
      <c r="N37" s="7"/>
      <c r="P37" s="19"/>
      <c r="S37" s="7"/>
    </row>
    <row r="39" spans="1:20" x14ac:dyDescent="0.35">
      <c r="B39" s="6" t="str" cm="1">
        <f t="array" aca="1" ref="B39" ca="1">VLOOKUP(MID(CELL("Filename",A1),FIND("]",CELL("Filename",A1))+1,31),setups!A:B,2)</f>
        <v>ares,a6000 internal x2,vulkan0+vulkan1 (96g)</v>
      </c>
    </row>
  </sheetData>
  <conditionalFormatting sqref="J2:J12">
    <cfRule type="expression" dxfId="32" priority="8">
      <formula>J2&lt;J14</formula>
    </cfRule>
    <cfRule type="dataBar" priority="12">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K24">
    <cfRule type="expression" dxfId="31" priority="3">
      <formula>J14&lt;J2</formula>
    </cfRule>
  </conditionalFormatting>
  <conditionalFormatting sqref="J26:K36">
    <cfRule type="expression" dxfId="30" priority="2">
      <formula>J26&lt;J14</formula>
    </cfRule>
  </conditionalFormatting>
  <conditionalFormatting sqref="K2:K12">
    <cfRule type="expression" dxfId="29" priority="1">
      <formula>K2&lt;K1048566</formula>
    </cfRule>
  </conditionalFormatting>
  <conditionalFormatting sqref="N2:N12">
    <cfRule type="dataBar" priority="9">
      <dataBar>
        <cfvo type="min"/>
        <cfvo type="max"/>
        <color rgb="FF638EC6"/>
      </dataBar>
      <extLst>
        <ext xmlns:x14="http://schemas.microsoft.com/office/spreadsheetml/2009/9/main" uri="{B025F937-C7B1-47D3-B67F-A62EFF666E3E}">
          <x14:id>{3265B642-D2E9-4C74-A608-E2A72C03FE28}</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{96B595F2-8F72-4F8A-82C3-809582BC12A2}</x14:id>
        </ext>
      </extLst>
    </cfRule>
  </conditionalFormatting>
  <conditionalFormatting sqref="S1:S37 R38:R1048576">
    <cfRule type="expression" dxfId="28"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T50"/>
  <sheetViews>
    <sheetView topLeftCell="A10" zoomScale="80" zoomScaleNormal="80" workbookViewId="0">
      <selection activeCell="K50" sqref="K50"/>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7" bestFit="1" customWidth="1"/>
    <col min="17" max="17" width="10.08984375" style="7" bestFit="1" customWidth="1"/>
    <col min="18" max="18" width="7.81640625" style="7" bestFit="1" customWidth="1"/>
    <col min="19" max="19" width="17.9062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1961</v>
      </c>
      <c r="H2" s="19">
        <v>11887</v>
      </c>
      <c r="I2" s="7">
        <v>18.5</v>
      </c>
      <c r="J2" s="7">
        <v>132.69999999999999</v>
      </c>
      <c r="K2" s="7">
        <f>ROUND((G2+H2)/J2,INT(2-LOG10(ABS((G2+H2)/J2))))</f>
        <v>100</v>
      </c>
      <c r="L2" s="7">
        <v>4</v>
      </c>
      <c r="M2" s="7" t="s">
        <v>193</v>
      </c>
      <c r="N2" s="7">
        <v>3.1</v>
      </c>
      <c r="O2" s="19">
        <v>2048</v>
      </c>
      <c r="P2" s="19">
        <v>131072</v>
      </c>
      <c r="Q2" s="7">
        <v>5.9</v>
      </c>
      <c r="R2" s="7">
        <v>5.9</v>
      </c>
      <c r="S2" s="7" t="s">
        <v>358</v>
      </c>
      <c r="T2" t="s">
        <v>533</v>
      </c>
    </row>
    <row r="3" spans="1:20" x14ac:dyDescent="0.35">
      <c r="A3" t="s">
        <v>13</v>
      </c>
      <c r="B3" s="6" t="s">
        <v>25</v>
      </c>
      <c r="C3" s="7">
        <v>0.7</v>
      </c>
      <c r="D3" s="19">
        <v>800</v>
      </c>
      <c r="E3" s="7" t="s">
        <v>401</v>
      </c>
      <c r="F3" s="6" t="s">
        <v>396</v>
      </c>
      <c r="G3" s="19">
        <v>2074</v>
      </c>
      <c r="H3" s="19">
        <v>13412</v>
      </c>
      <c r="I3" s="7">
        <v>129.19999999999999</v>
      </c>
      <c r="J3" s="7">
        <v>440</v>
      </c>
      <c r="K3" s="7">
        <f t="shared" ref="K3:K12" si="0">ROUND((G3+H3)/J3,INT(2-LOG10(ABS((G3+H3)/J3))))</f>
        <v>35</v>
      </c>
      <c r="L3" s="7">
        <v>27</v>
      </c>
      <c r="M3" s="7" t="s">
        <v>193</v>
      </c>
      <c r="N3" s="7">
        <v>16.2</v>
      </c>
      <c r="O3" s="19">
        <v>2048</v>
      </c>
      <c r="P3" s="19">
        <v>131072</v>
      </c>
      <c r="Q3" s="7">
        <v>20.6</v>
      </c>
      <c r="R3" s="7">
        <v>20.6</v>
      </c>
      <c r="S3" s="7" t="s">
        <v>358</v>
      </c>
      <c r="T3" t="s">
        <v>534</v>
      </c>
    </row>
    <row r="4" spans="1:20" x14ac:dyDescent="0.35">
      <c r="A4" t="s">
        <v>13</v>
      </c>
      <c r="B4" s="6" t="s">
        <v>1</v>
      </c>
      <c r="C4" s="7">
        <v>0.7</v>
      </c>
      <c r="D4" s="19">
        <v>800</v>
      </c>
      <c r="E4" s="7" t="s">
        <v>401</v>
      </c>
      <c r="F4" s="6" t="s">
        <v>396</v>
      </c>
      <c r="G4" s="19">
        <v>2286</v>
      </c>
      <c r="H4" s="19">
        <v>10057</v>
      </c>
      <c r="I4" s="7">
        <v>45.8</v>
      </c>
      <c r="J4" s="7">
        <v>74.099999999999994</v>
      </c>
      <c r="K4" s="7">
        <f t="shared" si="0"/>
        <v>170</v>
      </c>
      <c r="L4" s="7">
        <v>3</v>
      </c>
      <c r="M4" s="7" t="s">
        <v>193</v>
      </c>
      <c r="N4" s="7">
        <v>1.9</v>
      </c>
      <c r="O4" s="19">
        <v>2048</v>
      </c>
      <c r="P4" s="19">
        <v>131072</v>
      </c>
      <c r="Q4" s="7">
        <v>3.3</v>
      </c>
      <c r="R4" s="7">
        <v>3.3</v>
      </c>
      <c r="S4" s="7" t="s">
        <v>358</v>
      </c>
      <c r="T4" t="s">
        <v>535</v>
      </c>
    </row>
    <row r="5" spans="1:20" x14ac:dyDescent="0.35">
      <c r="A5" t="s">
        <v>13</v>
      </c>
      <c r="B5" s="6" t="s">
        <v>6</v>
      </c>
      <c r="C5" s="7">
        <v>0.7</v>
      </c>
      <c r="D5" s="19">
        <v>800</v>
      </c>
      <c r="E5" s="7" t="s">
        <v>401</v>
      </c>
      <c r="F5" s="6" t="s">
        <v>396</v>
      </c>
      <c r="G5" s="19">
        <v>1986</v>
      </c>
      <c r="H5" s="19">
        <v>11459</v>
      </c>
      <c r="I5" s="7">
        <v>315.89999999999998</v>
      </c>
      <c r="J5" s="7">
        <v>5162.1000000000004</v>
      </c>
      <c r="K5" s="7">
        <f t="shared" si="0"/>
        <v>2.6</v>
      </c>
      <c r="L5" s="7">
        <v>70</v>
      </c>
      <c r="M5" s="7" t="s">
        <v>193</v>
      </c>
      <c r="N5" s="7">
        <v>39.6</v>
      </c>
      <c r="O5" s="19">
        <v>2048</v>
      </c>
      <c r="P5" s="19">
        <v>131072</v>
      </c>
      <c r="Q5" s="7">
        <v>42</v>
      </c>
      <c r="R5" s="7">
        <v>22.7</v>
      </c>
      <c r="S5" s="7" t="s">
        <v>536</v>
      </c>
      <c r="T5" t="s">
        <v>537</v>
      </c>
    </row>
    <row r="6" spans="1:20" x14ac:dyDescent="0.35">
      <c r="A6" t="s">
        <v>13</v>
      </c>
      <c r="B6" s="6" t="s">
        <v>31</v>
      </c>
      <c r="C6" s="7">
        <v>0.7</v>
      </c>
      <c r="D6" s="19">
        <v>800</v>
      </c>
      <c r="E6" s="7" t="s">
        <v>401</v>
      </c>
      <c r="F6" s="6" t="s">
        <v>396</v>
      </c>
      <c r="G6" s="19">
        <v>2106</v>
      </c>
      <c r="H6" s="19">
        <v>11104</v>
      </c>
      <c r="I6" s="7">
        <v>106.1</v>
      </c>
      <c r="J6" s="7">
        <v>192.9</v>
      </c>
      <c r="K6" s="7">
        <f t="shared" si="0"/>
        <v>68</v>
      </c>
      <c r="L6" s="7">
        <v>14</v>
      </c>
      <c r="M6" s="7" t="s">
        <v>193</v>
      </c>
      <c r="N6" s="7">
        <v>8.4</v>
      </c>
      <c r="O6" s="19">
        <v>2048</v>
      </c>
      <c r="P6" s="19">
        <v>16384</v>
      </c>
      <c r="Q6" s="7">
        <v>10.3</v>
      </c>
      <c r="R6" s="7">
        <v>10.3</v>
      </c>
      <c r="S6" s="7" t="s">
        <v>358</v>
      </c>
      <c r="T6" t="s">
        <v>538</v>
      </c>
    </row>
    <row r="7" spans="1:20" x14ac:dyDescent="0.35">
      <c r="A7" t="s">
        <v>13</v>
      </c>
      <c r="B7" s="6" t="s">
        <v>33</v>
      </c>
      <c r="C7" s="7">
        <v>0.7</v>
      </c>
      <c r="D7" s="19">
        <v>800</v>
      </c>
      <c r="E7" s="7" t="s">
        <v>401</v>
      </c>
      <c r="F7" s="6" t="s">
        <v>396</v>
      </c>
      <c r="G7" s="19">
        <v>2106</v>
      </c>
      <c r="H7" s="19">
        <v>11388</v>
      </c>
      <c r="I7" s="7">
        <v>204.6</v>
      </c>
      <c r="J7" s="7">
        <v>1650.7</v>
      </c>
      <c r="K7" s="7">
        <f t="shared" si="0"/>
        <v>8.1999999999999993</v>
      </c>
      <c r="L7" s="7">
        <v>14</v>
      </c>
      <c r="M7" s="7" t="s">
        <v>196</v>
      </c>
      <c r="N7" s="7">
        <v>27.3</v>
      </c>
      <c r="O7" s="19">
        <v>2048</v>
      </c>
      <c r="P7" s="19">
        <v>16384</v>
      </c>
      <c r="Q7" s="7">
        <v>28.4</v>
      </c>
      <c r="R7" s="7">
        <v>22.3</v>
      </c>
      <c r="S7" s="7" t="s">
        <v>539</v>
      </c>
      <c r="T7" t="s">
        <v>487</v>
      </c>
    </row>
    <row r="8" spans="1:20" x14ac:dyDescent="0.35">
      <c r="A8" t="s">
        <v>13</v>
      </c>
      <c r="B8" s="6" t="s">
        <v>16</v>
      </c>
      <c r="C8" s="7">
        <v>0.7</v>
      </c>
      <c r="D8" s="19">
        <v>800</v>
      </c>
      <c r="E8" s="7" t="s">
        <v>401</v>
      </c>
      <c r="F8" s="6" t="s">
        <v>396</v>
      </c>
      <c r="G8" s="19">
        <v>1867</v>
      </c>
      <c r="H8" s="19">
        <v>11114</v>
      </c>
      <c r="I8" s="7">
        <v>20.399999999999999</v>
      </c>
      <c r="J8" s="7">
        <v>163.30000000000001</v>
      </c>
      <c r="K8" s="7">
        <f t="shared" si="0"/>
        <v>79</v>
      </c>
      <c r="L8" s="7">
        <v>12</v>
      </c>
      <c r="M8" s="7" t="s">
        <v>195</v>
      </c>
      <c r="N8" s="7">
        <v>6.6</v>
      </c>
      <c r="O8" s="19">
        <v>2048</v>
      </c>
      <c r="P8" s="19">
        <v>1024000</v>
      </c>
      <c r="Q8" s="7">
        <v>8.1</v>
      </c>
      <c r="R8" s="7">
        <v>8.1</v>
      </c>
      <c r="S8" s="7" t="s">
        <v>358</v>
      </c>
      <c r="T8" t="s">
        <v>540</v>
      </c>
    </row>
    <row r="9" spans="1:20" x14ac:dyDescent="0.35">
      <c r="A9" t="s">
        <v>13</v>
      </c>
      <c r="B9" s="6" t="s">
        <v>184</v>
      </c>
      <c r="C9" s="7">
        <v>0.7</v>
      </c>
      <c r="D9" s="19">
        <v>800</v>
      </c>
      <c r="E9" s="7" t="s">
        <v>401</v>
      </c>
      <c r="F9" s="6" t="s">
        <v>396</v>
      </c>
      <c r="G9" s="19">
        <v>1951</v>
      </c>
      <c r="H9" s="19">
        <v>12464</v>
      </c>
      <c r="I9" s="7">
        <v>20.9</v>
      </c>
      <c r="J9" s="7">
        <v>163.5</v>
      </c>
      <c r="K9" s="7">
        <f t="shared" si="0"/>
        <v>88</v>
      </c>
      <c r="L9" s="7">
        <v>8</v>
      </c>
      <c r="M9" s="7" t="s">
        <v>193</v>
      </c>
      <c r="N9" s="7">
        <v>4.7</v>
      </c>
      <c r="O9" s="19">
        <v>2048</v>
      </c>
      <c r="P9" s="19">
        <v>8192</v>
      </c>
      <c r="Q9" s="7">
        <v>6.8</v>
      </c>
      <c r="R9" s="7">
        <v>6.8</v>
      </c>
      <c r="S9" s="7" t="s">
        <v>358</v>
      </c>
      <c r="T9" t="s">
        <v>541</v>
      </c>
    </row>
    <row r="10" spans="1:20" x14ac:dyDescent="0.35">
      <c r="A10" t="s">
        <v>13</v>
      </c>
      <c r="B10" s="6" t="s">
        <v>28</v>
      </c>
      <c r="C10" s="7">
        <v>0.7</v>
      </c>
      <c r="D10" s="19">
        <v>800</v>
      </c>
      <c r="E10" s="7" t="s">
        <v>401</v>
      </c>
      <c r="F10" s="6" t="s">
        <v>396</v>
      </c>
      <c r="G10" s="19">
        <v>1850</v>
      </c>
      <c r="H10" s="19">
        <v>15088</v>
      </c>
      <c r="I10" s="7">
        <v>144.4</v>
      </c>
      <c r="J10" s="7">
        <v>526.6</v>
      </c>
      <c r="K10" s="7">
        <f t="shared" si="0"/>
        <v>32</v>
      </c>
      <c r="L10" s="7">
        <v>32</v>
      </c>
      <c r="M10" s="7" t="s">
        <v>193</v>
      </c>
      <c r="N10" s="7">
        <v>18.5</v>
      </c>
      <c r="O10" s="19">
        <v>2048</v>
      </c>
      <c r="P10" s="19">
        <v>131072</v>
      </c>
      <c r="Q10" s="7">
        <v>20.5</v>
      </c>
      <c r="R10" s="7">
        <v>20.5</v>
      </c>
      <c r="S10" s="7" t="s">
        <v>358</v>
      </c>
      <c r="T10" t="s">
        <v>542</v>
      </c>
    </row>
    <row r="11" spans="1:20" x14ac:dyDescent="0.35">
      <c r="A11" t="s">
        <v>13</v>
      </c>
      <c r="B11" s="6" t="s">
        <v>477</v>
      </c>
      <c r="C11" s="7">
        <v>0.7</v>
      </c>
      <c r="D11" s="19">
        <v>800</v>
      </c>
      <c r="E11" s="7" t="s">
        <v>401</v>
      </c>
      <c r="F11" s="6" t="s">
        <v>396</v>
      </c>
      <c r="G11" s="19">
        <v>1950</v>
      </c>
      <c r="H11" s="19">
        <v>15185</v>
      </c>
      <c r="I11" s="7">
        <v>47.1</v>
      </c>
      <c r="J11" s="7">
        <v>264.89999999999998</v>
      </c>
      <c r="K11" s="7">
        <f t="shared" si="0"/>
        <v>65</v>
      </c>
      <c r="L11" s="7">
        <v>14</v>
      </c>
      <c r="M11" s="7" t="s">
        <v>193</v>
      </c>
      <c r="N11" s="7">
        <v>8.6</v>
      </c>
      <c r="O11" s="19">
        <v>2048</v>
      </c>
      <c r="P11" s="19">
        <v>40960</v>
      </c>
      <c r="Q11" s="7">
        <v>10.4</v>
      </c>
      <c r="R11" s="7">
        <v>10.4</v>
      </c>
      <c r="S11" s="7" t="s">
        <v>358</v>
      </c>
      <c r="T11" t="s">
        <v>543</v>
      </c>
    </row>
    <row r="12" spans="1:20" x14ac:dyDescent="0.35">
      <c r="A12" t="s">
        <v>13</v>
      </c>
      <c r="B12" s="6" t="s">
        <v>41</v>
      </c>
      <c r="C12" s="7">
        <v>0.7</v>
      </c>
      <c r="D12" s="19">
        <v>800</v>
      </c>
      <c r="E12" s="7" t="s">
        <v>401</v>
      </c>
      <c r="F12" s="6" t="s">
        <v>396</v>
      </c>
      <c r="G12" s="19">
        <v>1950</v>
      </c>
      <c r="H12" s="19">
        <v>15176</v>
      </c>
      <c r="I12" s="7">
        <v>102.6</v>
      </c>
      <c r="J12" s="7">
        <v>538.79999999999995</v>
      </c>
      <c r="K12" s="7">
        <f t="shared" si="0"/>
        <v>32</v>
      </c>
      <c r="L12" s="7">
        <v>32</v>
      </c>
      <c r="M12" s="7" t="s">
        <v>193</v>
      </c>
      <c r="N12" s="7">
        <v>18.8</v>
      </c>
      <c r="O12" s="19">
        <v>2048</v>
      </c>
      <c r="P12" s="19">
        <v>40960</v>
      </c>
      <c r="Q12" s="7">
        <v>21.8</v>
      </c>
      <c r="R12" s="7">
        <v>21.8</v>
      </c>
      <c r="S12" s="7" t="s">
        <v>358</v>
      </c>
      <c r="T12" t="s">
        <v>544</v>
      </c>
    </row>
    <row r="13" spans="1:20" x14ac:dyDescent="0.35">
      <c r="B13" s="7"/>
      <c r="J13" s="23">
        <f>SUM(J2:J12)</f>
        <v>9309.5999999999985</v>
      </c>
      <c r="N13" s="7"/>
      <c r="P13" s="19"/>
      <c r="S13" s="7"/>
    </row>
    <row r="14" spans="1:20" x14ac:dyDescent="0.35">
      <c r="A14" t="s">
        <v>433</v>
      </c>
      <c r="B14" s="6" t="s">
        <v>434</v>
      </c>
      <c r="C14" s="7">
        <v>0.7</v>
      </c>
      <c r="D14" s="19">
        <v>800</v>
      </c>
      <c r="E14" s="7" t="s">
        <v>401</v>
      </c>
      <c r="F14" s="6" t="s">
        <v>396</v>
      </c>
      <c r="G14" s="19">
        <v>1974</v>
      </c>
      <c r="H14" s="19">
        <v>12874</v>
      </c>
      <c r="I14" s="7">
        <v>18.100000000000001</v>
      </c>
      <c r="J14" s="7">
        <v>132.9</v>
      </c>
      <c r="K14" s="7">
        <f>ROUND((G14+H14)/J14,INT(2-LOG10(ABS((G14+H14)/J14))))</f>
        <v>110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13592</v>
      </c>
      <c r="I15" s="7">
        <v>78.099999999999994</v>
      </c>
      <c r="J15" s="7">
        <v>500.8</v>
      </c>
      <c r="K15" s="7">
        <f t="shared" ref="K15:K24" si="1">ROUND((G15+H15)/J15,INT(2-LOG10(ABS((G15+H15)/J15))))</f>
        <v>31</v>
      </c>
      <c r="L15" s="7">
        <v>27</v>
      </c>
      <c r="N15" s="7">
        <v>15.4</v>
      </c>
      <c r="O15" s="19">
        <v>2048</v>
      </c>
      <c r="P15" s="19">
        <v>131072</v>
      </c>
      <c r="S15" s="7" t="s">
        <v>435</v>
      </c>
      <c r="T15" t="s">
        <v>516</v>
      </c>
    </row>
    <row r="16" spans="1:20" x14ac:dyDescent="0.35">
      <c r="A16" t="s">
        <v>433</v>
      </c>
      <c r="B16" s="6" t="s">
        <v>439</v>
      </c>
      <c r="C16" s="7">
        <v>0.7</v>
      </c>
      <c r="D16" s="19">
        <v>800</v>
      </c>
      <c r="E16" s="7" t="s">
        <v>401</v>
      </c>
      <c r="F16" s="6" t="s">
        <v>396</v>
      </c>
      <c r="G16" s="19">
        <v>2086</v>
      </c>
      <c r="H16" s="19">
        <v>11770</v>
      </c>
      <c r="I16" s="7">
        <v>19.100000000000001</v>
      </c>
      <c r="J16" s="7">
        <v>88.1</v>
      </c>
      <c r="K16" s="7">
        <f t="shared" si="1"/>
        <v>160</v>
      </c>
      <c r="L16" s="7">
        <v>3</v>
      </c>
      <c r="N16" s="7">
        <v>1.9</v>
      </c>
      <c r="O16" s="19">
        <v>2048</v>
      </c>
      <c r="P16" s="19">
        <v>131072</v>
      </c>
      <c r="S16" s="7" t="s">
        <v>435</v>
      </c>
      <c r="T16" s="21" t="s">
        <v>517</v>
      </c>
    </row>
    <row r="17" spans="1:20" x14ac:dyDescent="0.35">
      <c r="A17" t="s">
        <v>433</v>
      </c>
      <c r="B17" s="6" t="s">
        <v>455</v>
      </c>
      <c r="C17" s="7">
        <v>0.7</v>
      </c>
      <c r="D17" s="19">
        <v>800</v>
      </c>
      <c r="E17" s="7" t="s">
        <v>401</v>
      </c>
      <c r="F17" s="6" t="s">
        <v>396</v>
      </c>
      <c r="G17" s="19">
        <v>2086</v>
      </c>
      <c r="H17" s="19">
        <v>11454</v>
      </c>
      <c r="I17" s="7">
        <v>245.1</v>
      </c>
      <c r="J17" s="7">
        <v>4689.5</v>
      </c>
      <c r="K17" s="7">
        <f t="shared" si="1"/>
        <v>2.9</v>
      </c>
      <c r="L17" s="7">
        <v>70</v>
      </c>
      <c r="N17" s="7">
        <v>39.6</v>
      </c>
      <c r="O17" s="19">
        <v>2048</v>
      </c>
      <c r="P17" s="19">
        <v>131072</v>
      </c>
      <c r="S17" s="7" t="s">
        <v>435</v>
      </c>
      <c r="T17" s="21" t="s">
        <v>548</v>
      </c>
    </row>
    <row r="18" spans="1:20" x14ac:dyDescent="0.35">
      <c r="A18" t="s">
        <v>433</v>
      </c>
      <c r="B18" s="6" t="s">
        <v>441</v>
      </c>
      <c r="C18" s="7">
        <v>0.7</v>
      </c>
      <c r="D18" s="19">
        <v>800</v>
      </c>
      <c r="E18" s="7" t="s">
        <v>401</v>
      </c>
      <c r="F18" s="6" t="s">
        <v>396</v>
      </c>
      <c r="G18" s="19">
        <v>2006</v>
      </c>
      <c r="H18" s="19">
        <v>11063</v>
      </c>
      <c r="I18" s="7">
        <v>53.2</v>
      </c>
      <c r="J18" s="7">
        <v>205.4</v>
      </c>
      <c r="K18" s="7">
        <f t="shared" si="1"/>
        <v>64</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11195</v>
      </c>
      <c r="I19" s="7">
        <v>139.6</v>
      </c>
      <c r="J19" s="7">
        <v>1477.4</v>
      </c>
      <c r="K19" s="7">
        <f t="shared" si="1"/>
        <v>8.9</v>
      </c>
      <c r="L19" s="7">
        <v>14</v>
      </c>
      <c r="N19" s="7">
        <v>27.3</v>
      </c>
      <c r="O19" s="19">
        <v>2048</v>
      </c>
      <c r="P19" s="19">
        <v>16384</v>
      </c>
      <c r="S19" s="7" t="s">
        <v>435</v>
      </c>
      <c r="T19" t="s">
        <v>549</v>
      </c>
    </row>
    <row r="20" spans="1:20" x14ac:dyDescent="0.35">
      <c r="A20" t="s">
        <v>433</v>
      </c>
      <c r="B20" s="6" t="s">
        <v>445</v>
      </c>
      <c r="C20" s="7">
        <v>0.7</v>
      </c>
      <c r="D20" s="19">
        <v>800</v>
      </c>
      <c r="E20" s="7" t="s">
        <v>401</v>
      </c>
      <c r="F20" s="6" t="s">
        <v>396</v>
      </c>
      <c r="G20" s="19">
        <v>1887</v>
      </c>
      <c r="H20" s="19">
        <v>11711</v>
      </c>
      <c r="I20" s="7">
        <v>35.5</v>
      </c>
      <c r="J20" s="7">
        <v>189.5</v>
      </c>
      <c r="K20" s="7">
        <f t="shared" si="1"/>
        <v>72</v>
      </c>
      <c r="L20" s="7">
        <v>12</v>
      </c>
      <c r="N20" s="7">
        <v>7</v>
      </c>
      <c r="O20" s="19">
        <v>2048</v>
      </c>
      <c r="P20" s="19">
        <v>131072</v>
      </c>
      <c r="S20" s="7" t="s">
        <v>435</v>
      </c>
      <c r="T20" t="s">
        <v>519</v>
      </c>
    </row>
    <row r="21" spans="1:20" x14ac:dyDescent="0.35">
      <c r="A21" t="s">
        <v>433</v>
      </c>
      <c r="B21" s="6" t="s">
        <v>447</v>
      </c>
      <c r="C21" s="7">
        <v>0.7</v>
      </c>
      <c r="D21" s="19">
        <v>800</v>
      </c>
      <c r="E21" s="7" t="s">
        <v>401</v>
      </c>
      <c r="F21" s="6" t="s">
        <v>396</v>
      </c>
      <c r="G21" s="19">
        <v>1971</v>
      </c>
      <c r="H21" s="19">
        <v>12299</v>
      </c>
      <c r="I21" s="7">
        <v>27.4</v>
      </c>
      <c r="J21" s="7">
        <v>162.19999999999999</v>
      </c>
      <c r="K21" s="7">
        <f t="shared" si="1"/>
        <v>88</v>
      </c>
      <c r="L21" s="7">
        <v>8</v>
      </c>
      <c r="N21" s="7">
        <v>4.7</v>
      </c>
      <c r="O21" s="19">
        <v>2048</v>
      </c>
      <c r="P21" s="19">
        <v>8192</v>
      </c>
      <c r="S21" s="7" t="s">
        <v>435</v>
      </c>
      <c r="T21" t="s">
        <v>520</v>
      </c>
    </row>
    <row r="22" spans="1:20" x14ac:dyDescent="0.35">
      <c r="A22" t="s">
        <v>433</v>
      </c>
      <c r="B22" s="6" t="s">
        <v>449</v>
      </c>
      <c r="C22" s="7">
        <v>0.7</v>
      </c>
      <c r="D22" s="19">
        <v>800</v>
      </c>
      <c r="E22" s="7" t="s">
        <v>401</v>
      </c>
      <c r="F22" s="6" t="s">
        <v>396</v>
      </c>
      <c r="G22" s="19">
        <v>1870</v>
      </c>
      <c r="H22" s="19">
        <v>14223</v>
      </c>
      <c r="I22" s="7">
        <v>99.9</v>
      </c>
      <c r="J22" s="7">
        <v>549</v>
      </c>
      <c r="K22" s="7">
        <f t="shared" si="1"/>
        <v>29</v>
      </c>
      <c r="L22" s="7">
        <v>32</v>
      </c>
      <c r="N22" s="7">
        <v>18.5</v>
      </c>
      <c r="O22" s="19">
        <v>2048</v>
      </c>
      <c r="P22" s="19">
        <v>131072</v>
      </c>
      <c r="S22" s="7" t="s">
        <v>435</v>
      </c>
      <c r="T22" t="s">
        <v>521</v>
      </c>
    </row>
    <row r="23" spans="1:20" x14ac:dyDescent="0.35">
      <c r="A23" t="s">
        <v>433</v>
      </c>
      <c r="B23" s="6" t="s">
        <v>451</v>
      </c>
      <c r="C23" s="7">
        <v>0.7</v>
      </c>
      <c r="D23" s="19">
        <v>800</v>
      </c>
      <c r="E23" s="7" t="s">
        <v>401</v>
      </c>
      <c r="F23" s="6" t="s">
        <v>396</v>
      </c>
      <c r="G23" s="19">
        <v>2050</v>
      </c>
      <c r="H23" s="19">
        <v>15408</v>
      </c>
      <c r="I23" s="7">
        <v>53</v>
      </c>
      <c r="J23" s="7">
        <v>292.8</v>
      </c>
      <c r="K23" s="7">
        <f t="shared" si="1"/>
        <v>60</v>
      </c>
      <c r="L23" s="7">
        <v>14</v>
      </c>
      <c r="N23" s="7">
        <v>8.4</v>
      </c>
      <c r="O23" s="19">
        <v>2048</v>
      </c>
      <c r="P23" s="19">
        <v>40960</v>
      </c>
      <c r="S23" s="7" t="s">
        <v>435</v>
      </c>
      <c r="T23" t="s">
        <v>522</v>
      </c>
    </row>
    <row r="24" spans="1:20" x14ac:dyDescent="0.35">
      <c r="A24" t="s">
        <v>433</v>
      </c>
      <c r="B24" s="6" t="s">
        <v>453</v>
      </c>
      <c r="C24" s="7">
        <v>0.7</v>
      </c>
      <c r="D24" s="19">
        <v>800</v>
      </c>
      <c r="E24" s="7" t="s">
        <v>401</v>
      </c>
      <c r="F24" s="6" t="s">
        <v>396</v>
      </c>
      <c r="G24" s="19">
        <v>2050</v>
      </c>
      <c r="H24" s="19">
        <v>14789</v>
      </c>
      <c r="I24" s="7">
        <v>119.1</v>
      </c>
      <c r="J24" s="7">
        <v>577.9</v>
      </c>
      <c r="K24" s="7">
        <f t="shared" si="1"/>
        <v>29</v>
      </c>
      <c r="L24" s="7">
        <v>32</v>
      </c>
      <c r="N24" s="7">
        <v>18.399999999999999</v>
      </c>
      <c r="O24" s="19">
        <v>2048</v>
      </c>
      <c r="P24" s="19">
        <v>40960</v>
      </c>
      <c r="S24" s="7" t="s">
        <v>435</v>
      </c>
      <c r="T24" t="s">
        <v>523</v>
      </c>
    </row>
    <row r="25" spans="1:20" x14ac:dyDescent="0.35">
      <c r="J25" s="23">
        <f>SUM(J14:J24)</f>
        <v>8865.5</v>
      </c>
      <c r="N25" s="7"/>
      <c r="P25" s="19"/>
      <c r="S25" s="7"/>
    </row>
    <row r="26" spans="1:20" x14ac:dyDescent="0.35">
      <c r="A26" t="s">
        <v>433</v>
      </c>
      <c r="B26" s="6" t="s">
        <v>457</v>
      </c>
      <c r="C26" s="7">
        <v>0.7</v>
      </c>
      <c r="D26" s="19">
        <v>800</v>
      </c>
      <c r="E26" s="7" t="s">
        <v>401</v>
      </c>
      <c r="F26" s="6" t="s">
        <v>396</v>
      </c>
      <c r="G26" s="19">
        <v>1974</v>
      </c>
      <c r="H26" s="19">
        <v>13081</v>
      </c>
      <c r="I26" s="7">
        <v>19.600000000000001</v>
      </c>
      <c r="J26" s="7">
        <v>139.4</v>
      </c>
      <c r="K26" s="7">
        <f>ROUND((G26+H26)/J26,INT(2-LOG10(ABS((G26+H26)/J26))))</f>
        <v>110</v>
      </c>
      <c r="L26" s="7">
        <v>3</v>
      </c>
      <c r="N26" s="7">
        <v>2.2999999999999998</v>
      </c>
      <c r="O26" s="19">
        <v>2048</v>
      </c>
      <c r="P26" s="19">
        <v>131072</v>
      </c>
      <c r="S26" s="7" t="s">
        <v>435</v>
      </c>
      <c r="T26" s="21" t="s">
        <v>524</v>
      </c>
    </row>
    <row r="27" spans="1:20" x14ac:dyDescent="0.35">
      <c r="A27" t="s">
        <v>433</v>
      </c>
      <c r="B27" s="6" t="s">
        <v>459</v>
      </c>
      <c r="C27" s="7">
        <v>0.7</v>
      </c>
      <c r="D27" s="19">
        <v>800</v>
      </c>
      <c r="E27" s="7" t="s">
        <v>401</v>
      </c>
      <c r="F27" s="6" t="s">
        <v>396</v>
      </c>
      <c r="G27" s="19">
        <v>1974</v>
      </c>
      <c r="H27" s="19">
        <v>13758</v>
      </c>
      <c r="I27" s="7">
        <v>89</v>
      </c>
      <c r="J27" s="7">
        <v>499.2</v>
      </c>
      <c r="K27" s="7">
        <f t="shared" ref="K27:K36" si="2">ROUND((G27+H27)/J27,INT(2-LOG10(ABS((G27+H27)/J27))))</f>
        <v>32</v>
      </c>
      <c r="L27" s="7">
        <v>27</v>
      </c>
      <c r="N27" s="7">
        <v>15.4</v>
      </c>
      <c r="O27" s="19">
        <v>2048</v>
      </c>
      <c r="P27" s="19">
        <v>131072</v>
      </c>
      <c r="S27" s="7" t="s">
        <v>435</v>
      </c>
      <c r="T27" s="21" t="s">
        <v>525</v>
      </c>
    </row>
    <row r="28" spans="1:20" x14ac:dyDescent="0.35">
      <c r="A28" t="s">
        <v>433</v>
      </c>
      <c r="B28" s="6" t="s">
        <v>461</v>
      </c>
      <c r="C28" s="7">
        <v>0.7</v>
      </c>
      <c r="D28" s="19">
        <v>800</v>
      </c>
      <c r="E28" s="7" t="s">
        <v>401</v>
      </c>
      <c r="F28" s="6" t="s">
        <v>396</v>
      </c>
      <c r="G28" s="19">
        <v>2086</v>
      </c>
      <c r="H28" s="19">
        <v>11869</v>
      </c>
      <c r="I28" s="7">
        <v>19.2</v>
      </c>
      <c r="J28" s="7">
        <v>87.3</v>
      </c>
      <c r="K28" s="7">
        <f t="shared" si="2"/>
        <v>160</v>
      </c>
      <c r="L28" s="7">
        <v>3</v>
      </c>
      <c r="N28" s="7">
        <v>1.9</v>
      </c>
      <c r="O28" s="19">
        <v>2048</v>
      </c>
      <c r="P28" s="19">
        <v>131072</v>
      </c>
      <c r="S28" s="7" t="s">
        <v>435</v>
      </c>
      <c r="T28" s="21" t="s">
        <v>526</v>
      </c>
    </row>
    <row r="29" spans="1:20" x14ac:dyDescent="0.35">
      <c r="A29" t="s">
        <v>433</v>
      </c>
      <c r="B29" s="6" t="s">
        <v>463</v>
      </c>
      <c r="C29" s="7">
        <v>0.7</v>
      </c>
      <c r="D29" s="19">
        <v>800</v>
      </c>
      <c r="E29" s="7" t="s">
        <v>401</v>
      </c>
      <c r="F29" s="6" t="s">
        <v>396</v>
      </c>
      <c r="G29" s="19">
        <v>2086</v>
      </c>
      <c r="H29" s="19">
        <v>10578</v>
      </c>
      <c r="I29" s="7">
        <v>271</v>
      </c>
      <c r="J29" s="22">
        <v>4407.2</v>
      </c>
      <c r="K29" s="7">
        <f t="shared" si="2"/>
        <v>2.9</v>
      </c>
      <c r="L29" s="7">
        <v>70</v>
      </c>
      <c r="N29" s="7">
        <v>39.6</v>
      </c>
      <c r="O29" s="19">
        <v>2048</v>
      </c>
      <c r="P29" s="19">
        <v>131072</v>
      </c>
      <c r="S29" s="7" t="s">
        <v>435</v>
      </c>
      <c r="T29" s="21" t="s">
        <v>496</v>
      </c>
    </row>
    <row r="30" spans="1:20" x14ac:dyDescent="0.35">
      <c r="A30" t="s">
        <v>433</v>
      </c>
      <c r="B30" s="6" t="s">
        <v>465</v>
      </c>
      <c r="C30" s="7">
        <v>0.7</v>
      </c>
      <c r="D30" s="19">
        <v>800</v>
      </c>
      <c r="E30" s="7" t="s">
        <v>401</v>
      </c>
      <c r="F30" s="6" t="s">
        <v>396</v>
      </c>
      <c r="G30" s="19">
        <v>2006</v>
      </c>
      <c r="H30" s="19">
        <v>11351</v>
      </c>
      <c r="I30" s="7">
        <v>48.8</v>
      </c>
      <c r="J30" s="7">
        <v>206</v>
      </c>
      <c r="K30" s="7">
        <f t="shared" si="2"/>
        <v>65</v>
      </c>
      <c r="L30" s="7">
        <v>14</v>
      </c>
      <c r="N30" s="7">
        <v>8.4</v>
      </c>
      <c r="O30" s="19">
        <v>2048</v>
      </c>
      <c r="P30" s="19">
        <v>16384</v>
      </c>
      <c r="S30" s="7" t="s">
        <v>435</v>
      </c>
      <c r="T30" s="21" t="s">
        <v>527</v>
      </c>
    </row>
    <row r="31" spans="1:20" x14ac:dyDescent="0.35">
      <c r="A31" t="s">
        <v>433</v>
      </c>
      <c r="B31" s="6" t="s">
        <v>466</v>
      </c>
      <c r="C31" s="7">
        <v>0.7</v>
      </c>
      <c r="D31" s="19">
        <v>800</v>
      </c>
      <c r="E31" s="7" t="s">
        <v>401</v>
      </c>
      <c r="F31" s="6" t="s">
        <v>396</v>
      </c>
      <c r="G31" s="19">
        <v>2006</v>
      </c>
      <c r="H31" s="19">
        <v>11212</v>
      </c>
      <c r="I31" s="7">
        <v>133.5</v>
      </c>
      <c r="J31" s="7">
        <v>1480.7</v>
      </c>
      <c r="K31" s="7">
        <f t="shared" si="2"/>
        <v>8.9</v>
      </c>
      <c r="L31" s="7">
        <v>14</v>
      </c>
      <c r="N31" s="7">
        <v>27.3</v>
      </c>
      <c r="O31" s="19">
        <v>2048</v>
      </c>
      <c r="P31" s="19">
        <v>16384</v>
      </c>
      <c r="S31" s="7" t="s">
        <v>435</v>
      </c>
      <c r="T31" s="21" t="s">
        <v>550</v>
      </c>
    </row>
    <row r="32" spans="1:20" x14ac:dyDescent="0.35">
      <c r="A32" t="s">
        <v>433</v>
      </c>
      <c r="B32" s="6" t="s">
        <v>468</v>
      </c>
      <c r="C32" s="7">
        <v>0.7</v>
      </c>
      <c r="D32" s="19">
        <v>800</v>
      </c>
      <c r="E32" s="7" t="s">
        <v>401</v>
      </c>
      <c r="F32" s="6" t="s">
        <v>396</v>
      </c>
      <c r="G32" s="19">
        <v>1887</v>
      </c>
      <c r="H32" s="19">
        <v>11697</v>
      </c>
      <c r="I32" s="7">
        <v>35.700000000000003</v>
      </c>
      <c r="J32" s="7">
        <v>187</v>
      </c>
      <c r="K32" s="7">
        <f t="shared" si="2"/>
        <v>73</v>
      </c>
      <c r="L32" s="7">
        <v>12</v>
      </c>
      <c r="N32" s="7">
        <v>7</v>
      </c>
      <c r="O32" s="19">
        <v>2048</v>
      </c>
      <c r="P32" s="19">
        <v>131072</v>
      </c>
      <c r="S32" s="7" t="s">
        <v>435</v>
      </c>
      <c r="T32" s="21" t="s">
        <v>446</v>
      </c>
    </row>
    <row r="33" spans="1:20" x14ac:dyDescent="0.35">
      <c r="A33" t="s">
        <v>433</v>
      </c>
      <c r="B33" s="6" t="s">
        <v>469</v>
      </c>
      <c r="C33" s="7">
        <v>0.7</v>
      </c>
      <c r="D33" s="19">
        <v>800</v>
      </c>
      <c r="E33" s="7" t="s">
        <v>401</v>
      </c>
      <c r="F33" s="6" t="s">
        <v>396</v>
      </c>
      <c r="G33" s="19">
        <v>1971</v>
      </c>
      <c r="H33" s="19">
        <v>12155</v>
      </c>
      <c r="I33" s="7">
        <v>27.3</v>
      </c>
      <c r="J33" s="7">
        <v>158.80000000000001</v>
      </c>
      <c r="K33" s="7">
        <f t="shared" si="2"/>
        <v>89</v>
      </c>
      <c r="L33" s="7">
        <v>8</v>
      </c>
      <c r="N33" s="7">
        <v>4.7</v>
      </c>
      <c r="O33" s="19">
        <v>2048</v>
      </c>
      <c r="P33" s="19">
        <v>8192</v>
      </c>
      <c r="S33" s="7" t="s">
        <v>435</v>
      </c>
      <c r="T33" s="21" t="s">
        <v>511</v>
      </c>
    </row>
    <row r="34" spans="1:20" x14ac:dyDescent="0.35">
      <c r="A34" t="s">
        <v>433</v>
      </c>
      <c r="B34" s="6" t="s">
        <v>470</v>
      </c>
      <c r="C34" s="7">
        <v>0.7</v>
      </c>
      <c r="D34" s="19">
        <v>800</v>
      </c>
      <c r="E34" s="7" t="s">
        <v>401</v>
      </c>
      <c r="F34" s="6" t="s">
        <v>396</v>
      </c>
      <c r="G34" s="19">
        <v>1870</v>
      </c>
      <c r="H34" s="19">
        <v>14293</v>
      </c>
      <c r="I34" s="7">
        <v>102.9</v>
      </c>
      <c r="J34" s="7">
        <v>544.70000000000005</v>
      </c>
      <c r="K34" s="7">
        <f t="shared" si="2"/>
        <v>30</v>
      </c>
      <c r="L34" s="7">
        <v>32</v>
      </c>
      <c r="N34" s="7">
        <v>18.5</v>
      </c>
      <c r="O34" s="19">
        <v>2048</v>
      </c>
      <c r="P34" s="19">
        <v>131072</v>
      </c>
      <c r="S34" s="7" t="s">
        <v>435</v>
      </c>
      <c r="T34" s="21" t="s">
        <v>529</v>
      </c>
    </row>
    <row r="35" spans="1:20" x14ac:dyDescent="0.35">
      <c r="A35" t="s">
        <v>433</v>
      </c>
      <c r="B35" s="6" t="s">
        <v>472</v>
      </c>
      <c r="C35" s="7">
        <v>0.7</v>
      </c>
      <c r="D35" s="19">
        <v>800</v>
      </c>
      <c r="E35" s="7" t="s">
        <v>401</v>
      </c>
      <c r="F35" s="6" t="s">
        <v>396</v>
      </c>
      <c r="G35" s="19">
        <v>2050</v>
      </c>
      <c r="H35" s="19">
        <v>15473</v>
      </c>
      <c r="I35" s="7">
        <v>54</v>
      </c>
      <c r="J35" s="7">
        <v>289.89999999999998</v>
      </c>
      <c r="K35" s="7">
        <f t="shared" si="2"/>
        <v>60</v>
      </c>
      <c r="L35" s="7">
        <v>14</v>
      </c>
      <c r="N35" s="7">
        <v>8.4</v>
      </c>
      <c r="O35" s="19">
        <v>2048</v>
      </c>
      <c r="P35" s="19">
        <v>40960</v>
      </c>
      <c r="S35" s="7" t="s">
        <v>435</v>
      </c>
      <c r="T35" s="21" t="s">
        <v>530</v>
      </c>
    </row>
    <row r="36" spans="1:20" x14ac:dyDescent="0.35">
      <c r="A36" t="s">
        <v>433</v>
      </c>
      <c r="B36" s="6" t="s">
        <v>474</v>
      </c>
      <c r="C36" s="7">
        <v>0.7</v>
      </c>
      <c r="D36" s="19">
        <v>800</v>
      </c>
      <c r="E36" s="7" t="s">
        <v>401</v>
      </c>
      <c r="F36" s="6" t="s">
        <v>396</v>
      </c>
      <c r="G36" s="19">
        <v>2050</v>
      </c>
      <c r="H36" s="19">
        <v>15212</v>
      </c>
      <c r="I36" s="7">
        <v>112.5</v>
      </c>
      <c r="J36" s="7">
        <v>584.29999999999995</v>
      </c>
      <c r="K36" s="7">
        <f t="shared" si="2"/>
        <v>30</v>
      </c>
      <c r="L36" s="7">
        <v>32</v>
      </c>
      <c r="N36" s="7">
        <v>18.399999999999999</v>
      </c>
      <c r="O36" s="19">
        <v>2048</v>
      </c>
      <c r="P36" s="19">
        <v>40960</v>
      </c>
      <c r="S36" s="7" t="s">
        <v>435</v>
      </c>
      <c r="T36" s="21" t="s">
        <v>531</v>
      </c>
    </row>
    <row r="37" spans="1:20" x14ac:dyDescent="0.35">
      <c r="J37" s="23">
        <f>SUM(J26:J36)</f>
        <v>8584.4999999999982</v>
      </c>
      <c r="N37" s="7"/>
      <c r="P37" s="19"/>
      <c r="S37" s="7"/>
    </row>
    <row r="39" spans="1:20" x14ac:dyDescent="0.35">
      <c r="B39" s="6" t="str" cm="1">
        <f t="array" aca="1" ref="B39" ca="1">VLOOKUP(MID(CELL("Filename",A1),FIND("]",CELL("Filename",A1))+1,31),setups!A:B,2)</f>
        <v>ares,3090,vulkan1 (24g)</v>
      </c>
      <c r="J39" s="7">
        <v>86</v>
      </c>
      <c r="K39" s="7">
        <v>100</v>
      </c>
    </row>
    <row r="40" spans="1:20" x14ac:dyDescent="0.35">
      <c r="J40" s="7">
        <v>28</v>
      </c>
      <c r="K40" s="7">
        <v>35</v>
      </c>
    </row>
    <row r="41" spans="1:20" x14ac:dyDescent="0.35">
      <c r="J41" s="7">
        <v>130</v>
      </c>
      <c r="K41" s="7">
        <v>170</v>
      </c>
    </row>
    <row r="42" spans="1:20" x14ac:dyDescent="0.35">
      <c r="J42" s="7">
        <v>3.1</v>
      </c>
    </row>
    <row r="43" spans="1:20" x14ac:dyDescent="0.35">
      <c r="J43" s="7">
        <v>57</v>
      </c>
      <c r="K43" s="7">
        <v>68</v>
      </c>
    </row>
    <row r="44" spans="1:20" x14ac:dyDescent="0.35">
      <c r="J44" s="7">
        <v>9.1</v>
      </c>
    </row>
    <row r="45" spans="1:20" x14ac:dyDescent="0.35">
      <c r="J45" s="7">
        <v>73</v>
      </c>
      <c r="K45" s="7">
        <v>79</v>
      </c>
    </row>
    <row r="46" spans="1:20" x14ac:dyDescent="0.35">
      <c r="J46" s="7">
        <v>72</v>
      </c>
      <c r="K46" s="7">
        <v>88</v>
      </c>
    </row>
    <row r="47" spans="1:20" x14ac:dyDescent="0.35">
      <c r="J47" s="7">
        <v>26</v>
      </c>
      <c r="K47" s="7">
        <v>32</v>
      </c>
    </row>
    <row r="48" spans="1:20" x14ac:dyDescent="0.35">
      <c r="J48" s="7">
        <v>54</v>
      </c>
      <c r="K48" s="7">
        <v>65</v>
      </c>
    </row>
    <row r="49" spans="10:11" x14ac:dyDescent="0.35">
      <c r="J49" s="7">
        <v>26</v>
      </c>
      <c r="K49" s="7">
        <v>32</v>
      </c>
    </row>
    <row r="50" spans="10:11" x14ac:dyDescent="0.35">
      <c r="J50" s="7">
        <f>SUM(J39:J49)</f>
        <v>564.20000000000005</v>
      </c>
      <c r="K50" s="7">
        <f>SUM(K39:K49)</f>
        <v>669</v>
      </c>
    </row>
  </sheetData>
  <conditionalFormatting sqref="J2:J12">
    <cfRule type="expression" dxfId="27" priority="9">
      <formula>J2&lt;J14</formula>
    </cfRule>
    <cfRule type="dataBar" priority="12">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K24">
    <cfRule type="expression" dxfId="26" priority="3">
      <formula>J14&lt;J2</formula>
    </cfRule>
  </conditionalFormatting>
  <conditionalFormatting sqref="J26:K36">
    <cfRule type="expression" dxfId="25" priority="2">
      <formula>J26&lt;J14</formula>
    </cfRule>
  </conditionalFormatting>
  <conditionalFormatting sqref="K2:K12">
    <cfRule type="expression" dxfId="24" priority="1">
      <formula>K2&lt;K1048566</formula>
    </cfRule>
  </conditionalFormatting>
  <conditionalFormatting sqref="N2:N12">
    <cfRule type="dataBar" priority="10">
      <dataBar>
        <cfvo type="min"/>
        <cfvo type="max"/>
        <color rgb="FF638EC6"/>
      </dataBar>
      <extLst>
        <ext xmlns:x14="http://schemas.microsoft.com/office/spreadsheetml/2009/9/main" uri="{B025F937-C7B1-47D3-B67F-A62EFF666E3E}">
          <x14:id>{3D418292-55E3-4140-A64E-2F61BFAC4976}</x14:id>
        </ext>
      </extLst>
    </cfRule>
  </conditionalFormatting>
  <conditionalFormatting sqref="Q2:Q12">
    <cfRule type="dataBar" priority="11">
      <dataBar>
        <cfvo type="min"/>
        <cfvo type="max"/>
        <color rgb="FFFF555A"/>
      </dataBar>
      <extLst>
        <ext xmlns:x14="http://schemas.microsoft.com/office/spreadsheetml/2009/9/main" uri="{B025F937-C7B1-47D3-B67F-A62EFF666E3E}">
          <x14:id>{2BB34360-B223-4B92-90C4-C020458406AB}</x14:id>
        </ext>
      </extLst>
    </cfRule>
  </conditionalFormatting>
  <conditionalFormatting sqref="S1:S37 R38:R1048576">
    <cfRule type="expression" dxfId="23" priority="7">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T39"/>
  <sheetViews>
    <sheetView zoomScale="80" zoomScaleNormal="80" workbookViewId="0">
      <selection activeCell="G14" sqref="G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4" width="8.6328125" style="7" bestFit="1" customWidth="1"/>
    <col min="15" max="15" width="7.81640625" style="19" bestFit="1" customWidth="1"/>
    <col min="16" max="16" width="10.36328125" style="19" bestFit="1" customWidth="1"/>
    <col min="17" max="17" width="9.90625" style="7" bestFit="1" customWidth="1"/>
    <col min="18" max="18" width="7.6328125" style="7" bestFit="1" customWidth="1"/>
    <col min="19" max="19" width="17.90625" style="7"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13" spans="1:20" x14ac:dyDescent="0.35">
      <c r="B13" s="7"/>
      <c r="J13" s="23">
        <f>SUM(J2:J12)</f>
        <v>0</v>
      </c>
    </row>
    <row r="14" spans="1:20" x14ac:dyDescent="0.35">
      <c r="A14" t="s">
        <v>433</v>
      </c>
      <c r="B14" s="6" t="s">
        <v>434</v>
      </c>
      <c r="C14" s="7">
        <v>0.7</v>
      </c>
      <c r="D14" s="19">
        <v>800</v>
      </c>
      <c r="E14" s="7" t="s">
        <v>401</v>
      </c>
      <c r="F14" s="6" t="s">
        <v>396</v>
      </c>
      <c r="G14" s="19">
        <v>1974</v>
      </c>
      <c r="H14" s="19">
        <v>12890</v>
      </c>
      <c r="I14" s="7">
        <v>9</v>
      </c>
      <c r="J14" s="7">
        <v>149.1</v>
      </c>
      <c r="K14" s="7">
        <f>ROUND((G14+H14)/J14,INT(2-LOG10(ABS((G14+H14)/J14))))</f>
        <v>100</v>
      </c>
      <c r="L14" s="7">
        <v>3</v>
      </c>
      <c r="N14" s="7">
        <v>2.2999999999999998</v>
      </c>
      <c r="O14" s="19">
        <v>2048</v>
      </c>
      <c r="P14" s="19">
        <v>131072</v>
      </c>
      <c r="S14" s="7" t="s">
        <v>435</v>
      </c>
      <c r="T14" t="s">
        <v>493</v>
      </c>
    </row>
    <row r="15" spans="1:20" x14ac:dyDescent="0.35">
      <c r="A15" t="s">
        <v>433</v>
      </c>
      <c r="B15" s="6" t="s">
        <v>437</v>
      </c>
      <c r="C15" s="7">
        <v>0.7</v>
      </c>
      <c r="D15" s="19">
        <v>800</v>
      </c>
      <c r="E15" s="7" t="s">
        <v>401</v>
      </c>
      <c r="F15" s="6" t="s">
        <v>396</v>
      </c>
      <c r="G15" s="19">
        <v>1974</v>
      </c>
      <c r="H15" s="19">
        <v>13419</v>
      </c>
      <c r="I15" s="7">
        <v>22.2</v>
      </c>
      <c r="J15" s="7">
        <v>498.6</v>
      </c>
      <c r="K15" s="7">
        <f t="shared" ref="K15:K24" si="0">ROUND((G15+H15)/J15,INT(2-LOG10(ABS((G15+H15)/J15))))</f>
        <v>31</v>
      </c>
      <c r="L15" s="7">
        <v>27</v>
      </c>
      <c r="N15" s="7">
        <v>15.4</v>
      </c>
      <c r="O15" s="19">
        <v>2048</v>
      </c>
      <c r="P15" s="19">
        <v>131072</v>
      </c>
      <c r="S15" s="7" t="s">
        <v>435</v>
      </c>
      <c r="T15" t="s">
        <v>494</v>
      </c>
    </row>
    <row r="16" spans="1:20" x14ac:dyDescent="0.35">
      <c r="A16" t="s">
        <v>433</v>
      </c>
      <c r="B16" s="6" t="s">
        <v>439</v>
      </c>
      <c r="C16" s="7">
        <v>0.7</v>
      </c>
      <c r="D16" s="19">
        <v>800</v>
      </c>
      <c r="E16" s="7" t="s">
        <v>401</v>
      </c>
      <c r="F16" s="6" t="s">
        <v>396</v>
      </c>
      <c r="G16" s="19">
        <v>2086</v>
      </c>
      <c r="H16" s="19">
        <v>12149</v>
      </c>
      <c r="I16" s="7">
        <v>16.8</v>
      </c>
      <c r="J16" s="7">
        <v>110.6</v>
      </c>
      <c r="K16" s="7">
        <f t="shared" si="0"/>
        <v>130</v>
      </c>
      <c r="L16" s="7">
        <v>3</v>
      </c>
      <c r="N16" s="7">
        <v>1.9</v>
      </c>
      <c r="O16" s="19">
        <v>2048</v>
      </c>
      <c r="P16" s="19">
        <v>131072</v>
      </c>
      <c r="S16" s="7" t="s">
        <v>435</v>
      </c>
      <c r="T16" s="21" t="s">
        <v>495</v>
      </c>
    </row>
    <row r="17" spans="1:20" x14ac:dyDescent="0.35">
      <c r="A17" t="s">
        <v>433</v>
      </c>
      <c r="B17" s="6" t="s">
        <v>455</v>
      </c>
      <c r="C17" s="7">
        <v>0.7</v>
      </c>
      <c r="D17" s="19">
        <v>800</v>
      </c>
      <c r="E17" s="7" t="s">
        <v>401</v>
      </c>
      <c r="F17" s="6" t="s">
        <v>396</v>
      </c>
      <c r="G17" s="19">
        <v>2086</v>
      </c>
      <c r="H17" s="19">
        <v>11427</v>
      </c>
      <c r="I17" s="7">
        <v>162.19999999999999</v>
      </c>
      <c r="J17" s="7">
        <v>882.4</v>
      </c>
      <c r="K17" s="7">
        <f t="shared" si="0"/>
        <v>15</v>
      </c>
      <c r="L17" s="7">
        <v>70</v>
      </c>
      <c r="N17" s="7">
        <v>39.6</v>
      </c>
      <c r="O17" s="19">
        <v>2048</v>
      </c>
      <c r="P17" s="19">
        <v>131072</v>
      </c>
      <c r="S17" s="7" t="s">
        <v>435</v>
      </c>
      <c r="T17" s="21" t="s">
        <v>496</v>
      </c>
    </row>
    <row r="18" spans="1:20" x14ac:dyDescent="0.35">
      <c r="A18" t="s">
        <v>433</v>
      </c>
      <c r="B18" s="6" t="s">
        <v>441</v>
      </c>
      <c r="C18" s="7">
        <v>0.7</v>
      </c>
      <c r="D18" s="19">
        <v>800</v>
      </c>
      <c r="E18" s="7" t="s">
        <v>401</v>
      </c>
      <c r="F18" s="6" t="s">
        <v>396</v>
      </c>
      <c r="G18" s="19">
        <v>2006</v>
      </c>
      <c r="H18" s="19">
        <v>11305</v>
      </c>
      <c r="I18" s="7">
        <v>46.9</v>
      </c>
      <c r="J18" s="7">
        <v>221.3</v>
      </c>
      <c r="K18" s="7">
        <f t="shared" si="0"/>
        <v>60</v>
      </c>
      <c r="L18" s="7">
        <v>14</v>
      </c>
      <c r="N18" s="7">
        <v>8.4</v>
      </c>
      <c r="O18" s="19">
        <v>2048</v>
      </c>
      <c r="P18" s="19">
        <v>16384</v>
      </c>
      <c r="S18" s="7" t="s">
        <v>435</v>
      </c>
      <c r="T18" t="s">
        <v>497</v>
      </c>
    </row>
    <row r="19" spans="1:20" x14ac:dyDescent="0.35">
      <c r="A19" t="s">
        <v>433</v>
      </c>
      <c r="B19" s="6" t="s">
        <v>443</v>
      </c>
      <c r="C19" s="7">
        <v>0.7</v>
      </c>
      <c r="D19" s="19">
        <v>800</v>
      </c>
      <c r="E19" s="7" t="s">
        <v>401</v>
      </c>
      <c r="F19" s="6" t="s">
        <v>396</v>
      </c>
      <c r="G19" s="19">
        <v>2006</v>
      </c>
      <c r="H19" s="19">
        <v>11200</v>
      </c>
      <c r="I19" s="7">
        <v>91.3</v>
      </c>
      <c r="J19" s="7">
        <v>511.1</v>
      </c>
      <c r="K19" s="7">
        <f t="shared" si="0"/>
        <v>26</v>
      </c>
      <c r="L19" s="7">
        <v>14</v>
      </c>
      <c r="N19" s="7">
        <v>27.3</v>
      </c>
      <c r="O19" s="19">
        <v>2048</v>
      </c>
      <c r="P19" s="19">
        <v>16384</v>
      </c>
      <c r="S19" s="7" t="s">
        <v>435</v>
      </c>
      <c r="T19" t="s">
        <v>498</v>
      </c>
    </row>
    <row r="20" spans="1:20" x14ac:dyDescent="0.35">
      <c r="A20" t="s">
        <v>433</v>
      </c>
      <c r="B20" s="6" t="s">
        <v>445</v>
      </c>
      <c r="C20" s="7">
        <v>0.7</v>
      </c>
      <c r="D20" s="19">
        <v>800</v>
      </c>
      <c r="E20" s="7" t="s">
        <v>401</v>
      </c>
      <c r="F20" s="6" t="s">
        <v>396</v>
      </c>
      <c r="G20" s="19">
        <v>1887</v>
      </c>
      <c r="H20" s="19">
        <v>12013</v>
      </c>
      <c r="I20" s="7">
        <v>32.5</v>
      </c>
      <c r="J20" s="7">
        <v>206.1</v>
      </c>
      <c r="K20" s="7">
        <f t="shared" si="0"/>
        <v>67</v>
      </c>
      <c r="L20" s="7">
        <v>12</v>
      </c>
      <c r="N20" s="7">
        <v>7</v>
      </c>
      <c r="O20" s="19">
        <v>2048</v>
      </c>
      <c r="P20" s="19">
        <v>131072</v>
      </c>
      <c r="S20" s="7" t="s">
        <v>435</v>
      </c>
      <c r="T20" t="s">
        <v>499</v>
      </c>
    </row>
    <row r="21" spans="1:20" x14ac:dyDescent="0.35">
      <c r="A21" t="s">
        <v>433</v>
      </c>
      <c r="B21" s="6" t="s">
        <v>447</v>
      </c>
      <c r="C21" s="7">
        <v>0.7</v>
      </c>
      <c r="D21" s="19">
        <v>800</v>
      </c>
      <c r="E21" s="7" t="s">
        <v>401</v>
      </c>
      <c r="F21" s="6" t="s">
        <v>396</v>
      </c>
      <c r="G21" s="19">
        <v>1971</v>
      </c>
      <c r="H21" s="19">
        <v>12108</v>
      </c>
      <c r="I21" s="7">
        <v>23.1</v>
      </c>
      <c r="J21" s="7">
        <v>164.3</v>
      </c>
      <c r="K21" s="7">
        <f t="shared" si="0"/>
        <v>86</v>
      </c>
      <c r="L21" s="7">
        <v>8</v>
      </c>
      <c r="N21" s="7">
        <v>4.7</v>
      </c>
      <c r="O21" s="19">
        <v>2048</v>
      </c>
      <c r="P21" s="19">
        <v>8192</v>
      </c>
      <c r="S21" s="7" t="s">
        <v>435</v>
      </c>
      <c r="T21" t="s">
        <v>500</v>
      </c>
    </row>
    <row r="22" spans="1:20" x14ac:dyDescent="0.35">
      <c r="A22" t="s">
        <v>433</v>
      </c>
      <c r="B22" s="6" t="s">
        <v>449</v>
      </c>
      <c r="C22" s="7">
        <v>0.7</v>
      </c>
      <c r="D22" s="19">
        <v>800</v>
      </c>
      <c r="E22" s="7" t="s">
        <v>401</v>
      </c>
      <c r="F22" s="6" t="s">
        <v>396</v>
      </c>
      <c r="G22" s="19">
        <v>1870</v>
      </c>
      <c r="H22" s="19">
        <v>14496</v>
      </c>
      <c r="I22" s="7">
        <v>84.2</v>
      </c>
      <c r="J22" s="7">
        <v>572</v>
      </c>
      <c r="K22" s="7">
        <f t="shared" si="0"/>
        <v>29</v>
      </c>
      <c r="L22" s="7">
        <v>32</v>
      </c>
      <c r="N22" s="7">
        <v>18.5</v>
      </c>
      <c r="O22" s="19">
        <v>2048</v>
      </c>
      <c r="P22" s="19">
        <v>131072</v>
      </c>
      <c r="S22" s="7" t="s">
        <v>435</v>
      </c>
      <c r="T22" t="s">
        <v>501</v>
      </c>
    </row>
    <row r="23" spans="1:20" x14ac:dyDescent="0.35">
      <c r="A23" t="s">
        <v>433</v>
      </c>
      <c r="B23" s="6" t="s">
        <v>451</v>
      </c>
      <c r="C23" s="7">
        <v>0.7</v>
      </c>
      <c r="D23" s="19">
        <v>800</v>
      </c>
      <c r="E23" s="7" t="s">
        <v>401</v>
      </c>
      <c r="F23" s="6" t="s">
        <v>396</v>
      </c>
      <c r="G23" s="19">
        <v>2050</v>
      </c>
      <c r="H23" s="19">
        <v>15394</v>
      </c>
      <c r="I23" s="7">
        <v>49.9</v>
      </c>
      <c r="J23" s="7">
        <v>309.2</v>
      </c>
      <c r="K23" s="7">
        <f t="shared" si="0"/>
        <v>56</v>
      </c>
      <c r="L23" s="7">
        <v>14</v>
      </c>
      <c r="N23" s="7">
        <v>8.4</v>
      </c>
      <c r="O23" s="19">
        <v>2048</v>
      </c>
      <c r="P23" s="19">
        <v>40960</v>
      </c>
      <c r="S23" s="7" t="s">
        <v>435</v>
      </c>
      <c r="T23" t="s">
        <v>502</v>
      </c>
    </row>
    <row r="24" spans="1:20" x14ac:dyDescent="0.35">
      <c r="A24" t="s">
        <v>433</v>
      </c>
      <c r="B24" s="6" t="s">
        <v>453</v>
      </c>
      <c r="C24" s="7">
        <v>0.7</v>
      </c>
      <c r="D24" s="19">
        <v>800</v>
      </c>
      <c r="E24" s="7" t="s">
        <v>401</v>
      </c>
      <c r="F24" s="6" t="s">
        <v>396</v>
      </c>
      <c r="G24" s="19">
        <v>2050</v>
      </c>
      <c r="H24" s="19">
        <v>14780</v>
      </c>
      <c r="I24" s="7">
        <v>104.3</v>
      </c>
      <c r="J24" s="7">
        <v>593.1</v>
      </c>
      <c r="K24" s="7">
        <f t="shared" si="0"/>
        <v>28</v>
      </c>
      <c r="L24" s="7">
        <v>32</v>
      </c>
      <c r="N24" s="7">
        <v>18.399999999999999</v>
      </c>
      <c r="O24" s="19">
        <v>2048</v>
      </c>
      <c r="P24" s="19">
        <v>40960</v>
      </c>
      <c r="S24" s="7" t="s">
        <v>435</v>
      </c>
      <c r="T24" t="s">
        <v>503</v>
      </c>
    </row>
    <row r="25" spans="1:20" x14ac:dyDescent="0.35">
      <c r="J25" s="23">
        <f>SUM(J14:J24)</f>
        <v>4217.8</v>
      </c>
    </row>
    <row r="26" spans="1:20" x14ac:dyDescent="0.35">
      <c r="A26" t="s">
        <v>433</v>
      </c>
      <c r="B26" s="6" t="s">
        <v>457</v>
      </c>
      <c r="C26" s="7">
        <v>0.7</v>
      </c>
      <c r="D26" s="19">
        <v>800</v>
      </c>
      <c r="E26" s="7" t="s">
        <v>401</v>
      </c>
      <c r="F26" s="6" t="s">
        <v>396</v>
      </c>
      <c r="G26" s="19">
        <v>1974</v>
      </c>
      <c r="H26" s="19">
        <v>13160</v>
      </c>
      <c r="I26" s="7">
        <v>22.6</v>
      </c>
      <c r="J26" s="7">
        <v>165.4</v>
      </c>
      <c r="K26" s="7">
        <f>ROUND((G26+H26)/J26,INT(2-LOG10(ABS((G26+H26)/J26))))</f>
        <v>91</v>
      </c>
      <c r="L26" s="7">
        <v>3</v>
      </c>
      <c r="N26" s="7">
        <v>2.2999999999999998</v>
      </c>
      <c r="O26" s="19">
        <v>2048</v>
      </c>
      <c r="P26" s="19">
        <v>131072</v>
      </c>
      <c r="S26" s="7" t="s">
        <v>435</v>
      </c>
      <c r="T26" s="21" t="s">
        <v>561</v>
      </c>
    </row>
    <row r="27" spans="1:20" x14ac:dyDescent="0.35">
      <c r="A27" t="s">
        <v>433</v>
      </c>
      <c r="B27" s="6" t="s">
        <v>459</v>
      </c>
      <c r="C27" s="7">
        <v>0.7</v>
      </c>
      <c r="D27" s="19">
        <v>800</v>
      </c>
      <c r="E27" s="7" t="s">
        <v>401</v>
      </c>
      <c r="F27" s="6" t="s">
        <v>396</v>
      </c>
      <c r="G27" s="19">
        <v>1974</v>
      </c>
      <c r="H27" s="19">
        <v>13539</v>
      </c>
      <c r="I27" s="7">
        <v>74.7</v>
      </c>
      <c r="J27" s="7">
        <v>505.2</v>
      </c>
      <c r="K27" s="7">
        <f t="shared" ref="K27:K36" si="1">ROUND((G27+H27)/J27,INT(2-LOG10(ABS((G27+H27)/J27))))</f>
        <v>31</v>
      </c>
      <c r="L27" s="7">
        <v>27</v>
      </c>
      <c r="N27" s="7">
        <v>15.4</v>
      </c>
      <c r="O27" s="19">
        <v>2048</v>
      </c>
      <c r="P27" s="19">
        <v>131072</v>
      </c>
      <c r="S27" s="7" t="s">
        <v>435</v>
      </c>
      <c r="T27" s="21" t="s">
        <v>562</v>
      </c>
    </row>
    <row r="28" spans="1:20" x14ac:dyDescent="0.35">
      <c r="A28" t="s">
        <v>433</v>
      </c>
      <c r="B28" s="6" t="s">
        <v>461</v>
      </c>
      <c r="C28" s="7">
        <v>0.7</v>
      </c>
      <c r="D28" s="19">
        <v>800</v>
      </c>
      <c r="E28" s="7" t="s">
        <v>401</v>
      </c>
      <c r="F28" s="6" t="s">
        <v>396</v>
      </c>
      <c r="G28" s="19">
        <v>2086</v>
      </c>
      <c r="H28" s="19">
        <v>11894</v>
      </c>
      <c r="I28" s="7">
        <v>15</v>
      </c>
      <c r="J28" s="7">
        <v>100.9</v>
      </c>
      <c r="K28" s="7">
        <f t="shared" si="1"/>
        <v>140</v>
      </c>
      <c r="L28" s="7">
        <v>3</v>
      </c>
      <c r="N28" s="7">
        <v>1.9</v>
      </c>
      <c r="O28" s="19">
        <v>2048</v>
      </c>
      <c r="P28" s="19">
        <v>131072</v>
      </c>
      <c r="S28" s="7" t="s">
        <v>435</v>
      </c>
      <c r="T28" s="21" t="s">
        <v>506</v>
      </c>
    </row>
    <row r="29" spans="1:20" x14ac:dyDescent="0.35">
      <c r="A29" t="s">
        <v>433</v>
      </c>
      <c r="B29" s="6" t="s">
        <v>463</v>
      </c>
      <c r="C29" s="7">
        <v>0.7</v>
      </c>
      <c r="D29" s="19">
        <v>800</v>
      </c>
      <c r="E29" s="7" t="s">
        <v>401</v>
      </c>
      <c r="F29" s="6" t="s">
        <v>396</v>
      </c>
      <c r="G29" s="19">
        <v>2086</v>
      </c>
      <c r="H29" s="19">
        <v>11487</v>
      </c>
      <c r="I29" s="7">
        <v>165.2</v>
      </c>
      <c r="J29" s="22">
        <v>885.6</v>
      </c>
      <c r="K29" s="7">
        <f t="shared" si="1"/>
        <v>15</v>
      </c>
      <c r="L29" s="7">
        <v>70</v>
      </c>
      <c r="N29" s="7">
        <v>39.6</v>
      </c>
      <c r="O29" s="19">
        <v>2048</v>
      </c>
      <c r="P29" s="19">
        <v>131072</v>
      </c>
      <c r="S29" s="7" t="s">
        <v>435</v>
      </c>
      <c r="T29" s="21" t="s">
        <v>507</v>
      </c>
    </row>
    <row r="30" spans="1:20" x14ac:dyDescent="0.35">
      <c r="A30" t="s">
        <v>433</v>
      </c>
      <c r="B30" s="6" t="s">
        <v>465</v>
      </c>
      <c r="C30" s="7">
        <v>0.7</v>
      </c>
      <c r="D30" s="19">
        <v>800</v>
      </c>
      <c r="E30" s="7" t="s">
        <v>401</v>
      </c>
      <c r="F30" s="6" t="s">
        <v>396</v>
      </c>
      <c r="G30" s="19">
        <v>2006</v>
      </c>
      <c r="H30" s="19">
        <v>11278</v>
      </c>
      <c r="I30" s="7">
        <v>45</v>
      </c>
      <c r="J30" s="7">
        <v>222.3</v>
      </c>
      <c r="K30" s="7">
        <f t="shared" si="1"/>
        <v>60</v>
      </c>
      <c r="L30" s="7">
        <v>14</v>
      </c>
      <c r="N30" s="7">
        <v>8.4</v>
      </c>
      <c r="O30" s="19">
        <v>2048</v>
      </c>
      <c r="P30" s="19">
        <v>16384</v>
      </c>
      <c r="S30" s="7" t="s">
        <v>435</v>
      </c>
      <c r="T30" s="21" t="s">
        <v>508</v>
      </c>
    </row>
    <row r="31" spans="1:20" x14ac:dyDescent="0.35">
      <c r="A31" t="s">
        <v>433</v>
      </c>
      <c r="B31" s="6" t="s">
        <v>466</v>
      </c>
      <c r="C31" s="7">
        <v>0.7</v>
      </c>
      <c r="D31" s="19">
        <v>800</v>
      </c>
      <c r="E31" s="7" t="s">
        <v>401</v>
      </c>
      <c r="F31" s="6" t="s">
        <v>396</v>
      </c>
      <c r="G31" s="19">
        <v>2006</v>
      </c>
      <c r="H31" s="19">
        <v>11004</v>
      </c>
      <c r="I31" s="7">
        <v>94.1</v>
      </c>
      <c r="J31" s="7">
        <v>504.7</v>
      </c>
      <c r="K31" s="7">
        <f t="shared" si="1"/>
        <v>26</v>
      </c>
      <c r="L31" s="7">
        <v>14</v>
      </c>
      <c r="N31" s="7">
        <v>27.3</v>
      </c>
      <c r="O31" s="19">
        <v>2048</v>
      </c>
      <c r="P31" s="19">
        <v>16384</v>
      </c>
      <c r="S31" s="7" t="s">
        <v>435</v>
      </c>
      <c r="T31" s="21" t="s">
        <v>509</v>
      </c>
    </row>
    <row r="32" spans="1:20" x14ac:dyDescent="0.35">
      <c r="A32" t="s">
        <v>433</v>
      </c>
      <c r="B32" s="6" t="s">
        <v>468</v>
      </c>
      <c r="C32" s="7">
        <v>0.7</v>
      </c>
      <c r="D32" s="19">
        <v>800</v>
      </c>
      <c r="E32" s="7" t="s">
        <v>401</v>
      </c>
      <c r="F32" s="6" t="s">
        <v>396</v>
      </c>
      <c r="G32" s="19">
        <v>1887</v>
      </c>
      <c r="H32" s="19">
        <v>11615</v>
      </c>
      <c r="I32" s="7">
        <v>33.1</v>
      </c>
      <c r="J32" s="7">
        <v>203.2</v>
      </c>
      <c r="K32" s="7">
        <f t="shared" si="1"/>
        <v>66</v>
      </c>
      <c r="L32" s="7">
        <v>12</v>
      </c>
      <c r="N32" s="7">
        <v>7</v>
      </c>
      <c r="O32" s="19">
        <v>2048</v>
      </c>
      <c r="P32" s="19">
        <v>131072</v>
      </c>
      <c r="S32" s="7" t="s">
        <v>435</v>
      </c>
      <c r="T32" s="21" t="s">
        <v>510</v>
      </c>
    </row>
    <row r="33" spans="1:20" x14ac:dyDescent="0.35">
      <c r="A33" t="s">
        <v>433</v>
      </c>
      <c r="B33" s="6" t="s">
        <v>469</v>
      </c>
      <c r="C33" s="7">
        <v>0.7</v>
      </c>
      <c r="D33" s="19">
        <v>800</v>
      </c>
      <c r="E33" s="7" t="s">
        <v>401</v>
      </c>
      <c r="F33" s="6" t="s">
        <v>396</v>
      </c>
      <c r="G33" s="19">
        <v>1971</v>
      </c>
      <c r="H33" s="19">
        <v>12235</v>
      </c>
      <c r="I33" s="7">
        <v>23.1</v>
      </c>
      <c r="J33" s="7">
        <v>170.3</v>
      </c>
      <c r="K33" s="7">
        <f t="shared" si="1"/>
        <v>83</v>
      </c>
      <c r="L33" s="7">
        <v>8</v>
      </c>
      <c r="N33" s="7">
        <v>4.7</v>
      </c>
      <c r="O33" s="19">
        <v>2048</v>
      </c>
      <c r="P33" s="19">
        <v>8192</v>
      </c>
      <c r="S33" s="7" t="s">
        <v>435</v>
      </c>
      <c r="T33" s="21" t="s">
        <v>563</v>
      </c>
    </row>
    <row r="34" spans="1:20" x14ac:dyDescent="0.35">
      <c r="A34" t="s">
        <v>433</v>
      </c>
      <c r="B34" s="6" t="s">
        <v>470</v>
      </c>
      <c r="C34" s="7">
        <v>0.7</v>
      </c>
      <c r="D34" s="19">
        <v>800</v>
      </c>
      <c r="E34" s="7" t="s">
        <v>401</v>
      </c>
      <c r="F34" s="6" t="s">
        <v>396</v>
      </c>
      <c r="G34" s="19">
        <v>1870</v>
      </c>
      <c r="H34" s="19">
        <v>14830</v>
      </c>
      <c r="I34" s="7">
        <v>81.2</v>
      </c>
      <c r="J34" s="7">
        <v>587.79999999999995</v>
      </c>
      <c r="K34" s="7">
        <f t="shared" si="1"/>
        <v>28</v>
      </c>
      <c r="L34" s="7">
        <v>32</v>
      </c>
      <c r="N34" s="7">
        <v>18.5</v>
      </c>
      <c r="O34" s="19">
        <v>2048</v>
      </c>
      <c r="P34" s="19">
        <v>131072</v>
      </c>
      <c r="S34" s="7" t="s">
        <v>435</v>
      </c>
      <c r="T34" s="21" t="s">
        <v>564</v>
      </c>
    </row>
    <row r="35" spans="1:20" x14ac:dyDescent="0.35">
      <c r="A35" t="s">
        <v>433</v>
      </c>
      <c r="B35" s="6" t="s">
        <v>472</v>
      </c>
      <c r="C35" s="7">
        <v>0.7</v>
      </c>
      <c r="D35" s="19">
        <v>800</v>
      </c>
      <c r="E35" s="7" t="s">
        <v>401</v>
      </c>
      <c r="F35" s="6" t="s">
        <v>396</v>
      </c>
      <c r="G35" s="19">
        <v>2050</v>
      </c>
      <c r="H35" s="19">
        <v>15281</v>
      </c>
      <c r="I35" s="7">
        <v>51.3</v>
      </c>
      <c r="J35" s="7">
        <v>309.7</v>
      </c>
      <c r="K35" s="7">
        <f t="shared" si="1"/>
        <v>56</v>
      </c>
      <c r="L35" s="7">
        <v>14</v>
      </c>
      <c r="N35" s="7">
        <v>8.4</v>
      </c>
      <c r="O35" s="19">
        <v>2048</v>
      </c>
      <c r="P35" s="19">
        <v>40960</v>
      </c>
      <c r="S35" s="7" t="s">
        <v>435</v>
      </c>
      <c r="T35" s="21" t="s">
        <v>565</v>
      </c>
    </row>
    <row r="36" spans="1:20" x14ac:dyDescent="0.35">
      <c r="A36" t="s">
        <v>433</v>
      </c>
      <c r="B36" s="6" t="s">
        <v>474</v>
      </c>
      <c r="C36" s="7">
        <v>0.7</v>
      </c>
      <c r="D36" s="19">
        <v>800</v>
      </c>
      <c r="E36" s="7" t="s">
        <v>401</v>
      </c>
      <c r="F36" s="6" t="s">
        <v>396</v>
      </c>
      <c r="G36" s="19">
        <v>2050</v>
      </c>
      <c r="H36" s="19">
        <v>15146</v>
      </c>
      <c r="I36" s="7">
        <v>91</v>
      </c>
      <c r="J36" s="7">
        <v>606.79999999999995</v>
      </c>
      <c r="K36" s="7">
        <f t="shared" si="1"/>
        <v>28</v>
      </c>
      <c r="L36" s="7">
        <v>32</v>
      </c>
      <c r="N36" s="7">
        <v>18.399999999999999</v>
      </c>
      <c r="O36" s="19">
        <v>2048</v>
      </c>
      <c r="P36" s="19">
        <v>40960</v>
      </c>
      <c r="S36" s="7" t="s">
        <v>435</v>
      </c>
      <c r="T36" s="21" t="s">
        <v>566</v>
      </c>
    </row>
    <row r="37" spans="1:20" x14ac:dyDescent="0.35">
      <c r="J37" s="23">
        <f>SUM(J26:J36)</f>
        <v>4261.8999999999996</v>
      </c>
    </row>
    <row r="39" spans="1:20" x14ac:dyDescent="0.35">
      <c r="B39" s="6" t="str" cm="1">
        <f t="array" aca="1" ref="B39" ca="1">VLOOKUP(MID(CELL("Filename",A1),FIND("]",CELL("Filename",A1))+1,31),setups!A:B,2)</f>
        <v>ares,a6000 internal x2,vulkan0+vulkan1, row, mg0 (96g)</v>
      </c>
    </row>
  </sheetData>
  <conditionalFormatting sqref="J2:K12">
    <cfRule type="expression" dxfId="22" priority="5">
      <formula>J2&lt;J14</formula>
    </cfRule>
    <cfRule type="dataBar" priority="8">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K24">
    <cfRule type="expression" dxfId="21" priority="4">
      <formula>J14&lt;J2</formula>
    </cfRule>
  </conditionalFormatting>
  <conditionalFormatting sqref="J26:K36">
    <cfRule type="expression" dxfId="20" priority="1">
      <formula>J26&lt;J14</formula>
    </cfRule>
  </conditionalFormatting>
  <conditionalFormatting sqref="N2:N12">
    <cfRule type="dataBar" priority="6">
      <dataBar>
        <cfvo type="min"/>
        <cfvo type="max"/>
        <color rgb="FF638EC6"/>
      </dataBar>
      <extLst>
        <ext xmlns:x14="http://schemas.microsoft.com/office/spreadsheetml/2009/9/main" uri="{B025F937-C7B1-47D3-B67F-A62EFF666E3E}">
          <x14:id>{A9FD9517-B9C1-4471-8386-5E799D0897E9}</x14:id>
        </ext>
      </extLst>
    </cfRule>
  </conditionalFormatting>
  <conditionalFormatting sqref="Q2:Q12">
    <cfRule type="dataBar" priority="7">
      <dataBar>
        <cfvo type="min"/>
        <cfvo type="max"/>
        <color rgb="FFFF555A"/>
      </dataBar>
      <extLst>
        <ext xmlns:x14="http://schemas.microsoft.com/office/spreadsheetml/2009/9/main" uri="{B025F937-C7B1-47D3-B67F-A62EFF666E3E}">
          <x14:id>{60BFF6AA-B3BE-4DDD-9FC5-8F6D57C32EAB}</x14:id>
        </ext>
      </extLst>
    </cfRule>
  </conditionalFormatting>
  <conditionalFormatting sqref="S1:S1048576">
    <cfRule type="expression" dxfId="19" priority="3">
      <formula>TRIM(S1)="100%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J2:K12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180CD-D39E-428B-BBD0-DA3043CB5AA0}">
  <dimension ref="A1:T39"/>
  <sheetViews>
    <sheetView zoomScale="80" zoomScaleNormal="80" workbookViewId="0">
      <selection activeCell="A28" sqref="A28:XFD2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N2" s="7"/>
      <c r="S2" s="7"/>
    </row>
    <row r="3" spans="1:20" x14ac:dyDescent="0.35">
      <c r="N3" s="7"/>
      <c r="S3" s="7"/>
    </row>
    <row r="4" spans="1:20" x14ac:dyDescent="0.35">
      <c r="N4" s="7"/>
      <c r="S4" s="7"/>
    </row>
    <row r="5" spans="1:20" x14ac:dyDescent="0.35">
      <c r="N5" s="7"/>
      <c r="S5" s="7"/>
    </row>
    <row r="6" spans="1:20" x14ac:dyDescent="0.35">
      <c r="N6" s="7"/>
      <c r="S6" s="7"/>
    </row>
    <row r="7" spans="1:20" x14ac:dyDescent="0.35">
      <c r="N7" s="7"/>
      <c r="S7" s="7"/>
    </row>
    <row r="8" spans="1:20" x14ac:dyDescent="0.35">
      <c r="N8" s="7"/>
      <c r="S8" s="7"/>
    </row>
    <row r="9" spans="1:20" x14ac:dyDescent="0.35">
      <c r="N9" s="7"/>
      <c r="S9" s="7"/>
    </row>
    <row r="10" spans="1:20" x14ac:dyDescent="0.35">
      <c r="N10" s="7"/>
      <c r="S10" s="7"/>
    </row>
    <row r="11" spans="1:20" x14ac:dyDescent="0.35">
      <c r="N11" s="7"/>
      <c r="S11" s="7"/>
    </row>
    <row r="12" spans="1:20" x14ac:dyDescent="0.35">
      <c r="N12" s="7"/>
      <c r="S12" s="7"/>
    </row>
    <row r="13" spans="1:20" x14ac:dyDescent="0.35">
      <c r="B13" s="7"/>
      <c r="J13" s="23">
        <f>SUM(J2:J12)</f>
        <v>0</v>
      </c>
      <c r="N13" s="7"/>
      <c r="S13" s="7"/>
    </row>
    <row r="16" spans="1:20" x14ac:dyDescent="0.35">
      <c r="S16" s="21"/>
    </row>
    <row r="17" spans="10:19" x14ac:dyDescent="0.35">
      <c r="S17" s="21"/>
    </row>
    <row r="25" spans="10:19" x14ac:dyDescent="0.35">
      <c r="J25" s="23">
        <f>SUM(J14:J24)</f>
        <v>0</v>
      </c>
    </row>
    <row r="26" spans="10:19" x14ac:dyDescent="0.35">
      <c r="S26" s="21"/>
    </row>
    <row r="27" spans="10:19" x14ac:dyDescent="0.35">
      <c r="S27" s="21"/>
    </row>
    <row r="28" spans="10:19" x14ac:dyDescent="0.35">
      <c r="S28" s="21"/>
    </row>
    <row r="29" spans="10:19" x14ac:dyDescent="0.35">
      <c r="J29" s="22"/>
      <c r="S29" s="21"/>
    </row>
    <row r="30" spans="10:19" x14ac:dyDescent="0.35">
      <c r="S30" s="21"/>
    </row>
    <row r="31" spans="10:19" x14ac:dyDescent="0.35">
      <c r="S31" s="21"/>
    </row>
    <row r="32" spans="10:19" x14ac:dyDescent="0.35">
      <c r="S32" s="21"/>
    </row>
    <row r="33" spans="2:19" x14ac:dyDescent="0.35">
      <c r="S33" s="21"/>
    </row>
    <row r="34" spans="2:19" x14ac:dyDescent="0.35">
      <c r="S34" s="21"/>
    </row>
    <row r="35" spans="2:19" x14ac:dyDescent="0.35">
      <c r="S35" s="21"/>
    </row>
    <row r="36" spans="2:19" x14ac:dyDescent="0.35">
      <c r="S36" s="21"/>
    </row>
    <row r="37" spans="2:19" x14ac:dyDescent="0.35">
      <c r="J37" s="23">
        <f>SUM(J26:J36)</f>
        <v>0</v>
      </c>
    </row>
    <row r="39" spans="2:19" x14ac:dyDescent="0.35">
      <c r="B39" s="6" t="str" cm="1">
        <f t="array" aca="1" ref="B39" ca="1">VLOOKUP(MID(CELL("Filename",A1),FIND("]",CELL("Filename",A1))+1,31),setups!A:B,2)</f>
        <v>hektor,p40 x2 internal,vulkan0+vulkan1 (48g)</v>
      </c>
    </row>
  </sheetData>
  <conditionalFormatting sqref="J2:J12">
    <cfRule type="expression" dxfId="18" priority="5">
      <formula>J2&lt;J14</formula>
    </cfRule>
    <cfRule type="dataBar" priority="8">
      <dataBar>
        <cfvo type="min"/>
        <cfvo type="max"/>
        <color rgb="FFFF555A"/>
      </dataBar>
      <extLst>
        <ext xmlns:x14="http://schemas.microsoft.com/office/spreadsheetml/2009/9/main" uri="{B025F937-C7B1-47D3-B67F-A62EFF666E3E}">
          <x14:id>{1F08FF78-51F1-44D7-9C53-E4FC7C68DBEF}</x14:id>
        </ext>
      </extLst>
    </cfRule>
  </conditionalFormatting>
  <conditionalFormatting sqref="J14:J24">
    <cfRule type="expression" dxfId="17" priority="4">
      <formula>J14&lt;J2</formula>
    </cfRule>
  </conditionalFormatting>
  <conditionalFormatting sqref="J26:J36">
    <cfRule type="expression" dxfId="16" priority="2">
      <formula>J26&lt;J14</formula>
    </cfRule>
  </conditionalFormatting>
  <conditionalFormatting sqref="K2:K12">
    <cfRule type="expression" dxfId="15" priority="1">
      <formula>K2&lt;K1048566</formula>
    </cfRule>
  </conditionalFormatting>
  <conditionalFormatting sqref="N2:N12">
    <cfRule type="dataBar" priority="6">
      <dataBar>
        <cfvo type="min"/>
        <cfvo type="max"/>
        <color rgb="FF638EC6"/>
      </dataBar>
      <extLst>
        <ext xmlns:x14="http://schemas.microsoft.com/office/spreadsheetml/2009/9/main" uri="{B025F937-C7B1-47D3-B67F-A62EFF666E3E}">
          <x14:id>{AB2C99E5-7B3B-48AD-B84C-4DA01F6575A1}</x14:id>
        </ext>
      </extLst>
    </cfRule>
  </conditionalFormatting>
  <conditionalFormatting sqref="Q2:Q12">
    <cfRule type="dataBar" priority="7">
      <dataBar>
        <cfvo type="min"/>
        <cfvo type="max"/>
        <color rgb="FFFF555A"/>
      </dataBar>
      <extLst>
        <ext xmlns:x14="http://schemas.microsoft.com/office/spreadsheetml/2009/9/main" uri="{B025F937-C7B1-47D3-B67F-A62EFF666E3E}">
          <x14:id>{1B2058F4-879C-4372-AD13-68CDAF61EEA2}</x14:id>
        </ext>
      </extLst>
    </cfRule>
  </conditionalFormatting>
  <conditionalFormatting sqref="S1:S13 R14:R1048576">
    <cfRule type="expression" dxfId="14" priority="3">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F08FF78-51F1-44D7-9C53-E4FC7C68DBEF}">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B2C99E5-7B3B-48AD-B84C-4DA01F6575A1}">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1B2058F4-879C-4372-AD13-68CDAF61EEA2}">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3699-F7E9-46EF-84D0-817EE0AC681F}">
  <dimension ref="A1:T39"/>
  <sheetViews>
    <sheetView zoomScale="80" zoomScaleNormal="80" workbookViewId="0">
      <selection activeCell="L19" sqref="L19"/>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9.08984375" style="19" bestFit="1" customWidth="1"/>
    <col min="8" max="8" width="10.453125" style="19" bestFit="1" customWidth="1"/>
    <col min="9" max="9" width="12.36328125" style="7" bestFit="1" customWidth="1"/>
    <col min="10" max="10" width="8.1796875" style="7" bestFit="1" customWidth="1"/>
    <col min="11" max="11" width="4.453125" style="7" bestFit="1" customWidth="1"/>
    <col min="12" max="12" width="7.453125" style="7" bestFit="1" customWidth="1"/>
    <col min="13" max="13" width="8.1796875" style="7" bestFit="1" customWidth="1"/>
    <col min="14" max="14" width="8.81640625" style="19" bestFit="1" customWidth="1"/>
    <col min="15" max="15" width="7.81640625" style="19" bestFit="1" customWidth="1"/>
    <col min="16" max="16" width="10.36328125" style="19" bestFit="1" customWidth="1"/>
    <col min="17" max="17" width="10.08984375" style="7" bestFit="1" customWidth="1"/>
    <col min="18" max="18" width="7.81640625" style="7" bestFit="1" customWidth="1"/>
    <col min="19" max="19" width="11.08984375" bestFit="1" customWidth="1"/>
  </cols>
  <sheetData>
    <row r="1" spans="1:20" s="2" customFormat="1" x14ac:dyDescent="0.35">
      <c r="A1" s="2" t="s">
        <v>7</v>
      </c>
      <c r="B1" s="4" t="s">
        <v>2</v>
      </c>
      <c r="C1" s="4" t="s">
        <v>3</v>
      </c>
      <c r="D1" s="18" t="s">
        <v>4</v>
      </c>
      <c r="E1" s="4" t="s">
        <v>8</v>
      </c>
      <c r="F1" s="4" t="s">
        <v>9</v>
      </c>
      <c r="G1" s="18" t="s">
        <v>10</v>
      </c>
      <c r="H1" s="18" t="s">
        <v>11</v>
      </c>
      <c r="I1" s="4" t="s">
        <v>321</v>
      </c>
      <c r="J1" s="4" t="s">
        <v>322</v>
      </c>
      <c r="K1" s="4" t="s">
        <v>598</v>
      </c>
      <c r="L1" s="4" t="s">
        <v>391</v>
      </c>
      <c r="M1" s="4" t="s">
        <v>194</v>
      </c>
      <c r="N1" s="4" t="s">
        <v>369</v>
      </c>
      <c r="O1" s="18" t="s">
        <v>374</v>
      </c>
      <c r="P1" s="18" t="s">
        <v>375</v>
      </c>
      <c r="Q1" s="4" t="s">
        <v>370</v>
      </c>
      <c r="R1" s="4" t="s">
        <v>371</v>
      </c>
      <c r="S1" s="4" t="s">
        <v>366</v>
      </c>
      <c r="T1" s="2" t="s">
        <v>12</v>
      </c>
    </row>
    <row r="2" spans="1:20" x14ac:dyDescent="0.35">
      <c r="A2" t="s">
        <v>13</v>
      </c>
      <c r="B2" s="6" t="s">
        <v>22</v>
      </c>
      <c r="C2" s="7">
        <v>0.7</v>
      </c>
      <c r="D2" s="19">
        <v>800</v>
      </c>
      <c r="E2" s="7" t="s">
        <v>401</v>
      </c>
      <c r="F2" s="6" t="s">
        <v>396</v>
      </c>
      <c r="G2" s="19">
        <v>2074</v>
      </c>
      <c r="H2" s="19">
        <v>12811</v>
      </c>
      <c r="I2" s="7">
        <v>14.8</v>
      </c>
      <c r="J2" s="7">
        <v>225.4</v>
      </c>
      <c r="K2" s="7">
        <v>66</v>
      </c>
      <c r="L2" s="7">
        <v>4</v>
      </c>
      <c r="M2" s="7" t="s">
        <v>193</v>
      </c>
      <c r="N2" s="7">
        <v>3.1</v>
      </c>
      <c r="O2" s="19">
        <v>2048</v>
      </c>
      <c r="P2" s="19">
        <v>131072</v>
      </c>
      <c r="Q2" s="7">
        <v>5.5</v>
      </c>
      <c r="R2" s="7">
        <v>5.5</v>
      </c>
      <c r="S2" s="7" t="s">
        <v>358</v>
      </c>
      <c r="T2" t="s">
        <v>609</v>
      </c>
    </row>
    <row r="3" spans="1:20" x14ac:dyDescent="0.35">
      <c r="A3" t="s">
        <v>13</v>
      </c>
      <c r="B3" s="6" t="s">
        <v>25</v>
      </c>
      <c r="C3" s="7">
        <v>0.7</v>
      </c>
      <c r="D3" s="19">
        <v>800</v>
      </c>
      <c r="E3" s="7" t="s">
        <v>401</v>
      </c>
      <c r="F3" s="6" t="s">
        <v>396</v>
      </c>
      <c r="G3" s="19">
        <v>2074</v>
      </c>
      <c r="H3" s="19">
        <v>13234</v>
      </c>
      <c r="I3" s="7">
        <v>220.2</v>
      </c>
      <c r="J3" s="7">
        <v>767</v>
      </c>
      <c r="K3" s="7">
        <v>20</v>
      </c>
      <c r="L3" s="7">
        <v>27</v>
      </c>
      <c r="M3" s="7" t="s">
        <v>193</v>
      </c>
      <c r="N3" s="7">
        <v>16.2</v>
      </c>
      <c r="O3" s="19">
        <v>2048</v>
      </c>
      <c r="P3" s="19">
        <v>131072</v>
      </c>
      <c r="Q3" s="7">
        <v>19.7</v>
      </c>
      <c r="R3" s="7">
        <v>19.7</v>
      </c>
      <c r="S3" s="7" t="s">
        <v>358</v>
      </c>
      <c r="T3" t="s">
        <v>610</v>
      </c>
    </row>
    <row r="4" spans="1:20" x14ac:dyDescent="0.35">
      <c r="A4" t="s">
        <v>13</v>
      </c>
      <c r="B4" s="6" t="s">
        <v>1</v>
      </c>
      <c r="C4" s="7">
        <v>0.7</v>
      </c>
      <c r="D4" s="19">
        <v>800</v>
      </c>
      <c r="E4" s="7" t="s">
        <v>401</v>
      </c>
      <c r="F4" s="6" t="s">
        <v>396</v>
      </c>
      <c r="G4" s="19">
        <v>2286</v>
      </c>
      <c r="H4" s="19">
        <v>9773</v>
      </c>
      <c r="I4" s="7">
        <v>22.7</v>
      </c>
      <c r="J4" s="7">
        <v>133</v>
      </c>
      <c r="K4" s="7">
        <v>91</v>
      </c>
      <c r="L4" s="7">
        <v>3</v>
      </c>
      <c r="M4" s="7" t="s">
        <v>193</v>
      </c>
      <c r="N4" s="7">
        <v>1.9</v>
      </c>
      <c r="O4" s="19">
        <v>2048</v>
      </c>
      <c r="P4" s="19">
        <v>131072</v>
      </c>
      <c r="Q4" s="7">
        <v>3.1</v>
      </c>
      <c r="R4" s="7">
        <v>3.1</v>
      </c>
      <c r="S4" s="7" t="s">
        <v>358</v>
      </c>
      <c r="T4" t="s">
        <v>611</v>
      </c>
    </row>
    <row r="5" spans="1:20" x14ac:dyDescent="0.35">
      <c r="A5" t="s">
        <v>13</v>
      </c>
      <c r="B5" s="6" t="s">
        <v>6</v>
      </c>
      <c r="C5" s="7">
        <v>0.7</v>
      </c>
      <c r="D5" s="19">
        <v>800</v>
      </c>
      <c r="E5" s="7" t="s">
        <v>401</v>
      </c>
      <c r="F5" s="6" t="s">
        <v>396</v>
      </c>
      <c r="G5" s="19">
        <v>1986</v>
      </c>
      <c r="H5" s="19">
        <v>11276</v>
      </c>
      <c r="I5" s="7">
        <v>193.7</v>
      </c>
      <c r="J5" s="7">
        <v>1306.5</v>
      </c>
      <c r="K5" s="7">
        <v>10</v>
      </c>
      <c r="L5" s="7">
        <v>70</v>
      </c>
      <c r="M5" s="7" t="s">
        <v>193</v>
      </c>
      <c r="N5" s="7">
        <v>39.6</v>
      </c>
      <c r="O5" s="19">
        <v>2048</v>
      </c>
      <c r="P5" s="19">
        <v>131072</v>
      </c>
      <c r="Q5" s="7">
        <v>44.4</v>
      </c>
      <c r="R5" s="7">
        <v>44.4</v>
      </c>
      <c r="S5" s="7" t="s">
        <v>358</v>
      </c>
      <c r="T5" t="s">
        <v>537</v>
      </c>
    </row>
    <row r="6" spans="1:20" x14ac:dyDescent="0.35">
      <c r="A6" t="s">
        <v>13</v>
      </c>
      <c r="B6" s="6" t="s">
        <v>31</v>
      </c>
      <c r="C6" s="7">
        <v>0.7</v>
      </c>
      <c r="D6" s="19">
        <v>800</v>
      </c>
      <c r="E6" s="7" t="s">
        <v>401</v>
      </c>
      <c r="F6" s="6" t="s">
        <v>396</v>
      </c>
      <c r="G6" s="19">
        <v>2106</v>
      </c>
      <c r="H6" s="19">
        <v>11191</v>
      </c>
      <c r="I6" s="7">
        <v>52.2</v>
      </c>
      <c r="J6" s="7">
        <v>345.7</v>
      </c>
      <c r="K6" s="7">
        <v>38</v>
      </c>
      <c r="L6" s="7">
        <v>14</v>
      </c>
      <c r="M6" s="7" t="s">
        <v>193</v>
      </c>
      <c r="N6" s="7">
        <v>8.4</v>
      </c>
      <c r="O6" s="19">
        <v>2048</v>
      </c>
      <c r="P6" s="19">
        <v>16384</v>
      </c>
      <c r="Q6" s="7">
        <v>10.1</v>
      </c>
      <c r="R6" s="7">
        <v>10.1</v>
      </c>
      <c r="S6" s="7" t="s">
        <v>358</v>
      </c>
      <c r="T6" t="s">
        <v>612</v>
      </c>
    </row>
    <row r="7" spans="1:20" x14ac:dyDescent="0.35">
      <c r="A7" t="s">
        <v>13</v>
      </c>
      <c r="B7" s="6" t="s">
        <v>33</v>
      </c>
      <c r="C7" s="7">
        <v>0.7</v>
      </c>
      <c r="D7" s="19">
        <v>800</v>
      </c>
      <c r="E7" s="7" t="s">
        <v>401</v>
      </c>
      <c r="F7" s="6" t="s">
        <v>396</v>
      </c>
      <c r="G7" s="19">
        <v>2106</v>
      </c>
      <c r="H7" s="19">
        <v>11363</v>
      </c>
      <c r="I7" s="7">
        <v>137.80000000000001</v>
      </c>
      <c r="J7" s="7">
        <v>677.5</v>
      </c>
      <c r="K7" s="7">
        <v>20</v>
      </c>
      <c r="L7" s="7">
        <v>14</v>
      </c>
      <c r="M7" s="7" t="s">
        <v>196</v>
      </c>
      <c r="N7" s="7">
        <v>27.3</v>
      </c>
      <c r="O7" s="19">
        <v>2048</v>
      </c>
      <c r="P7" s="19">
        <v>16384</v>
      </c>
      <c r="Q7" s="7">
        <v>28.8</v>
      </c>
      <c r="R7" s="7">
        <v>28.8</v>
      </c>
      <c r="S7" s="7" t="s">
        <v>358</v>
      </c>
      <c r="T7" t="s">
        <v>487</v>
      </c>
    </row>
    <row r="8" spans="1:20" x14ac:dyDescent="0.35">
      <c r="A8" t="s">
        <v>13</v>
      </c>
      <c r="B8" s="6" t="s">
        <v>16</v>
      </c>
      <c r="C8" s="7">
        <v>0.7</v>
      </c>
      <c r="D8" s="19">
        <v>800</v>
      </c>
      <c r="E8" s="7" t="s">
        <v>401</v>
      </c>
      <c r="F8" s="6" t="s">
        <v>396</v>
      </c>
      <c r="G8" s="19">
        <v>1867</v>
      </c>
      <c r="H8" s="19">
        <v>10809</v>
      </c>
      <c r="I8" s="7">
        <v>44.4</v>
      </c>
      <c r="J8" s="7">
        <v>266.8</v>
      </c>
      <c r="K8" s="7">
        <v>48</v>
      </c>
      <c r="L8" s="7">
        <v>12</v>
      </c>
      <c r="M8" s="7" t="s">
        <v>195</v>
      </c>
      <c r="N8" s="7">
        <v>6.6</v>
      </c>
      <c r="O8" s="19">
        <v>2048</v>
      </c>
      <c r="P8" s="19">
        <v>1024000</v>
      </c>
      <c r="Q8" s="7">
        <v>7.8</v>
      </c>
      <c r="R8" s="7">
        <v>7.8</v>
      </c>
      <c r="S8" s="7" t="s">
        <v>358</v>
      </c>
      <c r="T8" t="s">
        <v>613</v>
      </c>
    </row>
    <row r="9" spans="1:20" x14ac:dyDescent="0.35">
      <c r="A9" t="s">
        <v>13</v>
      </c>
      <c r="B9" s="6" t="s">
        <v>184</v>
      </c>
      <c r="C9" s="7">
        <v>0.7</v>
      </c>
      <c r="D9" s="19">
        <v>800</v>
      </c>
      <c r="E9" s="7" t="s">
        <v>401</v>
      </c>
      <c r="F9" s="6" t="s">
        <v>396</v>
      </c>
      <c r="G9" s="19">
        <v>1951</v>
      </c>
      <c r="H9" s="19">
        <v>12391</v>
      </c>
      <c r="I9" s="7">
        <v>35.4</v>
      </c>
      <c r="J9" s="7">
        <v>276</v>
      </c>
      <c r="K9" s="7">
        <v>52</v>
      </c>
      <c r="L9" s="7">
        <v>8</v>
      </c>
      <c r="M9" s="7" t="s">
        <v>193</v>
      </c>
      <c r="N9" s="7">
        <v>4.7</v>
      </c>
      <c r="O9" s="19">
        <v>2048</v>
      </c>
      <c r="P9" s="19">
        <v>8192</v>
      </c>
      <c r="Q9" s="7">
        <v>6.1</v>
      </c>
      <c r="R9" s="7">
        <v>6.1</v>
      </c>
      <c r="S9" s="7" t="s">
        <v>358</v>
      </c>
      <c r="T9" t="s">
        <v>614</v>
      </c>
    </row>
    <row r="10" spans="1:20" x14ac:dyDescent="0.35">
      <c r="A10" t="s">
        <v>13</v>
      </c>
      <c r="B10" s="6" t="s">
        <v>28</v>
      </c>
      <c r="C10" s="7">
        <v>0.7</v>
      </c>
      <c r="D10" s="19">
        <v>800</v>
      </c>
      <c r="E10" s="7" t="s">
        <v>401</v>
      </c>
      <c r="F10" s="6" t="s">
        <v>396</v>
      </c>
      <c r="G10" s="19">
        <v>1850</v>
      </c>
      <c r="H10" s="19">
        <v>14519</v>
      </c>
      <c r="I10" s="7">
        <v>98.1</v>
      </c>
      <c r="J10" s="7">
        <v>930.9</v>
      </c>
      <c r="K10" s="7">
        <v>18</v>
      </c>
      <c r="L10" s="7">
        <v>32</v>
      </c>
      <c r="M10" s="7" t="s">
        <v>193</v>
      </c>
      <c r="N10" s="7">
        <v>18.5</v>
      </c>
      <c r="O10" s="19">
        <v>2048</v>
      </c>
      <c r="P10" s="19">
        <v>131072</v>
      </c>
      <c r="Q10" s="7">
        <v>20.2</v>
      </c>
      <c r="R10" s="7">
        <v>20.2</v>
      </c>
      <c r="S10" s="7" t="s">
        <v>358</v>
      </c>
      <c r="T10" t="s">
        <v>615</v>
      </c>
    </row>
    <row r="11" spans="1:20" x14ac:dyDescent="0.35">
      <c r="A11" t="s">
        <v>13</v>
      </c>
      <c r="B11" s="6" t="s">
        <v>477</v>
      </c>
      <c r="C11" s="7">
        <v>0.7</v>
      </c>
      <c r="D11" s="19">
        <v>800</v>
      </c>
      <c r="E11" s="7" t="s">
        <v>401</v>
      </c>
      <c r="F11" s="6" t="s">
        <v>396</v>
      </c>
      <c r="G11" s="19">
        <v>1950</v>
      </c>
      <c r="H11" s="19">
        <v>15026</v>
      </c>
      <c r="I11" s="7">
        <v>55.1</v>
      </c>
      <c r="J11" s="7">
        <v>465</v>
      </c>
      <c r="K11" s="7">
        <v>37</v>
      </c>
      <c r="L11" s="7">
        <v>14</v>
      </c>
      <c r="M11" s="7" t="s">
        <v>193</v>
      </c>
      <c r="N11" s="7">
        <v>8.6</v>
      </c>
      <c r="O11" s="19">
        <v>2048</v>
      </c>
      <c r="P11" s="19">
        <v>40960</v>
      </c>
      <c r="Q11" s="7">
        <v>10</v>
      </c>
      <c r="R11" s="7">
        <v>10</v>
      </c>
      <c r="S11" s="7" t="s">
        <v>358</v>
      </c>
      <c r="T11" t="s">
        <v>616</v>
      </c>
    </row>
    <row r="12" spans="1:20" x14ac:dyDescent="0.35">
      <c r="A12" t="s">
        <v>13</v>
      </c>
      <c r="B12" s="6" t="s">
        <v>41</v>
      </c>
      <c r="C12" s="7">
        <v>0.7</v>
      </c>
      <c r="D12" s="19">
        <v>800</v>
      </c>
      <c r="E12" s="7" t="s">
        <v>401</v>
      </c>
      <c r="F12" s="6" t="s">
        <v>396</v>
      </c>
      <c r="G12" s="19">
        <v>1950</v>
      </c>
      <c r="H12" s="19">
        <v>15366</v>
      </c>
      <c r="I12" s="7">
        <v>101.2</v>
      </c>
      <c r="J12" s="7">
        <v>1015</v>
      </c>
      <c r="K12" s="7">
        <v>17</v>
      </c>
      <c r="L12" s="7">
        <v>32</v>
      </c>
      <c r="M12" s="7" t="s">
        <v>193</v>
      </c>
      <c r="N12" s="7">
        <v>18.8</v>
      </c>
      <c r="O12" s="19">
        <v>2048</v>
      </c>
      <c r="P12" s="19">
        <v>40960</v>
      </c>
      <c r="Q12" s="7">
        <v>21.5</v>
      </c>
      <c r="R12" s="7">
        <v>21.5</v>
      </c>
      <c r="S12" s="7" t="s">
        <v>358</v>
      </c>
      <c r="T12" t="s">
        <v>617</v>
      </c>
    </row>
    <row r="13" spans="1:20" x14ac:dyDescent="0.35">
      <c r="B13" s="7"/>
      <c r="J13" s="23">
        <f>SUM(J2:J12)</f>
        <v>6408.8</v>
      </c>
      <c r="N13" s="7"/>
      <c r="S13" s="7"/>
    </row>
    <row r="14" spans="1:20" x14ac:dyDescent="0.35">
      <c r="K14" s="7">
        <v>66</v>
      </c>
      <c r="L14" s="7">
        <v>110</v>
      </c>
    </row>
    <row r="15" spans="1:20" x14ac:dyDescent="0.35">
      <c r="K15" s="7">
        <v>20</v>
      </c>
      <c r="L15" s="7">
        <v>32</v>
      </c>
    </row>
    <row r="16" spans="1:20" x14ac:dyDescent="0.35">
      <c r="K16" s="7">
        <v>91</v>
      </c>
      <c r="L16" s="7">
        <v>160</v>
      </c>
      <c r="S16" s="21"/>
    </row>
    <row r="17" spans="10:19" x14ac:dyDescent="0.35">
      <c r="S17" s="21"/>
    </row>
    <row r="18" spans="10:19" x14ac:dyDescent="0.35">
      <c r="K18" s="7">
        <v>38</v>
      </c>
      <c r="L18" s="7">
        <v>63</v>
      </c>
    </row>
    <row r="20" spans="10:19" x14ac:dyDescent="0.35">
      <c r="K20" s="7">
        <v>48</v>
      </c>
      <c r="L20" s="7">
        <v>73</v>
      </c>
    </row>
    <row r="21" spans="10:19" x14ac:dyDescent="0.35">
      <c r="K21" s="7">
        <v>52</v>
      </c>
      <c r="L21" s="7">
        <v>83</v>
      </c>
    </row>
    <row r="22" spans="10:19" x14ac:dyDescent="0.35">
      <c r="K22" s="7">
        <v>18</v>
      </c>
      <c r="L22" s="7">
        <v>29</v>
      </c>
    </row>
    <row r="23" spans="10:19" x14ac:dyDescent="0.35">
      <c r="K23" s="7">
        <v>37</v>
      </c>
      <c r="L23" s="7">
        <v>60</v>
      </c>
    </row>
    <row r="24" spans="10:19" x14ac:dyDescent="0.35">
      <c r="K24" s="7">
        <v>17</v>
      </c>
      <c r="L24" s="7">
        <v>29</v>
      </c>
    </row>
    <row r="25" spans="10:19" x14ac:dyDescent="0.35">
      <c r="J25" s="23">
        <f>SUM(J14:J24)</f>
        <v>0</v>
      </c>
      <c r="K25" s="7">
        <f>SUM(K14:K24)</f>
        <v>387</v>
      </c>
      <c r="L25" s="7">
        <f>SUM(L14:L24)</f>
        <v>639</v>
      </c>
    </row>
    <row r="26" spans="10:19" x14ac:dyDescent="0.35">
      <c r="S26" s="21"/>
    </row>
    <row r="27" spans="10:19" x14ac:dyDescent="0.35">
      <c r="S27" s="21"/>
    </row>
    <row r="28" spans="10:19" x14ac:dyDescent="0.35">
      <c r="S28" s="21"/>
    </row>
    <row r="29" spans="10:19" x14ac:dyDescent="0.35">
      <c r="J29" s="22"/>
      <c r="S29" s="21"/>
    </row>
    <row r="30" spans="10:19" x14ac:dyDescent="0.35">
      <c r="S30" s="21"/>
    </row>
    <row r="31" spans="10:19" x14ac:dyDescent="0.35">
      <c r="S31" s="21"/>
    </row>
    <row r="32" spans="10:19" x14ac:dyDescent="0.35">
      <c r="S32" s="21"/>
    </row>
    <row r="33" spans="2:19" x14ac:dyDescent="0.35">
      <c r="S33" s="21"/>
    </row>
    <row r="34" spans="2:19" x14ac:dyDescent="0.35">
      <c r="S34" s="21"/>
    </row>
    <row r="35" spans="2:19" x14ac:dyDescent="0.35">
      <c r="S35" s="21"/>
    </row>
    <row r="36" spans="2:19" x14ac:dyDescent="0.35">
      <c r="S36" s="21"/>
    </row>
    <row r="37" spans="2:19" x14ac:dyDescent="0.35">
      <c r="J37" s="23">
        <f>SUM(J26:J36)</f>
        <v>0</v>
      </c>
    </row>
    <row r="39" spans="2:19" x14ac:dyDescent="0.35">
      <c r="B39" s="6" t="str" cm="1">
        <f t="array" aca="1" ref="B39" ca="1">VLOOKUP(MID(CELL("Filename",A1),FIND("]",CELL("Filename",A1))+1,31),setups!A:B,2)</f>
        <v>hektor,mi50 x2 internal,vulkan0+vulkan1 (64g)</v>
      </c>
    </row>
  </sheetData>
  <conditionalFormatting sqref="J2:J12">
    <cfRule type="expression" dxfId="13" priority="7">
      <formula>J2&lt;J14</formula>
    </cfRule>
    <cfRule type="dataBar" priority="10">
      <dataBar>
        <cfvo type="min"/>
        <cfvo type="max"/>
        <color rgb="FFFF555A"/>
      </dataBar>
      <extLst>
        <ext xmlns:x14="http://schemas.microsoft.com/office/spreadsheetml/2009/9/main" uri="{B025F937-C7B1-47D3-B67F-A62EFF666E3E}">
          <x14:id>{8B5C5968-2EA3-417D-985A-A92AE425CE31}</x14:id>
        </ext>
      </extLst>
    </cfRule>
  </conditionalFormatting>
  <conditionalFormatting sqref="J14:J24">
    <cfRule type="expression" dxfId="12" priority="6">
      <formula>J14&lt;J2</formula>
    </cfRule>
  </conditionalFormatting>
  <conditionalFormatting sqref="J26:J36">
    <cfRule type="expression" dxfId="11" priority="4">
      <formula>J26&lt;J14</formula>
    </cfRule>
  </conditionalFormatting>
  <conditionalFormatting sqref="K2:K12">
    <cfRule type="expression" dxfId="10" priority="3">
      <formula>K2&lt;K1048566</formula>
    </cfRule>
  </conditionalFormatting>
  <conditionalFormatting sqref="N2:N12">
    <cfRule type="dataBar" priority="8">
      <dataBar>
        <cfvo type="min"/>
        <cfvo type="max"/>
        <color rgb="FF638EC6"/>
      </dataBar>
      <extLst>
        <ext xmlns:x14="http://schemas.microsoft.com/office/spreadsheetml/2009/9/main" uri="{B025F937-C7B1-47D3-B67F-A62EFF666E3E}">
          <x14:id>{A66342F0-5A67-4706-90B8-A566548A484C}</x14:id>
        </ext>
      </extLst>
    </cfRule>
  </conditionalFormatting>
  <conditionalFormatting sqref="Q2:Q12">
    <cfRule type="dataBar" priority="9">
      <dataBar>
        <cfvo type="min"/>
        <cfvo type="max"/>
        <color rgb="FFFF555A"/>
      </dataBar>
      <extLst>
        <ext xmlns:x14="http://schemas.microsoft.com/office/spreadsheetml/2009/9/main" uri="{B025F937-C7B1-47D3-B67F-A62EFF666E3E}">
          <x14:id>{A2951278-D0CE-45FC-9F17-AEDAF118329B}</x14:id>
        </ext>
      </extLst>
    </cfRule>
  </conditionalFormatting>
  <conditionalFormatting sqref="S1:S13 R14:R1048576">
    <cfRule type="expression" dxfId="9" priority="5">
      <formula>TRIM(R1)="100% GPU*"</formula>
    </cfRule>
  </conditionalFormatting>
  <conditionalFormatting sqref="L14:L24">
    <cfRule type="expression" dxfId="3" priority="2">
      <formula>L14&lt;L2</formula>
    </cfRule>
  </conditionalFormatting>
  <conditionalFormatting sqref="K14:K24">
    <cfRule type="expression" dxfId="0" priority="1">
      <formula>K14&lt;K2</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B5C5968-2EA3-417D-985A-A92AE425CE3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66342F0-5A67-4706-90B8-A566548A484C}">
            <x14:dataBar minLength="0" maxLength="100" border="1" negativeBarBorderColorSameAsPositive="0">
              <x14:cfvo type="autoMin"/>
              <x14:cfvo type="autoMax"/>
              <x14:borderColor rgb="FF638EC6"/>
              <x14:negativeFillColor rgb="FFFF0000"/>
              <x14:negativeBorderColor rgb="FFFF0000"/>
              <x14:axisColor rgb="FF000000"/>
            </x14:dataBar>
          </x14:cfRule>
          <xm:sqref>N2:N12</xm:sqref>
        </x14:conditionalFormatting>
        <x14:conditionalFormatting xmlns:xm="http://schemas.microsoft.com/office/excel/2006/main">
          <x14:cfRule type="dataBar" id="{A2951278-D0CE-45FC-9F17-AEDAF118329B}">
            <x14:dataBar minLength="0" maxLength="100" border="1" negativeBarBorderColorSameAsPositive="0">
              <x14:cfvo type="autoMin"/>
              <x14:cfvo type="autoMax"/>
              <x14:borderColor rgb="FFFF555A"/>
              <x14:negativeFillColor rgb="FFFF0000"/>
              <x14:negativeBorderColor rgb="FFFF0000"/>
              <x14:axisColor rgb="FF000000"/>
            </x14:dataBar>
          </x14:cfRule>
          <xm:sqref>Q2:Q12</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F8" sqref="F8"/>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401</v>
      </c>
      <c r="F2" s="7" t="s">
        <v>396</v>
      </c>
      <c r="G2" s="19">
        <v>1975</v>
      </c>
      <c r="H2" s="19">
        <v>8960</v>
      </c>
      <c r="I2" s="7">
        <v>43</v>
      </c>
      <c r="J2" s="7">
        <v>328</v>
      </c>
      <c r="K2" s="7">
        <v>9</v>
      </c>
      <c r="L2" s="7" t="s">
        <v>196</v>
      </c>
      <c r="M2" s="7">
        <v>17.2</v>
      </c>
      <c r="N2" s="19">
        <v>2048</v>
      </c>
      <c r="O2" s="19">
        <v>8192</v>
      </c>
      <c r="P2" s="7">
        <v>19.899999999999999</v>
      </c>
      <c r="Q2" s="7">
        <v>19.899999999999999</v>
      </c>
      <c r="R2" s="7" t="s">
        <v>358</v>
      </c>
      <c r="S2" t="s">
        <v>402</v>
      </c>
    </row>
    <row r="3" spans="1:19" x14ac:dyDescent="0.35">
      <c r="A3" t="s">
        <v>13</v>
      </c>
      <c r="B3" s="6" t="s">
        <v>21</v>
      </c>
      <c r="C3" s="7">
        <v>0.7</v>
      </c>
      <c r="D3" s="19">
        <v>800</v>
      </c>
      <c r="E3" s="7" t="s">
        <v>401</v>
      </c>
      <c r="F3" s="7" t="s">
        <v>396</v>
      </c>
      <c r="G3" s="19">
        <v>2074</v>
      </c>
      <c r="H3" s="19">
        <v>12795</v>
      </c>
      <c r="I3" s="7">
        <v>16.3</v>
      </c>
      <c r="J3" s="7">
        <v>120</v>
      </c>
      <c r="K3" s="7">
        <v>1</v>
      </c>
      <c r="L3" s="7" t="s">
        <v>193</v>
      </c>
      <c r="M3" s="7">
        <v>0.8</v>
      </c>
      <c r="N3" s="19">
        <v>2048</v>
      </c>
      <c r="O3" s="19">
        <v>32768</v>
      </c>
      <c r="P3" s="7">
        <v>1.8</v>
      </c>
      <c r="Q3" s="7">
        <v>1.8</v>
      </c>
      <c r="R3" s="7" t="s">
        <v>358</v>
      </c>
      <c r="S3" t="s">
        <v>403</v>
      </c>
    </row>
    <row r="4" spans="1:19" x14ac:dyDescent="0.35">
      <c r="A4" t="s">
        <v>13</v>
      </c>
      <c r="B4" s="6" t="s">
        <v>22</v>
      </c>
      <c r="C4" s="7">
        <v>0.7</v>
      </c>
      <c r="D4" s="19">
        <v>800</v>
      </c>
      <c r="E4" s="7" t="s">
        <v>401</v>
      </c>
      <c r="F4" s="7" t="s">
        <v>396</v>
      </c>
      <c r="G4" s="19">
        <v>2074</v>
      </c>
      <c r="H4" s="19">
        <v>12897</v>
      </c>
      <c r="I4" s="7">
        <v>20.6</v>
      </c>
      <c r="J4" s="7">
        <v>171.5</v>
      </c>
      <c r="K4" s="7">
        <v>4</v>
      </c>
      <c r="L4" s="7" t="s">
        <v>193</v>
      </c>
      <c r="M4" s="7">
        <v>3.1</v>
      </c>
      <c r="N4" s="19">
        <v>2048</v>
      </c>
      <c r="O4" s="19">
        <v>131072</v>
      </c>
      <c r="P4" s="7">
        <v>5.5</v>
      </c>
      <c r="Q4" s="7">
        <v>5.5</v>
      </c>
      <c r="R4" s="7" t="s">
        <v>358</v>
      </c>
      <c r="S4" t="s">
        <v>404</v>
      </c>
    </row>
    <row r="5" spans="1:19" x14ac:dyDescent="0.35">
      <c r="A5" t="s">
        <v>13</v>
      </c>
      <c r="B5" s="6" t="s">
        <v>23</v>
      </c>
      <c r="C5" s="7">
        <v>0.7</v>
      </c>
      <c r="D5" s="19">
        <v>800</v>
      </c>
      <c r="E5" s="7" t="s">
        <v>401</v>
      </c>
      <c r="F5" s="7" t="s">
        <v>396</v>
      </c>
      <c r="G5" s="19">
        <v>2074</v>
      </c>
      <c r="H5" s="19">
        <v>13968</v>
      </c>
      <c r="I5" s="7">
        <v>24.5</v>
      </c>
      <c r="J5" s="7">
        <v>337.6</v>
      </c>
      <c r="K5" s="7">
        <v>12</v>
      </c>
      <c r="L5" s="7" t="s">
        <v>193</v>
      </c>
      <c r="M5" s="7">
        <v>7.6</v>
      </c>
      <c r="N5" s="19">
        <v>2048</v>
      </c>
      <c r="O5" s="19">
        <v>131072</v>
      </c>
      <c r="P5" s="7">
        <v>10.7</v>
      </c>
      <c r="Q5" s="7">
        <v>10.7</v>
      </c>
      <c r="R5" s="7" t="s">
        <v>358</v>
      </c>
      <c r="S5" t="s">
        <v>405</v>
      </c>
    </row>
    <row r="6" spans="1:19" x14ac:dyDescent="0.35">
      <c r="A6" t="s">
        <v>13</v>
      </c>
      <c r="B6" s="6" t="s">
        <v>24</v>
      </c>
      <c r="C6" s="7">
        <v>0.7</v>
      </c>
      <c r="D6" s="19">
        <v>800</v>
      </c>
      <c r="E6" s="7" t="s">
        <v>401</v>
      </c>
      <c r="F6" s="7" t="s">
        <v>396</v>
      </c>
      <c r="G6" s="19">
        <v>2074</v>
      </c>
      <c r="H6" s="19">
        <v>13733</v>
      </c>
      <c r="I6" s="7">
        <v>37.299999999999997</v>
      </c>
      <c r="J6" s="7">
        <v>1316.1</v>
      </c>
      <c r="K6" s="7">
        <v>12</v>
      </c>
      <c r="L6" s="7" t="s">
        <v>196</v>
      </c>
      <c r="M6" s="7">
        <v>22.7</v>
      </c>
      <c r="N6" s="19">
        <v>2048</v>
      </c>
      <c r="O6" s="19">
        <v>131072</v>
      </c>
      <c r="P6" s="7">
        <v>26.5</v>
      </c>
      <c r="Q6" s="7">
        <v>23.3</v>
      </c>
      <c r="R6" s="7" t="s">
        <v>406</v>
      </c>
      <c r="S6" t="s">
        <v>407</v>
      </c>
    </row>
    <row r="7" spans="1:19" x14ac:dyDescent="0.35">
      <c r="A7" t="s">
        <v>13</v>
      </c>
      <c r="B7" s="6" t="s">
        <v>25</v>
      </c>
      <c r="C7" s="7">
        <v>0.7</v>
      </c>
      <c r="D7" s="19">
        <v>800</v>
      </c>
      <c r="E7" s="7" t="s">
        <v>401</v>
      </c>
      <c r="F7" s="7" t="s">
        <v>396</v>
      </c>
      <c r="G7" s="19">
        <v>2074</v>
      </c>
      <c r="H7" s="19">
        <v>13547</v>
      </c>
      <c r="I7" s="7">
        <v>37.9</v>
      </c>
      <c r="J7" s="7">
        <v>556</v>
      </c>
      <c r="K7" s="7">
        <v>27</v>
      </c>
      <c r="L7" s="7" t="s">
        <v>193</v>
      </c>
      <c r="M7" s="7">
        <v>16.2</v>
      </c>
      <c r="N7" s="19">
        <v>2048</v>
      </c>
      <c r="O7" s="19">
        <v>131072</v>
      </c>
      <c r="P7" s="7">
        <v>19.7</v>
      </c>
      <c r="Q7" s="7">
        <v>19.7</v>
      </c>
      <c r="R7" s="7" t="s">
        <v>358</v>
      </c>
      <c r="S7" t="s">
        <v>408</v>
      </c>
    </row>
    <row r="8" spans="1:19" x14ac:dyDescent="0.35">
      <c r="A8" t="s">
        <v>13</v>
      </c>
      <c r="B8" s="6" t="s">
        <v>26</v>
      </c>
      <c r="C8" s="7">
        <v>0.7</v>
      </c>
      <c r="D8" s="7">
        <v>800</v>
      </c>
      <c r="E8" s="7" t="s">
        <v>401</v>
      </c>
      <c r="F8" s="7" t="s">
        <v>396</v>
      </c>
      <c r="G8" s="7">
        <v>2074</v>
      </c>
      <c r="H8" s="7">
        <v>13678</v>
      </c>
      <c r="I8" s="7">
        <v>65.2</v>
      </c>
      <c r="J8" s="7">
        <v>10349.799999999999</v>
      </c>
      <c r="K8" s="7">
        <v>27</v>
      </c>
      <c r="L8" s="7" t="s">
        <v>196</v>
      </c>
      <c r="M8" s="7">
        <v>51.1</v>
      </c>
      <c r="N8" s="7">
        <v>2048</v>
      </c>
      <c r="O8" s="7">
        <v>131072</v>
      </c>
      <c r="P8" s="7">
        <v>55.7</v>
      </c>
      <c r="Q8" s="7">
        <v>23.4</v>
      </c>
      <c r="R8" s="7" t="s">
        <v>409</v>
      </c>
      <c r="S8" t="s">
        <v>410</v>
      </c>
    </row>
    <row r="9" spans="1:19" x14ac:dyDescent="0.35">
      <c r="A9" t="s">
        <v>13</v>
      </c>
      <c r="B9" s="6" t="s">
        <v>179</v>
      </c>
      <c r="C9" s="7">
        <v>0.7</v>
      </c>
      <c r="D9" s="19">
        <v>800</v>
      </c>
      <c r="E9" s="7" t="s">
        <v>401</v>
      </c>
      <c r="F9" s="7" t="s">
        <v>396</v>
      </c>
      <c r="G9" s="19">
        <v>2286</v>
      </c>
      <c r="H9" s="19">
        <v>11343</v>
      </c>
      <c r="I9" s="7">
        <v>20</v>
      </c>
      <c r="J9" s="7">
        <v>75.599999999999994</v>
      </c>
      <c r="K9" s="7">
        <v>1</v>
      </c>
      <c r="L9" s="7" t="s">
        <v>198</v>
      </c>
      <c r="M9" s="7">
        <v>1.2</v>
      </c>
      <c r="N9" s="19">
        <v>2048</v>
      </c>
      <c r="O9" s="19">
        <v>131072</v>
      </c>
      <c r="P9" s="7">
        <v>2.1</v>
      </c>
      <c r="Q9" s="7">
        <v>2.1</v>
      </c>
      <c r="R9" s="7" t="s">
        <v>358</v>
      </c>
      <c r="S9" t="s">
        <v>411</v>
      </c>
    </row>
    <row r="10" spans="1:19" x14ac:dyDescent="0.35">
      <c r="A10" t="s">
        <v>13</v>
      </c>
      <c r="B10" s="6" t="s">
        <v>372</v>
      </c>
      <c r="C10" s="7">
        <v>0.7</v>
      </c>
      <c r="D10" s="19">
        <v>800</v>
      </c>
      <c r="E10" s="7" t="s">
        <v>401</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401</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412</v>
      </c>
    </row>
    <row r="12" spans="1:19" x14ac:dyDescent="0.35">
      <c r="A12" t="s">
        <v>13</v>
      </c>
      <c r="B12" s="6" t="s">
        <v>1</v>
      </c>
      <c r="C12" s="7">
        <v>0.7</v>
      </c>
      <c r="D12" s="19">
        <v>800</v>
      </c>
      <c r="E12" s="7" t="s">
        <v>401</v>
      </c>
      <c r="F12" s="7" t="s">
        <v>396</v>
      </c>
      <c r="G12" s="19">
        <v>2286</v>
      </c>
      <c r="H12" s="19">
        <v>10342</v>
      </c>
      <c r="I12" s="7">
        <v>26.8</v>
      </c>
      <c r="J12" s="7">
        <v>98.7</v>
      </c>
      <c r="K12" s="7">
        <v>3</v>
      </c>
      <c r="L12" s="7" t="s">
        <v>193</v>
      </c>
      <c r="M12" s="7">
        <v>1.9</v>
      </c>
      <c r="N12" s="19">
        <v>2048</v>
      </c>
      <c r="O12" s="19">
        <v>131072</v>
      </c>
      <c r="P12" s="7">
        <v>3.1</v>
      </c>
      <c r="Q12" s="7">
        <v>3.1</v>
      </c>
      <c r="R12" s="7" t="s">
        <v>358</v>
      </c>
      <c r="S12" t="s">
        <v>413</v>
      </c>
    </row>
    <row r="13" spans="1:19" x14ac:dyDescent="0.35">
      <c r="A13" t="s">
        <v>13</v>
      </c>
      <c r="B13" s="6" t="s">
        <v>6</v>
      </c>
      <c r="C13" s="7">
        <v>0.7</v>
      </c>
      <c r="D13" s="19">
        <v>800</v>
      </c>
      <c r="E13" s="7" t="s">
        <v>401</v>
      </c>
      <c r="F13" s="7" t="s">
        <v>396</v>
      </c>
      <c r="G13" s="19">
        <v>1986</v>
      </c>
      <c r="H13" s="19">
        <v>11504</v>
      </c>
      <c r="I13" s="7">
        <v>69</v>
      </c>
      <c r="J13" s="7">
        <v>4809.3</v>
      </c>
      <c r="K13" s="7">
        <v>70</v>
      </c>
      <c r="L13" s="7" t="s">
        <v>193</v>
      </c>
      <c r="M13" s="7">
        <v>39.6</v>
      </c>
      <c r="N13" s="19">
        <v>2048</v>
      </c>
      <c r="O13" s="19">
        <v>131072</v>
      </c>
      <c r="P13" s="7">
        <v>42.7</v>
      </c>
      <c r="Q13" s="7">
        <v>23.4</v>
      </c>
      <c r="R13" s="7" t="s">
        <v>414</v>
      </c>
      <c r="S13" t="s">
        <v>415</v>
      </c>
    </row>
    <row r="14" spans="1:19" x14ac:dyDescent="0.35">
      <c r="A14" t="s">
        <v>13</v>
      </c>
      <c r="B14" s="6" t="s">
        <v>27</v>
      </c>
      <c r="C14" s="7">
        <v>0.7</v>
      </c>
      <c r="D14" s="19">
        <v>800</v>
      </c>
      <c r="E14" s="7" t="s">
        <v>401</v>
      </c>
      <c r="F14" s="7" t="s">
        <v>396</v>
      </c>
      <c r="G14" s="19">
        <v>1986</v>
      </c>
      <c r="H14" s="19">
        <v>10855</v>
      </c>
      <c r="I14" s="7">
        <v>53.7</v>
      </c>
      <c r="J14" s="7">
        <v>1985.1</v>
      </c>
      <c r="K14" s="7">
        <v>70</v>
      </c>
      <c r="L14" s="7" t="s">
        <v>197</v>
      </c>
      <c r="M14" s="7">
        <v>24.6</v>
      </c>
      <c r="N14" s="19">
        <v>2048</v>
      </c>
      <c r="O14" s="19">
        <v>131072</v>
      </c>
      <c r="P14" s="7">
        <v>26.7</v>
      </c>
      <c r="Q14" s="7">
        <v>23.2</v>
      </c>
      <c r="R14" s="7" t="s">
        <v>416</v>
      </c>
      <c r="S14" t="s">
        <v>417</v>
      </c>
    </row>
    <row r="15" spans="1:19" x14ac:dyDescent="0.35">
      <c r="A15" t="s">
        <v>13</v>
      </c>
      <c r="B15" s="6" t="s">
        <v>31</v>
      </c>
      <c r="C15" s="7">
        <v>0.7</v>
      </c>
      <c r="D15" s="19">
        <v>800</v>
      </c>
      <c r="E15" s="7" t="s">
        <v>401</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418</v>
      </c>
    </row>
    <row r="16" spans="1:19" x14ac:dyDescent="0.35">
      <c r="A16" t="s">
        <v>13</v>
      </c>
      <c r="B16" s="6" t="s">
        <v>32</v>
      </c>
      <c r="C16" s="7">
        <v>0.7</v>
      </c>
      <c r="D16" s="19">
        <v>800</v>
      </c>
      <c r="E16" s="7" t="s">
        <v>401</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419</v>
      </c>
    </row>
    <row r="17" spans="1:19" x14ac:dyDescent="0.35">
      <c r="A17" t="s">
        <v>13</v>
      </c>
      <c r="B17" s="6" t="s">
        <v>33</v>
      </c>
      <c r="C17" s="7">
        <v>0.7</v>
      </c>
      <c r="D17" s="19">
        <v>800</v>
      </c>
      <c r="E17" s="7" t="s">
        <v>401</v>
      </c>
      <c r="F17" s="7" t="s">
        <v>396</v>
      </c>
      <c r="G17" s="19">
        <v>2106</v>
      </c>
      <c r="H17" s="19">
        <v>11248</v>
      </c>
      <c r="I17" s="7">
        <v>60.9</v>
      </c>
      <c r="J17" s="7">
        <v>1433.2</v>
      </c>
      <c r="K17" s="7">
        <v>14</v>
      </c>
      <c r="L17" s="7" t="s">
        <v>196</v>
      </c>
      <c r="M17" s="7">
        <v>27.3</v>
      </c>
      <c r="N17" s="19">
        <v>2048</v>
      </c>
      <c r="O17" s="19">
        <v>16384</v>
      </c>
      <c r="P17" s="7">
        <v>28.1</v>
      </c>
      <c r="Q17" s="7">
        <v>23.3</v>
      </c>
      <c r="R17" s="7" t="s">
        <v>380</v>
      </c>
      <c r="S17" t="s">
        <v>420</v>
      </c>
    </row>
    <row r="18" spans="1:19" x14ac:dyDescent="0.35">
      <c r="A18" t="s">
        <v>13</v>
      </c>
      <c r="B18" s="6" t="s">
        <v>30</v>
      </c>
      <c r="C18" s="7">
        <v>0.7</v>
      </c>
      <c r="D18" s="19">
        <v>800</v>
      </c>
      <c r="E18" s="7" t="s">
        <v>401</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421</v>
      </c>
    </row>
    <row r="19" spans="1:19" x14ac:dyDescent="0.35">
      <c r="A19" t="s">
        <v>13</v>
      </c>
      <c r="B19" s="6" t="s">
        <v>37</v>
      </c>
      <c r="C19" s="7">
        <v>0.7</v>
      </c>
      <c r="D19" s="19">
        <v>800</v>
      </c>
      <c r="E19" s="7" t="s">
        <v>401</v>
      </c>
      <c r="F19" s="7" t="s">
        <v>396</v>
      </c>
      <c r="G19" s="19">
        <v>1950</v>
      </c>
      <c r="H19" s="19">
        <v>14512</v>
      </c>
      <c r="I19" s="7">
        <v>46.6</v>
      </c>
      <c r="J19" s="7">
        <v>393.2</v>
      </c>
      <c r="K19" s="7">
        <v>14</v>
      </c>
      <c r="L19" s="7" t="s">
        <v>198</v>
      </c>
      <c r="M19" s="7">
        <v>14.8</v>
      </c>
      <c r="N19" s="19">
        <v>2048</v>
      </c>
      <c r="O19" s="19">
        <v>40960</v>
      </c>
      <c r="P19" s="7">
        <v>16</v>
      </c>
      <c r="Q19" s="7">
        <v>16</v>
      </c>
      <c r="R19" s="7" t="s">
        <v>358</v>
      </c>
      <c r="S19" t="s">
        <v>422</v>
      </c>
    </row>
    <row r="20" spans="1:19" x14ac:dyDescent="0.35">
      <c r="A20" t="s">
        <v>13</v>
      </c>
      <c r="B20" s="6" t="s">
        <v>38</v>
      </c>
      <c r="C20" s="7">
        <v>0.7</v>
      </c>
      <c r="D20" s="19">
        <v>800</v>
      </c>
      <c r="E20" s="7" t="s">
        <v>401</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423</v>
      </c>
    </row>
    <row r="21" spans="1:19" x14ac:dyDescent="0.35">
      <c r="A21" t="s">
        <v>13</v>
      </c>
      <c r="B21" s="6" t="s">
        <v>39</v>
      </c>
      <c r="C21" s="7">
        <v>0.7</v>
      </c>
      <c r="D21" s="19">
        <v>800</v>
      </c>
      <c r="E21" s="7" t="s">
        <v>401</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423</v>
      </c>
    </row>
    <row r="22" spans="1:19" x14ac:dyDescent="0.35">
      <c r="A22" t="s">
        <v>13</v>
      </c>
      <c r="B22" s="6" t="s">
        <v>40</v>
      </c>
      <c r="C22" s="7">
        <v>0.7</v>
      </c>
      <c r="D22" s="19">
        <v>800</v>
      </c>
      <c r="E22" s="7" t="s">
        <v>401</v>
      </c>
      <c r="F22" s="7" t="s">
        <v>396</v>
      </c>
      <c r="G22" s="19">
        <v>1950</v>
      </c>
      <c r="H22" s="19">
        <v>15333</v>
      </c>
      <c r="I22" s="7">
        <v>54.6</v>
      </c>
      <c r="J22" s="7">
        <v>676.3</v>
      </c>
      <c r="K22" s="7">
        <v>32</v>
      </c>
      <c r="L22" s="7" t="s">
        <v>193</v>
      </c>
      <c r="M22" s="7">
        <v>18.8</v>
      </c>
      <c r="N22" s="19">
        <v>2048</v>
      </c>
      <c r="O22" s="19">
        <v>40960</v>
      </c>
      <c r="P22" s="7">
        <v>21.5</v>
      </c>
      <c r="Q22" s="7">
        <v>21.5</v>
      </c>
      <c r="R22" s="7" t="s">
        <v>358</v>
      </c>
      <c r="S22" t="s">
        <v>424</v>
      </c>
    </row>
    <row r="23" spans="1:19" x14ac:dyDescent="0.35">
      <c r="A23" t="s">
        <v>13</v>
      </c>
      <c r="B23" s="6" t="s">
        <v>41</v>
      </c>
      <c r="C23" s="7">
        <v>0.7</v>
      </c>
      <c r="D23" s="19">
        <v>800</v>
      </c>
      <c r="E23" s="7" t="s">
        <v>401</v>
      </c>
      <c r="F23" s="7" t="s">
        <v>396</v>
      </c>
      <c r="G23" s="19">
        <v>1950</v>
      </c>
      <c r="H23" s="19">
        <v>15333</v>
      </c>
      <c r="I23" s="7">
        <v>56.2</v>
      </c>
      <c r="J23" s="7">
        <v>675.3</v>
      </c>
      <c r="K23" s="7">
        <v>32</v>
      </c>
      <c r="L23" s="7" t="s">
        <v>193</v>
      </c>
      <c r="M23" s="7">
        <v>18.8</v>
      </c>
      <c r="N23" s="19">
        <v>2048</v>
      </c>
      <c r="O23" s="19">
        <v>40960</v>
      </c>
      <c r="P23" s="7">
        <v>21.5</v>
      </c>
      <c r="Q23" s="7">
        <v>21.5</v>
      </c>
      <c r="R23" s="7" t="s">
        <v>358</v>
      </c>
      <c r="S23" t="s">
        <v>424</v>
      </c>
    </row>
    <row r="24" spans="1:19" x14ac:dyDescent="0.35">
      <c r="A24" t="s">
        <v>13</v>
      </c>
      <c r="B24" s="6" t="s">
        <v>16</v>
      </c>
      <c r="C24" s="7">
        <v>0.7</v>
      </c>
      <c r="D24" s="19">
        <v>800</v>
      </c>
      <c r="E24" s="7" t="s">
        <v>401</v>
      </c>
      <c r="F24" s="7" t="s">
        <v>396</v>
      </c>
      <c r="G24" s="19">
        <v>1867</v>
      </c>
      <c r="H24" s="19">
        <v>11034</v>
      </c>
      <c r="I24" s="7">
        <v>0</v>
      </c>
      <c r="J24" s="7">
        <v>182.3</v>
      </c>
      <c r="K24" s="7">
        <v>12</v>
      </c>
      <c r="L24" s="7" t="s">
        <v>195</v>
      </c>
      <c r="M24" s="7">
        <v>6.6</v>
      </c>
      <c r="N24" s="19">
        <v>2048</v>
      </c>
      <c r="O24" s="19">
        <v>1024000</v>
      </c>
      <c r="P24" s="7">
        <v>7.8</v>
      </c>
      <c r="Q24" s="7">
        <v>7.8</v>
      </c>
      <c r="R24" s="7" t="s">
        <v>358</v>
      </c>
      <c r="S24" t="s">
        <v>425</v>
      </c>
    </row>
    <row r="25" spans="1:19" x14ac:dyDescent="0.35">
      <c r="A25" t="s">
        <v>13</v>
      </c>
      <c r="B25" s="6" t="s">
        <v>17</v>
      </c>
      <c r="C25" s="7">
        <v>0.7</v>
      </c>
      <c r="D25" s="19">
        <v>800</v>
      </c>
      <c r="E25" s="7" t="s">
        <v>401</v>
      </c>
      <c r="F25" s="7" t="s">
        <v>396</v>
      </c>
      <c r="G25" s="19">
        <v>2110</v>
      </c>
      <c r="H25" s="19">
        <v>9997</v>
      </c>
      <c r="I25" s="7">
        <v>0</v>
      </c>
      <c r="J25" s="7">
        <v>650.29999999999995</v>
      </c>
      <c r="K25" s="7">
        <v>46</v>
      </c>
      <c r="L25" s="7" t="s">
        <v>195</v>
      </c>
      <c r="M25" s="7">
        <v>24.6</v>
      </c>
      <c r="N25" s="19">
        <v>2048</v>
      </c>
      <c r="O25" s="19">
        <v>32768</v>
      </c>
      <c r="P25" s="7">
        <v>26.8</v>
      </c>
      <c r="Q25" s="7">
        <v>22.9</v>
      </c>
      <c r="R25" s="7" t="s">
        <v>426</v>
      </c>
      <c r="S25" t="s">
        <v>427</v>
      </c>
    </row>
    <row r="26" spans="1:19" x14ac:dyDescent="0.35">
      <c r="A26" t="s">
        <v>13</v>
      </c>
      <c r="B26" s="6" t="s">
        <v>28</v>
      </c>
      <c r="C26" s="7">
        <v>0.7</v>
      </c>
      <c r="D26" s="19">
        <v>800</v>
      </c>
      <c r="E26" s="7" t="s">
        <v>401</v>
      </c>
      <c r="F26" s="7" t="s">
        <v>396</v>
      </c>
      <c r="G26" s="19">
        <v>1850</v>
      </c>
      <c r="H26" s="19">
        <v>14815</v>
      </c>
      <c r="I26" s="7">
        <v>0</v>
      </c>
      <c r="J26" s="7">
        <v>645.4</v>
      </c>
      <c r="K26" s="7">
        <v>32</v>
      </c>
      <c r="L26" s="7" t="s">
        <v>193</v>
      </c>
      <c r="M26" s="7">
        <v>18.5</v>
      </c>
      <c r="N26" s="19">
        <v>2048</v>
      </c>
      <c r="O26" s="19">
        <v>131072</v>
      </c>
      <c r="P26" s="7">
        <v>20.2</v>
      </c>
      <c r="Q26" s="7">
        <v>20.2</v>
      </c>
      <c r="R26" s="7" t="s">
        <v>358</v>
      </c>
      <c r="S26" t="s">
        <v>428</v>
      </c>
    </row>
    <row r="27" spans="1:19" x14ac:dyDescent="0.35">
      <c r="A27" t="s">
        <v>13</v>
      </c>
      <c r="B27" s="6" t="s">
        <v>29</v>
      </c>
      <c r="C27" s="7">
        <v>0.7</v>
      </c>
      <c r="D27" s="19">
        <v>800</v>
      </c>
      <c r="E27" s="7" t="s">
        <v>401</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429</v>
      </c>
    </row>
    <row r="28" spans="1:19" x14ac:dyDescent="0.35">
      <c r="A28" t="s">
        <v>13</v>
      </c>
      <c r="B28" s="6" t="s">
        <v>34</v>
      </c>
      <c r="C28" s="7">
        <v>0.7</v>
      </c>
      <c r="D28" s="19">
        <v>800</v>
      </c>
      <c r="E28" s="7" t="s">
        <v>401</v>
      </c>
      <c r="F28" s="7" t="s">
        <v>396</v>
      </c>
      <c r="G28" s="19">
        <v>2073</v>
      </c>
      <c r="H28" s="19">
        <v>11908</v>
      </c>
      <c r="I28" s="7">
        <v>0</v>
      </c>
      <c r="J28" s="7">
        <v>258</v>
      </c>
      <c r="K28" s="7">
        <v>13</v>
      </c>
      <c r="L28" s="7" t="s">
        <v>193</v>
      </c>
      <c r="M28" s="7">
        <v>7.8</v>
      </c>
      <c r="N28" s="19">
        <v>2048</v>
      </c>
      <c r="O28" s="19">
        <v>4096</v>
      </c>
      <c r="P28" s="7">
        <v>11.9</v>
      </c>
      <c r="Q28" s="7">
        <v>11.9</v>
      </c>
      <c r="R28" s="7" t="s">
        <v>358</v>
      </c>
      <c r="S28" t="s">
        <v>430</v>
      </c>
    </row>
    <row r="29" spans="1:19" x14ac:dyDescent="0.35">
      <c r="A29" t="s">
        <v>13</v>
      </c>
      <c r="B29" s="6" t="s">
        <v>184</v>
      </c>
      <c r="C29" s="7">
        <v>0.7</v>
      </c>
      <c r="D29" s="19">
        <v>800</v>
      </c>
      <c r="E29" s="7" t="s">
        <v>401</v>
      </c>
      <c r="F29" s="7" t="s">
        <v>396</v>
      </c>
      <c r="G29" s="19">
        <v>1951</v>
      </c>
      <c r="H29" s="19">
        <v>12129</v>
      </c>
      <c r="I29" s="7">
        <v>0</v>
      </c>
      <c r="J29" s="7">
        <v>199.2</v>
      </c>
      <c r="K29" s="7">
        <v>8</v>
      </c>
      <c r="L29" s="7" t="s">
        <v>193</v>
      </c>
      <c r="M29" s="7">
        <v>4.7</v>
      </c>
      <c r="N29" s="19">
        <v>2048</v>
      </c>
      <c r="O29" s="19">
        <v>8192</v>
      </c>
      <c r="P29" s="7">
        <v>6.1</v>
      </c>
      <c r="Q29" s="7">
        <v>6.1</v>
      </c>
      <c r="R29" s="7" t="s">
        <v>358</v>
      </c>
      <c r="S29" t="s">
        <v>431</v>
      </c>
    </row>
    <row r="30" spans="1:19" x14ac:dyDescent="0.35">
      <c r="A30" t="s">
        <v>13</v>
      </c>
      <c r="B30" s="6" t="s">
        <v>36</v>
      </c>
      <c r="C30" s="7">
        <v>0.7</v>
      </c>
      <c r="D30" s="19">
        <v>800</v>
      </c>
      <c r="E30" s="7" t="s">
        <v>401</v>
      </c>
      <c r="F30" s="7" t="s">
        <v>396</v>
      </c>
      <c r="G30" s="19">
        <v>2350</v>
      </c>
      <c r="H30" s="19">
        <v>14303</v>
      </c>
      <c r="I30" s="7">
        <v>0</v>
      </c>
      <c r="J30" s="7">
        <v>628.5</v>
      </c>
      <c r="K30" s="7">
        <v>32</v>
      </c>
      <c r="L30" s="7" t="s">
        <v>193</v>
      </c>
      <c r="M30" s="7">
        <v>18.5</v>
      </c>
      <c r="N30" s="19">
        <v>2048</v>
      </c>
      <c r="O30" s="19">
        <v>32768</v>
      </c>
      <c r="P30" s="7">
        <v>20.2</v>
      </c>
      <c r="Q30" s="7">
        <v>20.2</v>
      </c>
      <c r="R30" s="7" t="s">
        <v>358</v>
      </c>
      <c r="S30" t="s">
        <v>432</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401</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402</v>
      </c>
    </row>
    <row r="35" spans="1:19" x14ac:dyDescent="0.35">
      <c r="A35" t="s">
        <v>13</v>
      </c>
      <c r="B35" s="6" t="s">
        <v>21</v>
      </c>
      <c r="C35" s="7">
        <v>0.7</v>
      </c>
      <c r="D35" s="19">
        <v>800</v>
      </c>
      <c r="E35" s="7" t="s">
        <v>401</v>
      </c>
      <c r="F35" s="7" t="s">
        <v>396</v>
      </c>
      <c r="G35" s="19">
        <v>2074</v>
      </c>
      <c r="H35" s="19">
        <v>12795</v>
      </c>
      <c r="I35" s="7">
        <v>0</v>
      </c>
      <c r="J35" s="7">
        <v>122</v>
      </c>
      <c r="K35" s="7">
        <v>1</v>
      </c>
      <c r="L35" s="7" t="s">
        <v>193</v>
      </c>
      <c r="M35" s="7">
        <v>0.8</v>
      </c>
      <c r="N35" s="19">
        <v>2048</v>
      </c>
      <c r="O35" s="19">
        <v>32768</v>
      </c>
      <c r="P35" s="7">
        <v>1.8</v>
      </c>
      <c r="Q35" s="7">
        <v>1.8</v>
      </c>
      <c r="R35" s="7" t="s">
        <v>358</v>
      </c>
      <c r="S35" t="s">
        <v>403</v>
      </c>
    </row>
    <row r="36" spans="1:19" x14ac:dyDescent="0.35">
      <c r="A36" t="s">
        <v>13</v>
      </c>
      <c r="B36" s="6" t="s">
        <v>22</v>
      </c>
      <c r="C36" s="7">
        <v>0.7</v>
      </c>
      <c r="D36" s="19">
        <v>800</v>
      </c>
      <c r="E36" s="7" t="s">
        <v>401</v>
      </c>
      <c r="F36" s="7" t="s">
        <v>396</v>
      </c>
      <c r="G36" s="19">
        <v>2074</v>
      </c>
      <c r="H36" s="19">
        <v>12897</v>
      </c>
      <c r="I36" s="7">
        <v>0</v>
      </c>
      <c r="J36" s="7">
        <v>173</v>
      </c>
      <c r="K36" s="7">
        <v>4</v>
      </c>
      <c r="L36" s="7" t="s">
        <v>193</v>
      </c>
      <c r="M36" s="7">
        <v>3.1</v>
      </c>
      <c r="N36" s="19">
        <v>2048</v>
      </c>
      <c r="O36" s="19">
        <v>131072</v>
      </c>
      <c r="P36" s="7">
        <v>5.5</v>
      </c>
      <c r="Q36" s="7">
        <v>5.5</v>
      </c>
      <c r="R36" s="7" t="s">
        <v>358</v>
      </c>
      <c r="S36" t="s">
        <v>404</v>
      </c>
    </row>
    <row r="37" spans="1:19" x14ac:dyDescent="0.35">
      <c r="A37" t="s">
        <v>13</v>
      </c>
      <c r="B37" s="6" t="s">
        <v>23</v>
      </c>
      <c r="C37" s="7">
        <v>0.7</v>
      </c>
      <c r="D37" s="19">
        <v>800</v>
      </c>
      <c r="E37" s="7" t="s">
        <v>401</v>
      </c>
      <c r="F37" s="7" t="s">
        <v>396</v>
      </c>
      <c r="G37" s="19">
        <v>2074</v>
      </c>
      <c r="H37" s="19">
        <v>13968</v>
      </c>
      <c r="I37" s="7">
        <v>0</v>
      </c>
      <c r="J37" s="7">
        <v>340.3</v>
      </c>
      <c r="K37" s="7">
        <v>12</v>
      </c>
      <c r="L37" s="7" t="s">
        <v>193</v>
      </c>
      <c r="M37" s="7">
        <v>7.6</v>
      </c>
      <c r="N37" s="19">
        <v>2048</v>
      </c>
      <c r="O37" s="19">
        <v>131072</v>
      </c>
      <c r="P37" s="7">
        <v>10.7</v>
      </c>
      <c r="Q37" s="7">
        <v>10.7</v>
      </c>
      <c r="R37" s="7" t="s">
        <v>358</v>
      </c>
      <c r="S37" t="s">
        <v>405</v>
      </c>
    </row>
    <row r="38" spans="1:19" x14ac:dyDescent="0.35">
      <c r="A38" t="s">
        <v>13</v>
      </c>
      <c r="B38" s="6" t="s">
        <v>24</v>
      </c>
      <c r="C38" s="7">
        <v>0.7</v>
      </c>
      <c r="D38" s="19">
        <v>800</v>
      </c>
      <c r="E38" s="7" t="s">
        <v>401</v>
      </c>
      <c r="F38" s="7" t="s">
        <v>396</v>
      </c>
      <c r="G38" s="19">
        <v>2074</v>
      </c>
      <c r="H38" s="19">
        <v>13733</v>
      </c>
      <c r="I38" s="7">
        <v>0</v>
      </c>
      <c r="J38" s="7">
        <v>1331.8</v>
      </c>
      <c r="K38" s="7">
        <v>12</v>
      </c>
      <c r="L38" s="7" t="s">
        <v>196</v>
      </c>
      <c r="M38" s="7">
        <v>22.7</v>
      </c>
      <c r="N38" s="19">
        <v>2048</v>
      </c>
      <c r="O38" s="19">
        <v>131072</v>
      </c>
      <c r="P38" s="7">
        <v>26.5</v>
      </c>
      <c r="Q38" s="7">
        <v>23.3</v>
      </c>
      <c r="R38" s="7" t="s">
        <v>406</v>
      </c>
      <c r="S38" t="s">
        <v>407</v>
      </c>
    </row>
    <row r="39" spans="1:19" x14ac:dyDescent="0.35">
      <c r="A39" t="s">
        <v>13</v>
      </c>
      <c r="B39" s="6" t="s">
        <v>25</v>
      </c>
      <c r="C39" s="7">
        <v>0.7</v>
      </c>
      <c r="D39" s="19">
        <v>800</v>
      </c>
      <c r="E39" s="7" t="s">
        <v>401</v>
      </c>
      <c r="F39" s="7" t="s">
        <v>396</v>
      </c>
      <c r="G39" s="19">
        <v>2074</v>
      </c>
      <c r="H39" s="19">
        <v>13547</v>
      </c>
      <c r="I39" s="7">
        <v>0</v>
      </c>
      <c r="J39" s="7">
        <v>558.4</v>
      </c>
      <c r="K39" s="7">
        <v>27</v>
      </c>
      <c r="L39" s="7" t="s">
        <v>193</v>
      </c>
      <c r="M39" s="7">
        <v>16.2</v>
      </c>
      <c r="N39" s="19">
        <v>2048</v>
      </c>
      <c r="O39" s="19">
        <v>131072</v>
      </c>
      <c r="P39" s="7">
        <v>19.7</v>
      </c>
      <c r="Q39" s="7">
        <v>19.7</v>
      </c>
      <c r="R39" s="7" t="s">
        <v>358</v>
      </c>
      <c r="S39" t="s">
        <v>408</v>
      </c>
    </row>
    <row r="40" spans="1:19" x14ac:dyDescent="0.35">
      <c r="A40" t="s">
        <v>13</v>
      </c>
      <c r="B40" s="6" t="s">
        <v>26</v>
      </c>
      <c r="C40" s="7">
        <v>0.7</v>
      </c>
      <c r="D40" s="19">
        <v>800</v>
      </c>
      <c r="E40" s="7" t="s">
        <v>401</v>
      </c>
      <c r="F40" s="7" t="s">
        <v>396</v>
      </c>
      <c r="G40" s="19">
        <v>2074</v>
      </c>
      <c r="H40" s="19">
        <v>13678</v>
      </c>
      <c r="I40" s="7">
        <v>0</v>
      </c>
      <c r="J40" s="7">
        <v>10265.1</v>
      </c>
      <c r="K40" s="7">
        <v>27</v>
      </c>
      <c r="L40" s="7" t="s">
        <v>196</v>
      </c>
      <c r="M40" s="7">
        <v>51.1</v>
      </c>
      <c r="N40" s="19">
        <v>2048</v>
      </c>
      <c r="O40" s="19">
        <v>131072</v>
      </c>
      <c r="P40" s="7">
        <v>55.7</v>
      </c>
      <c r="Q40" s="7">
        <v>23.4</v>
      </c>
      <c r="R40" s="7" t="s">
        <v>409</v>
      </c>
      <c r="S40" t="s">
        <v>410</v>
      </c>
    </row>
    <row r="41" spans="1:19" x14ac:dyDescent="0.35">
      <c r="A41" t="s">
        <v>13</v>
      </c>
      <c r="B41" s="6" t="s">
        <v>179</v>
      </c>
      <c r="C41" s="7">
        <v>0.7</v>
      </c>
      <c r="D41" s="19">
        <v>800</v>
      </c>
      <c r="E41" s="7" t="s">
        <v>401</v>
      </c>
      <c r="F41" s="7" t="s">
        <v>396</v>
      </c>
      <c r="G41" s="19">
        <v>2286</v>
      </c>
      <c r="H41" s="19">
        <v>11343</v>
      </c>
      <c r="I41" s="7">
        <v>0</v>
      </c>
      <c r="J41" s="7">
        <v>79.099999999999994</v>
      </c>
      <c r="K41" s="7">
        <v>1</v>
      </c>
      <c r="L41" s="7" t="s">
        <v>198</v>
      </c>
      <c r="M41" s="7">
        <v>1.2</v>
      </c>
      <c r="N41" s="19">
        <v>2048</v>
      </c>
      <c r="O41" s="19">
        <v>131072</v>
      </c>
      <c r="P41" s="7">
        <v>2.1</v>
      </c>
      <c r="Q41" s="7">
        <v>2.1</v>
      </c>
      <c r="R41" s="7" t="s">
        <v>358</v>
      </c>
      <c r="S41" t="s">
        <v>411</v>
      </c>
    </row>
    <row r="42" spans="1:19" x14ac:dyDescent="0.35">
      <c r="A42" t="s">
        <v>13</v>
      </c>
      <c r="B42" s="6" t="s">
        <v>372</v>
      </c>
      <c r="C42" s="7">
        <v>0.7</v>
      </c>
      <c r="D42" s="19">
        <v>800</v>
      </c>
      <c r="E42" s="7" t="s">
        <v>401</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401</v>
      </c>
      <c r="F43" s="7" t="s">
        <v>396</v>
      </c>
      <c r="G43" s="19">
        <v>1986</v>
      </c>
      <c r="H43" s="19">
        <v>6948</v>
      </c>
      <c r="I43" s="7">
        <v>0</v>
      </c>
      <c r="J43" s="7">
        <v>60.7</v>
      </c>
      <c r="K43" s="7">
        <v>1</v>
      </c>
      <c r="L43" s="7" t="s">
        <v>289</v>
      </c>
      <c r="M43" s="7">
        <v>2.2999999999999998</v>
      </c>
      <c r="N43" s="19">
        <v>2048</v>
      </c>
      <c r="O43" s="19">
        <v>131072</v>
      </c>
      <c r="P43" s="7">
        <v>3.3</v>
      </c>
      <c r="Q43" s="7">
        <v>3.3</v>
      </c>
      <c r="R43" s="7" t="s">
        <v>358</v>
      </c>
      <c r="S43" t="s">
        <v>412</v>
      </c>
    </row>
    <row r="44" spans="1:19" x14ac:dyDescent="0.35">
      <c r="A44" t="s">
        <v>13</v>
      </c>
      <c r="B44" s="6" t="s">
        <v>1</v>
      </c>
      <c r="C44" s="7">
        <v>0.7</v>
      </c>
      <c r="D44" s="19">
        <v>800</v>
      </c>
      <c r="E44" s="7" t="s">
        <v>401</v>
      </c>
      <c r="F44" s="7" t="s">
        <v>396</v>
      </c>
      <c r="G44" s="19">
        <v>2286</v>
      </c>
      <c r="H44" s="19">
        <v>10342</v>
      </c>
      <c r="I44" s="7">
        <v>0</v>
      </c>
      <c r="J44" s="7">
        <v>101</v>
      </c>
      <c r="K44" s="7">
        <v>3</v>
      </c>
      <c r="L44" s="7" t="s">
        <v>193</v>
      </c>
      <c r="M44" s="7">
        <v>1.9</v>
      </c>
      <c r="N44" s="19">
        <v>2048</v>
      </c>
      <c r="O44" s="19">
        <v>131072</v>
      </c>
      <c r="P44" s="7">
        <v>3.1</v>
      </c>
      <c r="Q44" s="7">
        <v>3.1</v>
      </c>
      <c r="R44" s="7" t="s">
        <v>358</v>
      </c>
      <c r="S44" t="s">
        <v>413</v>
      </c>
    </row>
    <row r="45" spans="1:19" x14ac:dyDescent="0.35">
      <c r="A45" t="s">
        <v>13</v>
      </c>
      <c r="B45" s="6" t="s">
        <v>6</v>
      </c>
      <c r="C45" s="7">
        <v>0.7</v>
      </c>
      <c r="D45" s="19">
        <v>800</v>
      </c>
      <c r="E45" s="7" t="s">
        <v>401</v>
      </c>
      <c r="F45" s="7" t="s">
        <v>396</v>
      </c>
      <c r="G45" s="19">
        <v>1986</v>
      </c>
      <c r="H45" s="19">
        <v>11504</v>
      </c>
      <c r="I45" s="7">
        <v>0</v>
      </c>
      <c r="J45" s="7">
        <v>4927.2</v>
      </c>
      <c r="K45" s="7">
        <v>70</v>
      </c>
      <c r="L45" s="7" t="s">
        <v>193</v>
      </c>
      <c r="M45" s="7">
        <v>39.6</v>
      </c>
      <c r="N45" s="19">
        <v>2048</v>
      </c>
      <c r="O45" s="19">
        <v>131072</v>
      </c>
      <c r="P45" s="7">
        <v>42.7</v>
      </c>
      <c r="Q45" s="7">
        <v>23.4</v>
      </c>
      <c r="R45" s="7" t="s">
        <v>414</v>
      </c>
      <c r="S45" t="s">
        <v>415</v>
      </c>
    </row>
    <row r="46" spans="1:19" x14ac:dyDescent="0.35">
      <c r="A46" t="s">
        <v>13</v>
      </c>
      <c r="B46" s="6" t="s">
        <v>27</v>
      </c>
      <c r="C46" s="7">
        <v>0.7</v>
      </c>
      <c r="D46" s="19">
        <v>800</v>
      </c>
      <c r="E46" s="7" t="s">
        <v>401</v>
      </c>
      <c r="F46" s="7" t="s">
        <v>396</v>
      </c>
      <c r="G46" s="19">
        <v>1986</v>
      </c>
      <c r="H46" s="19">
        <v>10855</v>
      </c>
      <c r="I46" s="7">
        <v>0</v>
      </c>
      <c r="J46" s="7">
        <v>1931.1</v>
      </c>
      <c r="K46" s="7">
        <v>70</v>
      </c>
      <c r="L46" s="7" t="s">
        <v>197</v>
      </c>
      <c r="M46" s="7">
        <v>24.6</v>
      </c>
      <c r="N46" s="19">
        <v>2048</v>
      </c>
      <c r="O46" s="19">
        <v>131072</v>
      </c>
      <c r="P46" s="7">
        <v>26.7</v>
      </c>
      <c r="Q46" s="7">
        <v>23.2</v>
      </c>
      <c r="R46" s="7" t="s">
        <v>416</v>
      </c>
      <c r="S46" t="s">
        <v>417</v>
      </c>
    </row>
    <row r="47" spans="1:19" x14ac:dyDescent="0.35">
      <c r="A47" t="s">
        <v>13</v>
      </c>
      <c r="B47" s="6" t="s">
        <v>31</v>
      </c>
      <c r="C47" s="7">
        <v>0.7</v>
      </c>
      <c r="D47" s="19">
        <v>800</v>
      </c>
      <c r="E47" s="7" t="s">
        <v>401</v>
      </c>
      <c r="F47" s="7" t="s">
        <v>396</v>
      </c>
      <c r="G47" s="19">
        <v>2106</v>
      </c>
      <c r="H47" s="19">
        <v>11383</v>
      </c>
      <c r="I47" s="7">
        <v>0</v>
      </c>
      <c r="J47" s="7">
        <v>247.2</v>
      </c>
      <c r="K47" s="7">
        <v>14</v>
      </c>
      <c r="L47" s="7" t="s">
        <v>193</v>
      </c>
      <c r="M47" s="7">
        <v>8.4</v>
      </c>
      <c r="N47" s="19">
        <v>2048</v>
      </c>
      <c r="O47" s="19">
        <v>16384</v>
      </c>
      <c r="P47" s="7">
        <v>10.1</v>
      </c>
      <c r="Q47" s="7">
        <v>10.1</v>
      </c>
      <c r="R47" s="7" t="s">
        <v>358</v>
      </c>
      <c r="S47" t="s">
        <v>418</v>
      </c>
    </row>
    <row r="48" spans="1:19" x14ac:dyDescent="0.35">
      <c r="A48" t="s">
        <v>13</v>
      </c>
      <c r="B48" s="6" t="s">
        <v>32</v>
      </c>
      <c r="C48" s="7">
        <v>0.7</v>
      </c>
      <c r="D48" s="19">
        <v>800</v>
      </c>
      <c r="E48" s="7" t="s">
        <v>401</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419</v>
      </c>
    </row>
    <row r="49" spans="1:19" x14ac:dyDescent="0.35">
      <c r="A49" t="s">
        <v>13</v>
      </c>
      <c r="B49" s="6" t="s">
        <v>33</v>
      </c>
      <c r="C49" s="7">
        <v>0.7</v>
      </c>
      <c r="D49" s="19">
        <v>800</v>
      </c>
      <c r="E49" s="7" t="s">
        <v>401</v>
      </c>
      <c r="F49" s="7" t="s">
        <v>396</v>
      </c>
      <c r="G49" s="19">
        <v>2106</v>
      </c>
      <c r="H49" s="19">
        <v>11248</v>
      </c>
      <c r="I49" s="7">
        <v>0</v>
      </c>
      <c r="J49" s="7">
        <v>1487.7</v>
      </c>
      <c r="K49" s="7">
        <v>14</v>
      </c>
      <c r="L49" s="7" t="s">
        <v>196</v>
      </c>
      <c r="M49" s="7">
        <v>27.3</v>
      </c>
      <c r="N49" s="19">
        <v>2048</v>
      </c>
      <c r="O49" s="19">
        <v>16384</v>
      </c>
      <c r="P49" s="7">
        <v>28.1</v>
      </c>
      <c r="Q49" s="7">
        <v>23.3</v>
      </c>
      <c r="R49" s="7" t="s">
        <v>380</v>
      </c>
      <c r="S49" t="s">
        <v>420</v>
      </c>
    </row>
    <row r="50" spans="1:19" x14ac:dyDescent="0.35">
      <c r="A50" t="s">
        <v>13</v>
      </c>
      <c r="B50" s="6" t="s">
        <v>30</v>
      </c>
      <c r="C50" s="7">
        <v>0.7</v>
      </c>
      <c r="D50" s="19">
        <v>800</v>
      </c>
      <c r="E50" s="7" t="s">
        <v>401</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421</v>
      </c>
    </row>
    <row r="51" spans="1:19" x14ac:dyDescent="0.35">
      <c r="A51" t="s">
        <v>13</v>
      </c>
      <c r="B51" s="6" t="s">
        <v>37</v>
      </c>
      <c r="C51" s="7">
        <v>0.7</v>
      </c>
      <c r="D51" s="19">
        <v>800</v>
      </c>
      <c r="E51" s="7" t="s">
        <v>401</v>
      </c>
      <c r="F51" s="7" t="s">
        <v>396</v>
      </c>
      <c r="G51" s="19">
        <v>1950</v>
      </c>
      <c r="H51" s="19">
        <v>14512</v>
      </c>
      <c r="I51" s="7">
        <v>0</v>
      </c>
      <c r="J51" s="7">
        <v>396.7</v>
      </c>
      <c r="K51" s="7">
        <v>14</v>
      </c>
      <c r="L51" s="7" t="s">
        <v>198</v>
      </c>
      <c r="M51" s="7">
        <v>14.8</v>
      </c>
      <c r="N51" s="19">
        <v>2048</v>
      </c>
      <c r="O51" s="19">
        <v>40960</v>
      </c>
      <c r="P51" s="7">
        <v>16</v>
      </c>
      <c r="Q51" s="7">
        <v>16</v>
      </c>
      <c r="R51" s="7" t="s">
        <v>358</v>
      </c>
      <c r="S51" t="s">
        <v>422</v>
      </c>
    </row>
    <row r="52" spans="1:19" x14ac:dyDescent="0.35">
      <c r="A52" t="s">
        <v>13</v>
      </c>
      <c r="B52" s="6" t="s">
        <v>38</v>
      </c>
      <c r="C52" s="7">
        <v>0.7</v>
      </c>
      <c r="D52" s="19">
        <v>800</v>
      </c>
      <c r="E52" s="7" t="s">
        <v>401</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423</v>
      </c>
    </row>
    <row r="53" spans="1:19" x14ac:dyDescent="0.35">
      <c r="A53" t="s">
        <v>13</v>
      </c>
      <c r="B53" s="6" t="s">
        <v>39</v>
      </c>
      <c r="C53" s="7">
        <v>0.7</v>
      </c>
      <c r="D53" s="19">
        <v>800</v>
      </c>
      <c r="E53" s="7" t="s">
        <v>401</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423</v>
      </c>
    </row>
    <row r="54" spans="1:19" x14ac:dyDescent="0.35">
      <c r="A54" t="s">
        <v>13</v>
      </c>
      <c r="B54" s="6" t="s">
        <v>40</v>
      </c>
      <c r="C54" s="7">
        <v>0.7</v>
      </c>
      <c r="D54" s="19">
        <v>800</v>
      </c>
      <c r="E54" s="7" t="s">
        <v>401</v>
      </c>
      <c r="F54" s="7" t="s">
        <v>396</v>
      </c>
      <c r="G54" s="19">
        <v>1950</v>
      </c>
      <c r="H54" s="19">
        <v>15333</v>
      </c>
      <c r="I54" s="7">
        <v>0</v>
      </c>
      <c r="J54" s="7">
        <v>678.5</v>
      </c>
      <c r="K54" s="7">
        <v>32</v>
      </c>
      <c r="L54" s="7" t="s">
        <v>193</v>
      </c>
      <c r="M54" s="7">
        <v>18.8</v>
      </c>
      <c r="N54" s="19">
        <v>2048</v>
      </c>
      <c r="O54" s="19">
        <v>40960</v>
      </c>
      <c r="P54" s="7">
        <v>21.5</v>
      </c>
      <c r="Q54" s="7">
        <v>21.5</v>
      </c>
      <c r="R54" s="7" t="s">
        <v>358</v>
      </c>
      <c r="S54" t="s">
        <v>424</v>
      </c>
    </row>
    <row r="55" spans="1:19" x14ac:dyDescent="0.35">
      <c r="A55" t="s">
        <v>13</v>
      </c>
      <c r="B55" s="6" t="s">
        <v>41</v>
      </c>
      <c r="C55" s="7">
        <v>0.7</v>
      </c>
      <c r="D55" s="19">
        <v>800</v>
      </c>
      <c r="E55" s="7" t="s">
        <v>401</v>
      </c>
      <c r="F55" s="7" t="s">
        <v>396</v>
      </c>
      <c r="G55" s="19">
        <v>1950</v>
      </c>
      <c r="H55" s="19">
        <v>15333</v>
      </c>
      <c r="I55" s="7">
        <v>0</v>
      </c>
      <c r="J55" s="7">
        <v>677.3</v>
      </c>
      <c r="K55" s="7">
        <v>32</v>
      </c>
      <c r="L55" s="7" t="s">
        <v>193</v>
      </c>
      <c r="M55" s="7">
        <v>18.8</v>
      </c>
      <c r="N55" s="19">
        <v>2048</v>
      </c>
      <c r="O55" s="19">
        <v>40960</v>
      </c>
      <c r="P55" s="7">
        <v>21.5</v>
      </c>
      <c r="Q55" s="7">
        <v>21.5</v>
      </c>
      <c r="R55" s="7" t="s">
        <v>358</v>
      </c>
      <c r="S55" t="s">
        <v>424</v>
      </c>
    </row>
    <row r="56" spans="1:19" x14ac:dyDescent="0.35">
      <c r="A56" t="s">
        <v>13</v>
      </c>
      <c r="B56" s="6" t="s">
        <v>16</v>
      </c>
      <c r="C56" s="7">
        <v>0.7</v>
      </c>
      <c r="D56" s="19">
        <v>800</v>
      </c>
      <c r="E56" s="7" t="s">
        <v>401</v>
      </c>
      <c r="F56" s="7" t="s">
        <v>396</v>
      </c>
      <c r="G56" s="19">
        <v>1867</v>
      </c>
      <c r="H56" s="19">
        <v>11034</v>
      </c>
      <c r="I56" s="7">
        <v>0</v>
      </c>
      <c r="J56" s="7">
        <v>182.8</v>
      </c>
      <c r="K56" s="7">
        <v>12</v>
      </c>
      <c r="L56" s="7" t="s">
        <v>195</v>
      </c>
      <c r="M56" s="7">
        <v>6.6</v>
      </c>
      <c r="N56" s="19">
        <v>2048</v>
      </c>
      <c r="O56" s="19">
        <v>1024000</v>
      </c>
      <c r="P56" s="7">
        <v>7.8</v>
      </c>
      <c r="Q56" s="7">
        <v>7.8</v>
      </c>
      <c r="R56" s="7" t="s">
        <v>358</v>
      </c>
      <c r="S56" t="s">
        <v>425</v>
      </c>
    </row>
    <row r="57" spans="1:19" x14ac:dyDescent="0.35">
      <c r="A57" t="s">
        <v>13</v>
      </c>
      <c r="B57" s="6" t="s">
        <v>17</v>
      </c>
      <c r="C57" s="7">
        <v>0.7</v>
      </c>
      <c r="D57" s="19">
        <v>800</v>
      </c>
      <c r="E57" s="7" t="s">
        <v>401</v>
      </c>
      <c r="F57" s="7" t="s">
        <v>396</v>
      </c>
      <c r="G57" s="19">
        <v>2110</v>
      </c>
      <c r="H57" s="19">
        <v>9997</v>
      </c>
      <c r="I57" s="7">
        <v>0</v>
      </c>
      <c r="J57" s="7">
        <v>547.5</v>
      </c>
      <c r="K57" s="7">
        <v>46</v>
      </c>
      <c r="L57" s="7" t="s">
        <v>195</v>
      </c>
      <c r="M57" s="7">
        <v>24.6</v>
      </c>
      <c r="N57" s="19">
        <v>2048</v>
      </c>
      <c r="O57" s="19">
        <v>32768</v>
      </c>
      <c r="P57" s="7">
        <v>26.8</v>
      </c>
      <c r="Q57" s="7">
        <v>22.9</v>
      </c>
      <c r="R57" s="7" t="s">
        <v>426</v>
      </c>
      <c r="S57" t="s">
        <v>427</v>
      </c>
    </row>
    <row r="58" spans="1:19" x14ac:dyDescent="0.35">
      <c r="A58" t="s">
        <v>13</v>
      </c>
      <c r="B58" s="6" t="s">
        <v>28</v>
      </c>
      <c r="C58" s="7">
        <v>0.7</v>
      </c>
      <c r="D58" s="19">
        <v>800</v>
      </c>
      <c r="E58" s="7" t="s">
        <v>401</v>
      </c>
      <c r="F58" s="7" t="s">
        <v>396</v>
      </c>
      <c r="G58" s="19">
        <v>1850</v>
      </c>
      <c r="H58" s="19">
        <v>14815</v>
      </c>
      <c r="I58" s="7">
        <v>0</v>
      </c>
      <c r="J58" s="7">
        <v>646.1</v>
      </c>
      <c r="K58" s="7">
        <v>32</v>
      </c>
      <c r="L58" s="7" t="s">
        <v>193</v>
      </c>
      <c r="M58" s="7">
        <v>18.5</v>
      </c>
      <c r="N58" s="19">
        <v>2048</v>
      </c>
      <c r="O58" s="19">
        <v>131072</v>
      </c>
      <c r="P58" s="7">
        <v>20.2</v>
      </c>
      <c r="Q58" s="7">
        <v>20.2</v>
      </c>
      <c r="R58" s="7" t="s">
        <v>358</v>
      </c>
      <c r="S58" t="s">
        <v>428</v>
      </c>
    </row>
    <row r="59" spans="1:19" x14ac:dyDescent="0.35">
      <c r="A59" t="s">
        <v>13</v>
      </c>
      <c r="B59" s="6" t="s">
        <v>29</v>
      </c>
      <c r="C59" s="7">
        <v>0.7</v>
      </c>
      <c r="D59" s="19">
        <v>800</v>
      </c>
      <c r="E59" s="7" t="s">
        <v>401</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429</v>
      </c>
    </row>
    <row r="60" spans="1:19" x14ac:dyDescent="0.35">
      <c r="A60" t="s">
        <v>13</v>
      </c>
      <c r="B60" s="6" t="s">
        <v>34</v>
      </c>
      <c r="C60" s="7">
        <v>0.7</v>
      </c>
      <c r="D60" s="19">
        <v>800</v>
      </c>
      <c r="E60" s="7" t="s">
        <v>401</v>
      </c>
      <c r="F60" s="7" t="s">
        <v>396</v>
      </c>
      <c r="G60" s="19">
        <v>2073</v>
      </c>
      <c r="H60" s="19">
        <v>11908</v>
      </c>
      <c r="I60" s="7">
        <v>0</v>
      </c>
      <c r="J60" s="7">
        <v>259</v>
      </c>
      <c r="K60" s="7">
        <v>13</v>
      </c>
      <c r="L60" s="7" t="s">
        <v>193</v>
      </c>
      <c r="M60" s="7">
        <v>7.8</v>
      </c>
      <c r="N60" s="19">
        <v>2048</v>
      </c>
      <c r="O60" s="19">
        <v>4096</v>
      </c>
      <c r="P60" s="7">
        <v>11.9</v>
      </c>
      <c r="Q60" s="7">
        <v>11.9</v>
      </c>
      <c r="R60" s="7" t="s">
        <v>358</v>
      </c>
      <c r="S60" t="s">
        <v>430</v>
      </c>
    </row>
    <row r="61" spans="1:19" x14ac:dyDescent="0.35">
      <c r="A61" t="s">
        <v>13</v>
      </c>
      <c r="B61" s="6" t="s">
        <v>184</v>
      </c>
      <c r="C61" s="7">
        <v>0.7</v>
      </c>
      <c r="D61" s="19">
        <v>800</v>
      </c>
      <c r="E61" s="7" t="s">
        <v>401</v>
      </c>
      <c r="F61" s="7" t="s">
        <v>396</v>
      </c>
      <c r="G61" s="19">
        <v>1951</v>
      </c>
      <c r="H61" s="19">
        <v>12129</v>
      </c>
      <c r="I61" s="7">
        <v>0</v>
      </c>
      <c r="J61" s="7">
        <v>199.3</v>
      </c>
      <c r="K61" s="7">
        <v>8</v>
      </c>
      <c r="L61" s="7" t="s">
        <v>193</v>
      </c>
      <c r="M61" s="7">
        <v>4.7</v>
      </c>
      <c r="N61" s="19">
        <v>2048</v>
      </c>
      <c r="O61" s="19">
        <v>8192</v>
      </c>
      <c r="P61" s="7">
        <v>6.1</v>
      </c>
      <c r="Q61" s="7">
        <v>6.1</v>
      </c>
      <c r="R61" s="7" t="s">
        <v>358</v>
      </c>
      <c r="S61" t="s">
        <v>431</v>
      </c>
    </row>
    <row r="62" spans="1:19" x14ac:dyDescent="0.35">
      <c r="A62" t="s">
        <v>13</v>
      </c>
      <c r="B62" s="6" t="s">
        <v>36</v>
      </c>
      <c r="C62" s="7">
        <v>0.7</v>
      </c>
      <c r="D62" s="19">
        <v>800</v>
      </c>
      <c r="E62" s="7" t="s">
        <v>401</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432</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8"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27" t="s">
        <v>145</v>
      </c>
      <c r="B2" s="27"/>
      <c r="C2" s="27"/>
      <c r="D2" s="27"/>
      <c r="E2" s="27"/>
      <c r="F2" s="27"/>
      <c r="G2" s="27"/>
      <c r="H2" s="27"/>
      <c r="I2" s="27"/>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27" t="s">
        <v>110</v>
      </c>
      <c r="B68" s="27"/>
      <c r="C68" s="27"/>
      <c r="D68" s="27"/>
      <c r="E68" s="27"/>
      <c r="F68" s="27"/>
      <c r="G68" s="27"/>
      <c r="H68" s="27"/>
      <c r="I68" s="27"/>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7"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6"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models</vt:lpstr>
      <vt:lpstr>setups</vt:lpstr>
      <vt:lpstr>5g</vt:lpstr>
      <vt:lpstr>summary</vt:lpstr>
      <vt:lpstr>A</vt:lpstr>
      <vt:lpstr>A1</vt:lpstr>
      <vt:lpstr>C</vt:lpstr>
      <vt:lpstr>D</vt:lpstr>
      <vt:lpstr>J</vt:lpstr>
      <vt:lpstr>K</vt:lpstr>
      <vt:lpstr>L</vt:lpstr>
      <vt:lpstr>S</vt:lpstr>
      <vt:lpstr>T</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2025-06-05T03:09:44Z</dcterms:modified>
</cp:coreProperties>
</file>