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A545875F-67DA-4E0B-8757-0011C8290A07}" xr6:coauthVersionLast="40" xr6:coauthVersionMax="40" xr10:uidLastSave="{00000000-0000-0000-0000-000000000000}"/>
  <bookViews>
    <workbookView xWindow="6930" yWindow="465" windowWidth="25605" windowHeight="13980" tabRatio="612" activeTab="1" xr2:uid="{CB118D2F-2B30-4289-B239-620F32B2545F}"/>
  </bookViews>
  <sheets>
    <sheet name="版本信息" sheetId="11" r:id="rId1"/>
    <sheet name="说明信息" sheetId="12" r:id="rId2"/>
    <sheet name="术语表" sheetId="9" r:id="rId3"/>
    <sheet name="规则" sheetId="10" r:id="rId4"/>
    <sheet name="即时卡牌" sheetId="1" r:id="rId5"/>
    <sheet name="横置卡牌" sheetId="7" r:id="rId6"/>
    <sheet name="有效类型" sheetId="13" r:id="rId7"/>
    <sheet name="有效特效" sheetId="8" r:id="rId8"/>
    <sheet name="有效脚本" sheetId="3" r:id="rId9"/>
    <sheet name="有效稀有度" sheetId="6" r:id="rId10"/>
    <sheet name="有效目标" sheetId="4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G15" i="7" l="1"/>
  <c r="G14" i="7"/>
  <c r="G13" i="7"/>
  <c r="G12" i="7"/>
  <c r="E19" i="1"/>
  <c r="G19" i="1"/>
  <c r="E18" i="1" l="1"/>
  <c r="G18" i="1"/>
  <c r="E17" i="1"/>
  <c r="G17" i="1"/>
  <c r="G11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2" i="7"/>
  <c r="G3" i="7"/>
  <c r="G4" i="7"/>
  <c r="G5" i="7"/>
  <c r="G6" i="7"/>
  <c r="G7" i="7"/>
  <c r="G8" i="7"/>
  <c r="G9" i="7"/>
  <c r="G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<sst xmlns="http://schemas.openxmlformats.org/spreadsheetml/2006/main" count="345" uniqueCount="247">
  <si>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</si>
  <si>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</si>
  <si>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</si>
  <si>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</si>
  <si>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</si>
  <si>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</si>
  <si>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</si>
  <si>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</si>
  <si>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</si>
  <si>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</si>
  <si>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</si>
  <si>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</si>
  <si>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</si>
  <si>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</si>
  <si>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</si>
  <si>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</si>
  <si>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</si>
  <si>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</si>
  <si>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</si>
  <si>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</si>
  <si>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</si>
  <si>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</si>
  <si>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</si>
  <si>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</si>
  <si>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</si>
  <si>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</si>
  <si>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</si>
  <si>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</si>
  <si>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</si>
  <si>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</si>
  <si>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</si>
  <si>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</si>
  <si>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</si>
  <si>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</si>
  <si>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</si>
  <si>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</si>
  <si>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</si>
  <si>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</si>
  <si>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</si>
  <si>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</si>
  <si>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</si>
  <si>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</si>
  <si>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</si>
  <si>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</si>
  <si>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allset2</t>
  </si>
  <si>
    <t>均穷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</si>
  <si>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</si>
  <si>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</si>
  <si>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</si>
  <si>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</si>
  <si>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</si>
  <si>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</si>
  <si>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</si>
  <si>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</si>
  <si>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noDrop</t>
  </si>
  <si>
    <t>雷锋精神</t>
  </si>
  <si>
    <t>noSelf</t>
  </si>
  <si>
    <t>葛朗台</t>
  </si>
  <si>
    <t>onlySelfNoDrop</t>
  </si>
  <si>
    <t>唯我独尊</t>
  </si>
  <si>
    <t>onlySelf</t>
  </si>
  <si>
    <t>目中无人</t>
  </si>
  <si>
    <t>noOther</t>
  </si>
  <si>
    <t>超越之力</t>
  </si>
  <si>
    <t>double</t>
  </si>
  <si>
    <t>大宇宙</t>
  </si>
  <si>
    <t>addValue</t>
  </si>
  <si>
    <t>小宇宙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</si>
  <si>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</si>
  <si>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</si>
  <si>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</si>
  <si>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</si>
  <si>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</si>
  <si>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</si>
  <si>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</si>
  <si>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</si>
  <si>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</si>
  <si>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</si>
  <si>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</si>
  <si>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</si>
  <si>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</si>
  <si>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</si>
  <si>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</si>
  <si>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把目标修改为自己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</si>
  <si>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</si>
  <si>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</si>
  <si>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</si>
  <si>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</si>
  <si>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</si>
  <si>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</si>
  <si>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</si>
  <si>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</si>
  <si>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</si>
  <si>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</si>
  <si>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</si>
  <si>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</si>
  <si>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</si>
  <si>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</si>
  <si>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</si>
  <si>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</si>
  <si>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</si>
  <si>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</si>
  <si>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</si>
  <si>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</si>
  <si>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</si>
  <si>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</si>
  <si>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</si>
  <si>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</si>
  <si>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</si>
  <si>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</si>
  <si>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</si>
  <si>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</si>
  <si>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</si>
  <si>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</si>
  <si>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</si>
  <si>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</si>
  <si>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</si>
  <si>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</si>
  <si>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</si>
  <si>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</si>
  <si>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弃牌</t>
    <phoneticPr fontId="3" type="noConversion"/>
  </si>
  <si>
    <t>弃牌（动作）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</si>
  <si>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</si>
  <si>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</si>
  <si>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</si>
  <si>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</si>
  <si>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</si>
  <si>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</si>
  <si>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</si>
  <si>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</si>
  <si>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</si>
  <si>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</si>
  <si>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</si>
  <si>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</si>
  <si>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备注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</si>
  <si>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</si>
  <si>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</si>
  <si>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</si>
  <si>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</si>
  <si>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</si>
  <si>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</si>
  <si>
    <t>获胜玩家</t>
    <phoneticPr fontId="3" type="noConversion"/>
  </si>
  <si>
    <t>抽牌</t>
    <phoneticPr fontId="3" type="noConversion"/>
  </si>
  <si>
    <t>数据库版本</t>
    <phoneticPr fontId="3" type="noConversion"/>
  </si>
  <si>
    <t>如何编辑MOD数据库？</t>
    <phoneticPr fontId="3" type="noConversion"/>
  </si>
  <si>
    <t>只需打开即时卡牌、横置卡牌表，并在其中加入或修改你的卡牌即可。</t>
    <phoneticPr fontId="3" type="noConversion"/>
  </si>
  <si>
    <t>如何编辑术语？</t>
    <phoneticPr fontId="3" type="noConversion"/>
  </si>
  <si>
    <t>打开术语表，修改“文本”一栏。</t>
    <phoneticPr fontId="3" type="noConversion"/>
  </si>
  <si>
    <t>由公式生成的数据供编辑参考，无需修改，也不会影响卡牌效果。</t>
    <phoneticPr fontId="3" type="noConversion"/>
  </si>
  <si>
    <t>其他的表格是干什么的？</t>
    <phoneticPr fontId="3" type="noConversion"/>
  </si>
  <si>
    <t>如果你不知道，请不要碰他们。</t>
    <phoneticPr fontId="3" type="noConversion"/>
  </si>
  <si>
    <t>如何升级数据库版本？</t>
    <phoneticPr fontId="3" type="noConversion"/>
  </si>
  <si>
    <t>有时在更新后，数据库格式会发生变化，此时会调整数据库版本。</t>
    <phoneticPr fontId="3" type="noConversion"/>
  </si>
  <si>
    <t>请下载新的数据库模板，将老表格中的数据复制粘贴到对应的列下边即可。</t>
    <phoneticPr fontId="3" type="noConversion"/>
  </si>
  <si>
    <t>请不要调整列顺序，并务必保证表格属性正常。</t>
    <phoneticPr fontId="3" type="noConversion"/>
  </si>
  <si>
    <t>在进行复制粘贴操作时，请选择“粘贴值”，不要调整单元格格式。</t>
    <phoneticPr fontId="3" type="noConversion"/>
  </si>
  <si>
    <t>如果 Excel 提示你单元格被保护，那么你多半做出了不应该做的事情。</t>
    <phoneticPr fontId="3" type="noConversion"/>
  </si>
  <si>
    <t>请还是使用“粘贴值”功能粘贴。</t>
    <phoneticPr fontId="3" type="noConversion"/>
  </si>
  <si>
    <t>建议使用最新的 Excel 版本（Office 365，或 Excel 2016 / 2019）进行编辑。</t>
    <phoneticPr fontId="3" type="noConversion"/>
  </si>
  <si>
    <t>WELCOME TO CODENAME 8TK DEMO DB EDITOR</t>
    <phoneticPr fontId="3" type="noConversion"/>
  </si>
  <si>
    <t>堆叠层数</t>
    <phoneticPr fontId="3" type="noConversion"/>
  </si>
  <si>
    <t>即时卡打出时卡面数值乘以[数值]倍</t>
    <phoneticPr fontId="1" type="noConversion"/>
  </si>
  <si>
    <t>即时</t>
  </si>
  <si>
    <t>即时</t>
    <phoneticPr fontId="3" type="noConversion"/>
  </si>
  <si>
    <t>爆发宇宙</t>
    <phoneticPr fontId="3" type="noConversion"/>
  </si>
  <si>
    <t>vplus2now</t>
    <phoneticPr fontId="3" type="noConversion"/>
  </si>
  <si>
    <t>vplus2</t>
    <phoneticPr fontId="1" type="noConversion"/>
  </si>
  <si>
    <t>t&gt;7</t>
    <phoneticPr fontId="3" type="noConversion"/>
  </si>
  <si>
    <t>如何编辑表达式？</t>
    <phoneticPr fontId="3" type="noConversion"/>
  </si>
  <si>
    <t>我们使用类似 javascript 的语法来运算表达式。</t>
    <phoneticPr fontId="3" type="noConversion"/>
  </si>
  <si>
    <t>语法：https://github.com/silentmatt/expr-eval#expression-syntax</t>
    <phoneticPr fontId="3" type="noConversion"/>
  </si>
  <si>
    <t>在大多数表达式中，你可以使用 t 获取当前玩家指示物；r 获取回合数；</t>
    <phoneticPr fontId="3" type="noConversion"/>
  </si>
  <si>
    <t>pc 获取玩家数量。</t>
    <phoneticPr fontId="3" type="noConversion"/>
  </si>
  <si>
    <t>表达式；返回值为整数</t>
    <phoneticPr fontId="3" type="noConversion"/>
  </si>
  <si>
    <t>表达式；参数 x 为弃牌的数量；返回值为需要丢弃的指示物数量</t>
    <phoneticPr fontId="3" type="noConversion"/>
  </si>
  <si>
    <t>表达式；返回值为布尔状态</t>
    <phoneticPr fontId="3" type="noConversion"/>
  </si>
  <si>
    <t>dice(1,3)+(t&gt;0?1:0)</t>
    <phoneticPr fontId="3" type="noConversion"/>
  </si>
  <si>
    <r>
      <t>r</t>
    </r>
    <r>
      <rPr>
        <sz val="11"/>
        <color theme="1"/>
        <rFont val="微软雅黑"/>
        <family val="2"/>
        <charset val="134"/>
      </rPr>
      <t>emoveTopSideCard</t>
    </r>
    <phoneticPr fontId="1" type="noConversion"/>
  </si>
  <si>
    <t>从横置牌堆顶移除[数值]张卡牌（负数时从牌堆底部移除）</t>
    <phoneticPr fontId="1" type="noConversion"/>
  </si>
  <si>
    <t>抱树</t>
    <phoneticPr fontId="1" type="noConversion"/>
  </si>
  <si>
    <t>removeTopSideCard</t>
  </si>
  <si>
    <r>
      <t>r</t>
    </r>
    <r>
      <rPr>
        <sz val="11"/>
        <color theme="1"/>
        <rFont val="微软雅黑"/>
        <family val="2"/>
        <charset val="134"/>
      </rPr>
      <t>emoveside1</t>
    </r>
    <phoneticPr fontId="1" type="noConversion"/>
  </si>
  <si>
    <t>从任意玩家的横置牌顶移除1张卡牌</t>
    <phoneticPr fontId="1" type="noConversion"/>
  </si>
  <si>
    <r>
      <t>swa</t>
    </r>
    <r>
      <rPr>
        <sz val="11"/>
        <color theme="1"/>
        <rFont val="微软雅黑"/>
        <family val="2"/>
        <charset val="134"/>
      </rPr>
      <t>pTokenCard</t>
    </r>
    <phoneticPr fontId="1" type="noConversion"/>
  </si>
  <si>
    <t>与目标交换指示物数量</t>
    <phoneticPr fontId="1" type="noConversion"/>
  </si>
  <si>
    <r>
      <t>u</t>
    </r>
    <r>
      <rPr>
        <sz val="11"/>
        <color theme="1"/>
        <rFont val="微软雅黑"/>
        <family val="2"/>
        <charset val="134"/>
      </rPr>
      <t>andme</t>
    </r>
    <phoneticPr fontId="1" type="noConversion"/>
  </si>
  <si>
    <t>换位思考</t>
    <phoneticPr fontId="1" type="noConversion"/>
  </si>
  <si>
    <t>与任意其他玩家交换指示物数量</t>
    <phoneticPr fontId="1" type="noConversion"/>
  </si>
  <si>
    <t>swapTokenCard</t>
  </si>
  <si>
    <t>初始指示物数量</t>
    <phoneticPr fontId="3" type="noConversion"/>
  </si>
  <si>
    <t>4</t>
    <phoneticPr fontId="3" type="noConversion"/>
  </si>
  <si>
    <t>表达式；可用变量只有pc（玩家数）；返回值为整数</t>
    <phoneticPr fontId="3" type="noConversion"/>
  </si>
  <si>
    <t>(销毁)将所有玩家的指示物设为初始值加2</t>
    <phoneticPr fontId="1" type="noConversion"/>
  </si>
  <si>
    <t>(销毁)将所有玩家的指示物设为初始值减2</t>
    <phoneticPr fontId="1" type="noConversion"/>
  </si>
  <si>
    <r>
      <t>i</t>
    </r>
    <r>
      <rPr>
        <sz val="11"/>
        <color theme="1"/>
        <rFont val="微软雅黑"/>
        <family val="2"/>
        <charset val="134"/>
      </rPr>
      <t>nitTokenCard</t>
    </r>
    <phoneticPr fontId="1" type="noConversion"/>
  </si>
  <si>
    <t>将指示物设为初始值+([数值])</t>
    <phoneticPr fontId="1" type="noConversion"/>
  </si>
  <si>
    <t>initTokenCard</t>
  </si>
  <si>
    <r>
      <t>t</t>
    </r>
    <r>
      <rPr>
        <sz val="11"/>
        <color theme="1"/>
        <rFont val="微软雅黑"/>
        <family val="2"/>
        <charset val="134"/>
      </rPr>
      <t>ozero</t>
    </r>
    <phoneticPr fontId="1" type="noConversion"/>
  </si>
  <si>
    <t>韭菜</t>
    <phoneticPr fontId="1" type="noConversion"/>
  </si>
  <si>
    <t>将任意玩家的指示物数量设为初始值加0</t>
    <phoneticPr fontId="1" type="noConversion"/>
  </si>
  <si>
    <t>drawSome</t>
  </si>
  <si>
    <t>drawSome</t>
    <phoneticPr fontId="3" type="noConversion"/>
  </si>
  <si>
    <t>香港记者</t>
    <phoneticPr fontId="3" type="noConversion"/>
  </si>
  <si>
    <t>draw5</t>
    <phoneticPr fontId="3" type="noConversion"/>
  </si>
  <si>
    <t>freedrop</t>
    <phoneticPr fontId="3" type="noConversion"/>
  </si>
  <si>
    <t>但没必要</t>
    <phoneticPr fontId="3" type="noConversion"/>
  </si>
  <si>
    <t>dropSome</t>
  </si>
  <si>
    <t>dropSome</t>
    <phoneticPr fontId="3" type="noConversion"/>
  </si>
  <si>
    <t>弃牌时，固定移除[数值]个标志物</t>
    <phoneticPr fontId="3" type="noConversion"/>
  </si>
  <si>
    <t>winZero</t>
  </si>
  <si>
    <t>winZero</t>
    <phoneticPr fontId="3" type="noConversion"/>
  </si>
  <si>
    <t>在回合结束阶段，如果指示物&lt;1则取得胜利</t>
    <phoneticPr fontId="3" type="noConversion"/>
  </si>
  <si>
    <t>winzeropls</t>
    <phoneticPr fontId="3" type="noConversion"/>
  </si>
  <si>
    <t>躺赢</t>
    <phoneticPr fontId="3" type="noConversion"/>
  </si>
  <si>
    <t>vreversenow</t>
    <phoneticPr fontId="3" type="noConversion"/>
  </si>
  <si>
    <t>假酒</t>
    <phoneticPr fontId="3" type="noConversion"/>
  </si>
  <si>
    <t>类型</t>
    <phoneticPr fontId="3" type="noConversion"/>
  </si>
  <si>
    <t>数值调整</t>
  </si>
  <si>
    <t>数值调整</t>
    <phoneticPr fontId="3" type="noConversion"/>
  </si>
  <si>
    <t>行动限制</t>
  </si>
  <si>
    <t>行动限制</t>
    <phoneticPr fontId="3" type="noConversion"/>
  </si>
  <si>
    <t>目标修改</t>
    <phoneticPr fontId="3" type="noConversion"/>
  </si>
  <si>
    <t>阶段规则</t>
  </si>
  <si>
    <t>阶段规则</t>
    <phoneticPr fontId="3" type="noConversion"/>
  </si>
  <si>
    <t>花色</t>
    <phoneticPr fontId="3" type="noConversion"/>
  </si>
  <si>
    <t>红心</t>
    <phoneticPr fontId="3" type="noConversion"/>
  </si>
  <si>
    <t>黑桃</t>
    <phoneticPr fontId="3" type="noConversion"/>
  </si>
  <si>
    <t>方块</t>
    <phoneticPr fontId="3" type="noConversion"/>
  </si>
  <si>
    <t>梅花</t>
    <phoneticPr fontId="3" type="noConversion"/>
  </si>
  <si>
    <t>颜色</t>
    <phoneticPr fontId="3" type="noConversion"/>
  </si>
  <si>
    <t>红</t>
    <phoneticPr fontId="3" type="noConversion"/>
  </si>
  <si>
    <t>黑</t>
    <phoneticPr fontId="3" type="noConversion"/>
  </si>
  <si>
    <t>类型</t>
    <phoneticPr fontId="3" type="noConversion"/>
  </si>
  <si>
    <t>文本描述</t>
    <phoneticPr fontId="3" type="noConversion"/>
  </si>
  <si>
    <t>即时卡打出时卡面数值加1，持续2回合</t>
    <phoneticPr fontId="3" type="noConversion"/>
  </si>
  <si>
    <t>即时卡打出时卡面数值加1</t>
    <phoneticPr fontId="3" type="noConversion"/>
  </si>
  <si>
    <t>即时卡打出时卡面数值变为其相反数</t>
    <phoneticPr fontId="1" type="noConversion"/>
  </si>
  <si>
    <t>弃牌时无需移除标志物</t>
    <phoneticPr fontId="3" type="noConversion"/>
  </si>
  <si>
    <t>回合结束时，若指示物&lt;1则取得胜利</t>
    <phoneticPr fontId="3" type="noConversion"/>
  </si>
  <si>
    <t>即时卡打出时卡面数值变为其相反数</t>
    <phoneticPr fontId="3" type="noConversion"/>
  </si>
  <si>
    <t>无法弃牌</t>
    <phoneticPr fontId="1" type="noConversion"/>
  </si>
  <si>
    <t>无法指定自己为目标</t>
    <phoneticPr fontId="1" type="noConversion"/>
  </si>
  <si>
    <t>把目标修改为自己、无法弃牌</t>
    <phoneticPr fontId="1" type="noConversion"/>
  </si>
  <si>
    <t>无法指定其他人为目标</t>
    <phoneticPr fontId="1" type="noConversion"/>
  </si>
  <si>
    <t>即时卡打出时卡面数值加[数值]</t>
    <phoneticPr fontId="1" type="noConversion"/>
  </si>
  <si>
    <t>抽牌阶段固定抽[数值]张牌</t>
    <phoneticPr fontId="3" type="noConversion"/>
  </si>
  <si>
    <t>卡牌文本（覆盖特效描述）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</si>
</sst>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 customBuiltin="1"/>
    <cellStyle name="超链接" xfId="1" builtinId="8"/>
  </cellStyles>
  <dxfs count="25"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50C20F-9442-4087-87AB-CF9F1FDB61DF}" name="表9" displayName="表9" ref="A1:A2" totalsRowShown="0">
  <autoFilter ref="A1:A2" xr:uid="{162796D9-7DF4-4038-971D-33CA1AC91C87}"/>
  <tableColumns count="1">
    <tableColumn id="1" xr3:uid="{C563070B-B51E-4C0D-8EE7-C97361C48792}" name="数据库版本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5" dataDxfId="4">
  <autoFilter ref="A1:B6" xr:uid="{85CFC040-28C2-422A-A78B-B7E845515F58}"/>
  <tableColumns count="2">
    <tableColumn id="1" xr3:uid="{0812C66F-935E-4868-A956-A2EDC42A1B6C}" name="目标" dataDxfId="3"/>
    <tableColumn id="2" xr3:uid="{347EF6EE-5865-400B-901C-740383FDFAFB}" name="描述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22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6" totalsRowShown="0" headerRowDxfId="20">
  <autoFilter ref="A1:C6" xr:uid="{717BA5BF-9DD7-B047-ABA8-D3C50F5032F1}"/>
  <tableColumns count="3">
    <tableColumn id="1" xr3:uid="{7BB5AB5A-3509-CD42-81B6-DA6E60A4DF36}" name="规则"/>
    <tableColumn id="2" xr3:uid="{630C6C99-1CE0-AF44-85B5-A054F51BC8E0}" name="参数" dataDxfId="19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9" totalsRowShown="0" headerRowDxfId="18" dataDxfId="17">
  <autoFilter ref="A1:J19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6"/>
    <tableColumn id="3" xr3:uid="{5DA340D1-C5A0-42FE-815E-AC4FF4CCF666}" name="文本描述" dataCellStyle="常规"/>
    <tableColumn id="12" xr3:uid="{D07D7D4B-D40B-49AF-95A3-A63808EEBF6C}" name="生成脚本效果" dataDxfId="15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4" dataCellStyle="常规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K15" totalsRowShown="0" headerRowDxfId="13">
  <autoFilter ref="A1:K15" xr:uid="{35C5913D-D76E-48BA-9AB8-B20FD08A60E7}"/>
  <tableColumns count="11">
    <tableColumn id="1" xr3:uid="{3F973F20-97D6-4EDD-867A-3EF3E683820D}" name="ID"/>
    <tableColumn id="2" xr3:uid="{0E661BD1-EFF0-410A-AA64-64B74E7151BA}" name="名称"/>
    <tableColumn id="3" xr3:uid="{EE100CBA-6B8B-41BD-B1A3-28562A1BDC00}" name="稀有度" dataDxfId="12"/>
    <tableColumn id="13" xr3:uid="{CFE3D6C3-2A1F-495B-9C32-71D38559FC7B}" name="文本描述" dataDxfId="0">
      <calculatedColumnFormula>"("&amp;表6[[#This Row],[即时]]&amp;"横置"&amp;") ("&amp;表6[[#This Row],[类型]]&amp;") "&amp;IF(表6[[#This Row],[卡牌文本（覆盖特效描述）]]="",表6[[#This Row],[特效描述]],表6[[#This Row],[卡牌文本（覆盖特效描述）]])</calculatedColumnFormula>
    </tableColumn>
    <tableColumn id="4" xr3:uid="{59F16915-95A0-4A1B-A06A-229BD580EBA9}" name="卡牌文本（覆盖特效描述）"/>
    <tableColumn id="6" xr3:uid="{B44B11C7-0F09-4A29-9722-B96E400E4ABF}" name="特效"/>
    <tableColumn id="5" xr3:uid="{F1E23BDF-BCDA-4DD8-A9EC-63AD31356115}" name="特效描述" dataDxfId="11">
      <calculatedColumnFormula>SUBSTITUTE(VLOOKUP(表6[[#This Row],[特效]],表1[],2,FALSE), "[数值]", 表6[[#This Row],[特效数值]])</calculatedColumnFormula>
    </tableColumn>
    <tableColumn id="9" xr3:uid="{32A210BF-237B-4CC1-8DD1-5328193F583F}" name="即时" dataDxfId="10"/>
    <tableColumn id="11" xr3:uid="{37FD20D5-D7F8-467D-ADC7-CA63A10652A9}" name="类型"/>
    <tableColumn id="8" xr3:uid="{80219B93-45CF-41D1-9F4A-25D12A976D9E}" name="堆叠层数"/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5904F-ED5E-48B4-86CF-3769325E9568}" name="表10" displayName="表10" ref="A1:C5" totalsRowShown="0" headerRowDxfId="1">
  <autoFilter ref="A1:C5" xr:uid="{BB81289D-B92D-41D8-80E0-2588202F1877}"/>
  <tableColumns count="3">
    <tableColumn id="1" xr3:uid="{174A37A7-145E-462B-AA05-2F04D7C0327B}" name="类型"/>
    <tableColumn id="2" xr3:uid="{D964CAF3-C6BA-4894-8D37-C4BB41FCF780}" name="花色"/>
    <tableColumn id="3" xr3:uid="{021E2B4A-8E4A-4FA1-962E-76739B84DC93}" name="颜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11" totalsRowShown="0">
  <autoFilter ref="A1:B11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9" totalsRowShown="0" headerRowDxfId="9" dataDxfId="8">
  <autoFilter ref="A1:B9" xr:uid="{7EACE3DD-B1F4-4ADF-A8B1-04FA0C83F44F}"/>
  <tableColumns count="2">
    <tableColumn id="1" xr3:uid="{22A58016-3395-4DE4-8EB4-3EA2CB6A7D35}" name="脚本" dataDxfId="7"/>
    <tableColumn id="2" xr3:uid="{08184DE7-9D1E-4D7C-9F12-A7E120B34F09}" name="效果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lentmatt/expr-ev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528-67CD-439B-B2C2-7E8EB6BAD35E}">
  <dimension ref="A1:A2"/>
  <sheetViews>
    <sheetView workbookViewId="0"/>
  </sheetViews>
  <sheetFormatPr defaultRowHeight="16.5" x14ac:dyDescent="0.3"/>
  <cols>
    <col min="1" max="1" width="11.6640625" bestFit="1" customWidth="1"/>
  </cols>
  <sheetData>
    <row r="1" spans="1:1" x14ac:dyDescent="0.3">
      <c r="A1" t="s">
        <v>143</v>
      </c>
    </row>
    <row r="2" spans="1:1" x14ac:dyDescent="0.3">
      <c r="A2">
        <v>5</v>
      </c>
    </row>
  </sheetData>
  <sheetProtection sheet="1" objects="1" scenarios="1"/>
  <protectedRanges>
    <protectedRange sqref="A2" name="区域1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91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78</v>
      </c>
    </row>
    <row r="3" spans="1:2" x14ac:dyDescent="0.3">
      <c r="A3" s="3" t="s">
        <v>25</v>
      </c>
      <c r="B3" s="3" t="s">
        <v>79</v>
      </c>
    </row>
    <row r="4" spans="1:2" x14ac:dyDescent="0.3">
      <c r="A4" s="3" t="s">
        <v>32</v>
      </c>
      <c r="B4" s="3" t="s">
        <v>80</v>
      </c>
    </row>
    <row r="5" spans="1:2" x14ac:dyDescent="0.3">
      <c r="A5" s="3" t="s">
        <v>37</v>
      </c>
      <c r="B5" s="3" t="s">
        <v>81</v>
      </c>
    </row>
    <row r="6" spans="1:2" x14ac:dyDescent="0.3">
      <c r="A6" s="3" t="s">
        <v>41</v>
      </c>
      <c r="B6" s="3" t="s">
        <v>86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C10-6108-477F-9043-3F87CF3641DC}">
  <dimension ref="B1:B26"/>
  <sheetViews>
    <sheetView showGridLines="0" showRowColHeaders="0" tabSelected="1" workbookViewId="0"/>
  </sheetViews>
  <sheetFormatPr defaultRowHeight="16.5" x14ac:dyDescent="0.3"/>
  <cols>
    <col min="2" max="2" width="59.21875" customWidth="1"/>
  </cols>
  <sheetData>
    <row r="1" spans="2:2" ht="31.5" customHeight="1" x14ac:dyDescent="0.3">
      <c r="B1" s="8" t="s">
        <v>159</v>
      </c>
    </row>
    <row r="3" spans="2:2" x14ac:dyDescent="0.3">
      <c r="B3" s="7" t="s">
        <v>144</v>
      </c>
    </row>
    <row r="4" spans="2:2" x14ac:dyDescent="0.3">
      <c r="B4" t="s">
        <v>145</v>
      </c>
    </row>
    <row r="5" spans="2:2" x14ac:dyDescent="0.3">
      <c r="B5" t="s">
        <v>148</v>
      </c>
    </row>
    <row r="6" spans="2:2" x14ac:dyDescent="0.3">
      <c r="B6" t="s">
        <v>154</v>
      </c>
    </row>
    <row r="7" spans="2:2" x14ac:dyDescent="0.3">
      <c r="B7" t="s">
        <v>155</v>
      </c>
    </row>
    <row r="8" spans="2:2" x14ac:dyDescent="0.3">
      <c r="B8" t="s">
        <v>156</v>
      </c>
    </row>
    <row r="9" spans="2:2" x14ac:dyDescent="0.3">
      <c r="B9" t="s">
        <v>158</v>
      </c>
    </row>
    <row r="11" spans="2:2" x14ac:dyDescent="0.3">
      <c r="B11" s="7" t="s">
        <v>146</v>
      </c>
    </row>
    <row r="12" spans="2:2" x14ac:dyDescent="0.3">
      <c r="B12" t="s">
        <v>147</v>
      </c>
    </row>
    <row r="14" spans="2:2" x14ac:dyDescent="0.3">
      <c r="B14" s="7" t="s">
        <v>149</v>
      </c>
    </row>
    <row r="15" spans="2:2" x14ac:dyDescent="0.3">
      <c r="B15" t="s">
        <v>150</v>
      </c>
    </row>
    <row r="17" spans="2:2" x14ac:dyDescent="0.3">
      <c r="B17" s="7" t="s">
        <v>151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157</v>
      </c>
    </row>
    <row r="22" spans="2:2" x14ac:dyDescent="0.3">
      <c r="B22" s="7" t="s">
        <v>168</v>
      </c>
    </row>
    <row r="23" spans="2:2" x14ac:dyDescent="0.3">
      <c r="B23" t="s">
        <v>169</v>
      </c>
    </row>
    <row r="24" spans="2:2" x14ac:dyDescent="0.3">
      <c r="B24" s="10" t="s">
        <v>170</v>
      </c>
    </row>
    <row r="25" spans="2:2" x14ac:dyDescent="0.3">
      <c r="B25" t="s">
        <v>171</v>
      </c>
    </row>
    <row r="26" spans="2:2" x14ac:dyDescent="0.3">
      <c r="B26" t="s">
        <v>172</v>
      </c>
    </row>
  </sheetData>
  <sheetProtection sheet="1" objects="1" scenarios="1" selectLockedCells="1" selectUnlockedCells="1"/>
  <phoneticPr fontId="3" type="noConversion"/>
  <hyperlinks>
    <hyperlink ref="B24" r:id="rId1" location="expression-syntax" xr:uid="{9B128FBF-18AC-41BD-81DA-305BA0F7AE0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13.5546875" style="5" customWidth="1"/>
  </cols>
  <sheetData>
    <row r="1" spans="1:2" s="1" customFormat="1" x14ac:dyDescent="0.3">
      <c r="A1" s="1" t="s">
        <v>113</v>
      </c>
      <c r="B1" s="6" t="s">
        <v>114</v>
      </c>
    </row>
    <row r="2" spans="1:2" x14ac:dyDescent="0.3">
      <c r="A2" t="s">
        <v>115</v>
      </c>
      <c r="B2" s="5" t="s">
        <v>115</v>
      </c>
    </row>
    <row r="3" spans="1:2" x14ac:dyDescent="0.3">
      <c r="A3" t="s">
        <v>116</v>
      </c>
      <c r="B3" s="5" t="s">
        <v>117</v>
      </c>
    </row>
    <row r="4" spans="1:2" x14ac:dyDescent="0.3">
      <c r="A4" t="s">
        <v>118</v>
      </c>
      <c r="B4" s="5" t="s">
        <v>118</v>
      </c>
    </row>
    <row r="5" spans="1:2" x14ac:dyDescent="0.3">
      <c r="A5" t="s">
        <v>119</v>
      </c>
      <c r="B5" s="5" t="s">
        <v>119</v>
      </c>
    </row>
    <row r="6" spans="1:2" x14ac:dyDescent="0.3">
      <c r="A6" t="s">
        <v>124</v>
      </c>
      <c r="B6" s="5" t="s">
        <v>142</v>
      </c>
    </row>
    <row r="7" spans="1:2" x14ac:dyDescent="0.3">
      <c r="A7" t="s">
        <v>121</v>
      </c>
      <c r="B7" s="5" t="s">
        <v>120</v>
      </c>
    </row>
    <row r="8" spans="1:2" x14ac:dyDescent="0.3">
      <c r="A8" t="s">
        <v>122</v>
      </c>
      <c r="B8" s="5" t="s">
        <v>123</v>
      </c>
    </row>
    <row r="9" spans="1:2" x14ac:dyDescent="0.3">
      <c r="A9" t="s">
        <v>127</v>
      </c>
      <c r="B9" s="5" t="s">
        <v>125</v>
      </c>
    </row>
    <row r="10" spans="1:2" x14ac:dyDescent="0.3">
      <c r="A10" t="s">
        <v>128</v>
      </c>
      <c r="B10" s="5" t="s">
        <v>126</v>
      </c>
    </row>
    <row r="11" spans="1:2" x14ac:dyDescent="0.3">
      <c r="A11" t="s">
        <v>141</v>
      </c>
      <c r="B11" s="5" t="s">
        <v>141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6"/>
  <sheetViews>
    <sheetView workbookViewId="0"/>
  </sheetViews>
  <sheetFormatPr defaultColWidth="11.5546875" defaultRowHeight="16.5" x14ac:dyDescent="0.3"/>
  <cols>
    <col min="1" max="1" width="17.109375" bestFit="1" customWidth="1"/>
    <col min="2" max="2" width="24.44140625" style="5" customWidth="1"/>
    <col min="3" max="3" width="52" bestFit="1" customWidth="1"/>
  </cols>
  <sheetData>
    <row r="1" spans="1:3" s="1" customFormat="1" x14ac:dyDescent="0.3">
      <c r="A1" s="1" t="s">
        <v>129</v>
      </c>
      <c r="B1" s="6" t="s">
        <v>130</v>
      </c>
      <c r="C1" s="1" t="s">
        <v>134</v>
      </c>
    </row>
    <row r="2" spans="1:3" x14ac:dyDescent="0.3">
      <c r="A2" t="s">
        <v>131</v>
      </c>
      <c r="B2" s="5" t="s">
        <v>176</v>
      </c>
      <c r="C2" t="s">
        <v>173</v>
      </c>
    </row>
    <row r="3" spans="1:3" x14ac:dyDescent="0.3">
      <c r="A3" t="s">
        <v>132</v>
      </c>
      <c r="B3" s="5" t="s">
        <v>133</v>
      </c>
      <c r="C3" t="s">
        <v>174</v>
      </c>
    </row>
    <row r="4" spans="1:3" x14ac:dyDescent="0.3">
      <c r="A4" t="s">
        <v>135</v>
      </c>
      <c r="B4" s="5" t="s">
        <v>136</v>
      </c>
      <c r="C4" t="s">
        <v>173</v>
      </c>
    </row>
    <row r="5" spans="1:3" x14ac:dyDescent="0.3">
      <c r="A5" t="s">
        <v>137</v>
      </c>
      <c r="B5" s="5" t="s">
        <v>167</v>
      </c>
      <c r="C5" t="s">
        <v>175</v>
      </c>
    </row>
    <row r="6" spans="1:3" x14ac:dyDescent="0.3">
      <c r="A6" t="s">
        <v>189</v>
      </c>
      <c r="B6" s="5" t="s">
        <v>190</v>
      </c>
      <c r="C6" t="s">
        <v>191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3.6640625" style="1" bestFit="1" customWidth="1"/>
    <col min="5" max="5" width="23.88671875" style="3" customWidth="1"/>
    <col min="6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73</v>
      </c>
      <c r="C1" s="2" t="s">
        <v>0</v>
      </c>
      <c r="D1" s="2" t="s">
        <v>84</v>
      </c>
      <c r="E1" s="2" t="s">
        <v>85</v>
      </c>
      <c r="F1" s="2" t="s">
        <v>3</v>
      </c>
      <c r="G1" s="2" t="s">
        <v>82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69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70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70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71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69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70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69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70</v>
      </c>
      <c r="D9" t="s">
        <v>138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97</v>
      </c>
      <c r="M9" s="3"/>
      <c r="N9" s="3"/>
    </row>
    <row r="10" spans="1:14" x14ac:dyDescent="0.3">
      <c r="A10" t="s">
        <v>35</v>
      </c>
      <c r="B10" t="s">
        <v>36</v>
      </c>
      <c r="C10" s="2" t="s">
        <v>72</v>
      </c>
      <c r="D10" t="s">
        <v>139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97</v>
      </c>
      <c r="M10" s="3"/>
      <c r="N10" s="3"/>
    </row>
    <row r="11" spans="1:14" x14ac:dyDescent="0.3">
      <c r="A11" t="s">
        <v>38</v>
      </c>
      <c r="B11" t="s">
        <v>39</v>
      </c>
      <c r="C11" s="2" t="s">
        <v>70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94</v>
      </c>
      <c r="B12" t="s">
        <v>92</v>
      </c>
      <c r="C12" s="2" t="s">
        <v>70</v>
      </c>
      <c r="D12" t="s">
        <v>93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72</v>
      </c>
      <c r="D13" t="s">
        <v>192</v>
      </c>
      <c r="E13" t="str">
        <f>SUBSTITUTE(VLOOKUP(表2[[#This Row],[脚本]],表3[],2,FALSE), "[数值]", 表2[[#This Row],[数值]])</f>
        <v>将指示物设为初始值+(2)</v>
      </c>
      <c r="F13" t="s">
        <v>32</v>
      </c>
      <c r="G13" t="str">
        <f>VLOOKUP(表2[[#This Row],[目标]],表4[],2,FALSE)</f>
        <v>所有玩家</v>
      </c>
      <c r="H13" t="s">
        <v>196</v>
      </c>
      <c r="I13">
        <v>2</v>
      </c>
      <c r="J13" s="1" t="s">
        <v>6</v>
      </c>
      <c r="M13" s="3"/>
      <c r="N13" s="3"/>
    </row>
    <row r="14" spans="1:14" x14ac:dyDescent="0.3">
      <c r="A14" t="s">
        <v>44</v>
      </c>
      <c r="B14" t="s">
        <v>45</v>
      </c>
      <c r="C14" s="2" t="s">
        <v>72</v>
      </c>
      <c r="D14" t="s">
        <v>193</v>
      </c>
      <c r="E14" t="str">
        <f>SUBSTITUTE(VLOOKUP(表2[[#This Row],[脚本]],表3[],2,FALSE), "[数值]", 表2[[#This Row],[数值]])</f>
        <v>将指示物设为初始值+(-2)</v>
      </c>
      <c r="F14" t="s">
        <v>32</v>
      </c>
      <c r="G14" t="str">
        <f>VLOOKUP(表2[[#This Row],[目标]],表4[],2,FALSE)</f>
        <v>所有玩家</v>
      </c>
      <c r="H14" t="s">
        <v>196</v>
      </c>
      <c r="I14">
        <v>-2</v>
      </c>
      <c r="J14" s="1" t="s">
        <v>6</v>
      </c>
      <c r="M14" s="3"/>
      <c r="N14" s="3"/>
    </row>
    <row r="15" spans="1:14" x14ac:dyDescent="0.3">
      <c r="A15" t="s">
        <v>46</v>
      </c>
      <c r="B15" t="s">
        <v>47</v>
      </c>
      <c r="C15" s="2" t="s">
        <v>70</v>
      </c>
      <c r="D15" t="s">
        <v>140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48</v>
      </c>
      <c r="I15">
        <v>2</v>
      </c>
      <c r="J15" s="1"/>
      <c r="M15" s="3"/>
      <c r="N15" s="3"/>
    </row>
    <row r="16" spans="1:14" x14ac:dyDescent="0.3">
      <c r="A16" t="s">
        <v>49</v>
      </c>
      <c r="B16" t="s">
        <v>50</v>
      </c>
      <c r="C16" s="2" t="s">
        <v>71</v>
      </c>
      <c r="D16" t="s">
        <v>51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52</v>
      </c>
      <c r="I16">
        <v>1</v>
      </c>
      <c r="J16" s="1"/>
      <c r="M16" s="3"/>
      <c r="N16" s="3"/>
    </row>
    <row r="17" spans="1:10" x14ac:dyDescent="0.3">
      <c r="A17" s="11" t="s">
        <v>181</v>
      </c>
      <c r="B17" s="11" t="s">
        <v>179</v>
      </c>
      <c r="C17" s="12" t="s">
        <v>70</v>
      </c>
      <c r="D17" s="11" t="s">
        <v>182</v>
      </c>
      <c r="E17" s="13" t="str">
        <f>SUBSTITUTE(VLOOKUP(表2[[#This Row],[脚本]],表3[],2,FALSE), "[数值]", 表2[[#This Row],[数值]])</f>
        <v>从横置牌堆顶移除1张卡牌（负数时从牌堆底部移除）</v>
      </c>
      <c r="F17" s="11" t="s">
        <v>11</v>
      </c>
      <c r="G17" s="11" t="str">
        <f>VLOOKUP(表2[[#This Row],[目标]],表4[],2,FALSE)</f>
        <v>任意玩家</v>
      </c>
      <c r="H17" s="11" t="s">
        <v>180</v>
      </c>
      <c r="I17" s="11">
        <v>1</v>
      </c>
      <c r="J17" s="14"/>
    </row>
    <row r="18" spans="1:10" x14ac:dyDescent="0.3">
      <c r="A18" s="11" t="s">
        <v>185</v>
      </c>
      <c r="B18" s="11" t="s">
        <v>186</v>
      </c>
      <c r="C18" s="12" t="s">
        <v>72</v>
      </c>
      <c r="D18" s="11" t="s">
        <v>187</v>
      </c>
      <c r="E18" s="13" t="str">
        <f>SUBSTITUTE(VLOOKUP(表2[[#This Row],[脚本]],表3[],2,FALSE), "[数值]", 表2[[#This Row],[数值]])</f>
        <v>与目标交换指示物数量</v>
      </c>
      <c r="F18" s="11" t="s">
        <v>25</v>
      </c>
      <c r="G18" s="11" t="str">
        <f>VLOOKUP(表2[[#This Row],[目标]],表4[],2,FALSE)</f>
        <v>任意其他玩家</v>
      </c>
      <c r="H18" s="11" t="s">
        <v>188</v>
      </c>
      <c r="I18" s="11">
        <v>1</v>
      </c>
      <c r="J18" s="14"/>
    </row>
    <row r="19" spans="1:10" x14ac:dyDescent="0.3">
      <c r="A19" s="11" t="s">
        <v>197</v>
      </c>
      <c r="B19" s="11" t="s">
        <v>198</v>
      </c>
      <c r="C19" s="12" t="s">
        <v>72</v>
      </c>
      <c r="D19" s="11" t="s">
        <v>199</v>
      </c>
      <c r="E19" s="13" t="str">
        <f>SUBSTITUTE(VLOOKUP(表2[[#This Row],[脚本]],表3[],2,FALSE), "[数值]", 表2[[#This Row],[数值]])</f>
        <v>将指示物设为初始值+(0)</v>
      </c>
      <c r="F19" s="11" t="s">
        <v>11</v>
      </c>
      <c r="G19" s="11" t="str">
        <f>VLOOKUP(表2[[#This Row],[目标]],表4[],2,FALSE)</f>
        <v>任意玩家</v>
      </c>
      <c r="H19" s="11" t="s">
        <v>196</v>
      </c>
      <c r="I19" s="11">
        <v>0</v>
      </c>
      <c r="J19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3">
    <dataValidation type="list" allowBlank="1" showInputMessage="1" showErrorMessage="1" errorTitle="数据错误" error="请写销毁或者空白" sqref="N17:N1048576 J1:J1048576" xr:uid="{B05086B3-A30B-4D73-AAF5-7D80FDCF76B3}">
      <formula1>$J$1</formula1>
    </dataValidation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C1:C1048576</xm:sqref>
        </x14:dataValidation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F1:F1048576</xm:sqref>
        </x14:dataValidation>
        <x14:dataValidation type="list" allowBlank="1" showInputMessage="1" showErrorMessage="1" errorTitle="脚本无效" error="脚本无效" xr:uid="{CF68DE8C-F687-423E-B691-90C1E6A87162}">
          <x14:formula1>
            <xm:f>有效脚本!$A:$A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K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1:A2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44.5546875" customWidth="1"/>
    <col min="5" max="5" width="31" customWidth="1"/>
    <col min="6" max="6" width="15" bestFit="1" customWidth="1"/>
    <col min="7" max="7" width="26.33203125" bestFit="1" customWidth="1"/>
    <col min="8" max="8" width="8.44140625" style="1" bestFit="1" customWidth="1"/>
    <col min="9" max="9" width="8.44140625" customWidth="1"/>
    <col min="10" max="11" width="11.77734375" bestFit="1" customWidth="1"/>
    <col min="12" max="12" width="9.109375" customWidth="1"/>
  </cols>
  <sheetData>
    <row r="1" spans="1:11" s="1" customFormat="1" x14ac:dyDescent="0.3">
      <c r="A1" s="1" t="s">
        <v>98</v>
      </c>
      <c r="B1" s="1" t="s">
        <v>99</v>
      </c>
      <c r="C1" s="1" t="s">
        <v>100</v>
      </c>
      <c r="D1" s="1" t="s">
        <v>233</v>
      </c>
      <c r="E1" s="1" t="s">
        <v>246</v>
      </c>
      <c r="F1" s="1" t="s">
        <v>101</v>
      </c>
      <c r="G1" s="1" t="s">
        <v>104</v>
      </c>
      <c r="H1" s="1" t="s">
        <v>163</v>
      </c>
      <c r="I1" s="1" t="s">
        <v>232</v>
      </c>
      <c r="J1" s="1" t="s">
        <v>160</v>
      </c>
      <c r="K1" s="1" t="s">
        <v>102</v>
      </c>
    </row>
    <row r="2" spans="1:11" x14ac:dyDescent="0.3">
      <c r="A2" t="s">
        <v>105</v>
      </c>
      <c r="B2" t="s">
        <v>53</v>
      </c>
      <c r="C2" s="1" t="s">
        <v>70</v>
      </c>
      <c r="D2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(行动限制) 无法弃牌</v>
      </c>
      <c r="F2" t="s">
        <v>54</v>
      </c>
      <c r="G2" t="str">
        <f>SUBSTITUTE(VLOOKUP(表6[[#This Row],[特效]],表1[],2,FALSE), "[数值]", 表6[[#This Row],[特效数值]])</f>
        <v>无法弃牌</v>
      </c>
      <c r="I2" t="s">
        <v>219</v>
      </c>
      <c r="J2">
        <v>1</v>
      </c>
    </row>
    <row r="3" spans="1:11" x14ac:dyDescent="0.3">
      <c r="A3" t="s">
        <v>106</v>
      </c>
      <c r="B3" t="s">
        <v>55</v>
      </c>
      <c r="C3" s="1" t="s">
        <v>70</v>
      </c>
      <c r="D3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(行动限制) 无法指定自己为目标</v>
      </c>
      <c r="F3" t="s">
        <v>56</v>
      </c>
      <c r="G3" t="str">
        <f>SUBSTITUTE(VLOOKUP(表6[[#This Row],[特效]],表1[],2,FALSE), "[数值]", 表6[[#This Row],[特效数值]])</f>
        <v>无法指定自己为目标</v>
      </c>
      <c r="I3" t="s">
        <v>219</v>
      </c>
      <c r="J3">
        <v>1</v>
      </c>
    </row>
    <row r="4" spans="1:11" x14ac:dyDescent="0.3">
      <c r="A4" t="s">
        <v>107</v>
      </c>
      <c r="B4" t="s">
        <v>57</v>
      </c>
      <c r="C4" s="1" t="s">
        <v>71</v>
      </c>
      <c r="D4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(行动限制) 把目标修改为自己、无法弃牌</v>
      </c>
      <c r="F4" t="s">
        <v>58</v>
      </c>
      <c r="G4" t="str">
        <f>SUBSTITUTE(VLOOKUP(表6[[#This Row],[特效]],表1[],2,FALSE), "[数值]", 表6[[#This Row],[特效数值]])</f>
        <v>把目标修改为自己、无法弃牌</v>
      </c>
      <c r="I4" t="s">
        <v>219</v>
      </c>
      <c r="J4">
        <v>1</v>
      </c>
    </row>
    <row r="5" spans="1:11" x14ac:dyDescent="0.3">
      <c r="A5" t="s">
        <v>108</v>
      </c>
      <c r="B5" t="s">
        <v>59</v>
      </c>
      <c r="C5" s="1" t="s">
        <v>71</v>
      </c>
      <c r="D5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(行动限制) 把目标修改为自己</v>
      </c>
      <c r="F5" t="s">
        <v>60</v>
      </c>
      <c r="G5" t="str">
        <f>SUBSTITUTE(VLOOKUP(表6[[#This Row],[特效]],表1[],2,FALSE), "[数值]", 表6[[#This Row],[特效数值]])</f>
        <v>把目标修改为自己</v>
      </c>
      <c r="I5" t="s">
        <v>219</v>
      </c>
      <c r="J5">
        <v>1</v>
      </c>
    </row>
    <row r="6" spans="1:11" x14ac:dyDescent="0.3">
      <c r="A6" t="s">
        <v>109</v>
      </c>
      <c r="B6" t="s">
        <v>61</v>
      </c>
      <c r="C6" s="1" t="s">
        <v>71</v>
      </c>
      <c r="D6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(行动限制) 无法指定其他人为目标</v>
      </c>
      <c r="F6" t="s">
        <v>62</v>
      </c>
      <c r="G6" t="str">
        <f>SUBSTITUTE(VLOOKUP(表6[[#This Row],[特效]],表1[],2,FALSE), "[数值]", 表6[[#This Row],[特效数值]])</f>
        <v>无法指定其他人为目标</v>
      </c>
      <c r="I6" t="s">
        <v>219</v>
      </c>
      <c r="J6">
        <v>1</v>
      </c>
    </row>
    <row r="7" spans="1:11" x14ac:dyDescent="0.3">
      <c r="A7" t="s">
        <v>110</v>
      </c>
      <c r="B7" t="s">
        <v>63</v>
      </c>
      <c r="C7" s="1" t="s">
        <v>72</v>
      </c>
      <c r="D7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(数值调整) 即时卡打出时卡面数值乘以2倍</v>
      </c>
      <c r="F7" t="s">
        <v>64</v>
      </c>
      <c r="G7" t="str">
        <f>SUBSTITUTE(VLOOKUP(表6[[#This Row],[特效]],表1[],2,FALSE), "[数值]", 表6[[#This Row],[特效数值]])</f>
        <v>即时卡打出时卡面数值乘以2倍</v>
      </c>
      <c r="I7" t="s">
        <v>217</v>
      </c>
      <c r="J7">
        <v>1</v>
      </c>
      <c r="K7">
        <v>2</v>
      </c>
    </row>
    <row r="8" spans="1:11" x14ac:dyDescent="0.3">
      <c r="A8" t="s">
        <v>166</v>
      </c>
      <c r="B8" t="s">
        <v>65</v>
      </c>
      <c r="C8" s="1" t="s">
        <v>72</v>
      </c>
      <c r="D8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(数值调整) 即时卡打出时卡面数值加1，持续2回合</v>
      </c>
      <c r="E8" t="s">
        <v>234</v>
      </c>
      <c r="F8" t="s">
        <v>66</v>
      </c>
      <c r="G8" t="str">
        <f>SUBSTITUTE(VLOOKUP(表6[[#This Row],[特效]],表1[],2,FALSE), "[数值]", 表6[[#This Row],[特效数值]])</f>
        <v>即时卡打出时卡面数值加1</v>
      </c>
      <c r="I8" t="s">
        <v>217</v>
      </c>
      <c r="J8">
        <v>2</v>
      </c>
      <c r="K8">
        <v>1</v>
      </c>
    </row>
    <row r="9" spans="1:11" x14ac:dyDescent="0.3">
      <c r="A9" t="s">
        <v>111</v>
      </c>
      <c r="B9" t="s">
        <v>67</v>
      </c>
      <c r="C9" s="1" t="s">
        <v>71</v>
      </c>
      <c r="D9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(数值调整) 即时卡打出时卡面数值加1</v>
      </c>
      <c r="E9" t="s">
        <v>235</v>
      </c>
      <c r="F9" t="s">
        <v>66</v>
      </c>
      <c r="G9" t="str">
        <f>SUBSTITUTE(VLOOKUP(表6[[#This Row],[特效]],表1[],2,FALSE), "[数值]", 表6[[#This Row],[特效数值]])</f>
        <v>即时卡打出时卡面数值加1</v>
      </c>
      <c r="I9" t="s">
        <v>217</v>
      </c>
      <c r="J9">
        <v>1</v>
      </c>
      <c r="K9">
        <v>1</v>
      </c>
    </row>
    <row r="10" spans="1:11" x14ac:dyDescent="0.3">
      <c r="A10" t="s">
        <v>112</v>
      </c>
      <c r="B10" t="s">
        <v>68</v>
      </c>
      <c r="C10" s="1" t="s">
        <v>71</v>
      </c>
      <c r="D10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(数值调整) 即时卡打出时卡面数值变为其相反数</v>
      </c>
      <c r="E10" t="s">
        <v>236</v>
      </c>
      <c r="F10" t="s">
        <v>64</v>
      </c>
      <c r="G10" t="str">
        <f>SUBSTITUTE(VLOOKUP(表6[[#This Row],[特效]],表1[],2,FALSE), "[数值]", 表6[[#This Row],[特效数值]])</f>
        <v>即时卡打出时卡面数值乘以-1倍</v>
      </c>
      <c r="I10" t="s">
        <v>217</v>
      </c>
      <c r="J10">
        <v>1</v>
      </c>
      <c r="K10">
        <v>-1</v>
      </c>
    </row>
    <row r="11" spans="1:11" x14ac:dyDescent="0.3">
      <c r="A11" t="s">
        <v>165</v>
      </c>
      <c r="B11" t="s">
        <v>164</v>
      </c>
      <c r="C11" s="1" t="s">
        <v>72</v>
      </c>
      <c r="D11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(即时横置) (数值调整) 即时卡打出时卡面数值加1</v>
      </c>
      <c r="F11" t="s">
        <v>66</v>
      </c>
      <c r="G11" s="9" t="str">
        <f>SUBSTITUTE(VLOOKUP(表6[[#This Row],[特效]],表1[],2,FALSE), "[数值]", 表6[[#This Row],[特效数值]])</f>
        <v>即时卡打出时卡面数值加1</v>
      </c>
      <c r="H11" s="1" t="s">
        <v>162</v>
      </c>
      <c r="I11" t="s">
        <v>217</v>
      </c>
      <c r="J11">
        <v>1</v>
      </c>
      <c r="K11">
        <v>1</v>
      </c>
    </row>
    <row r="12" spans="1:11" x14ac:dyDescent="0.3">
      <c r="A12" t="s">
        <v>203</v>
      </c>
      <c r="B12" t="s">
        <v>202</v>
      </c>
      <c r="C12" s="1" t="s">
        <v>72</v>
      </c>
      <c r="D12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(数值调整) 抽牌阶段固定抽5张牌</v>
      </c>
      <c r="F12" t="s">
        <v>200</v>
      </c>
      <c r="G12" s="9" t="str">
        <f>SUBSTITUTE(VLOOKUP(表6[[#This Row],[特效]],表1[],2,FALSE), "[数值]", 表6[[#This Row],[特效数值]])</f>
        <v>抽牌阶段固定抽5张牌</v>
      </c>
      <c r="I12" t="s">
        <v>217</v>
      </c>
      <c r="J12">
        <v>1</v>
      </c>
      <c r="K12">
        <v>5</v>
      </c>
    </row>
    <row r="13" spans="1:11" x14ac:dyDescent="0.3">
      <c r="A13" t="s">
        <v>204</v>
      </c>
      <c r="B13" t="s">
        <v>205</v>
      </c>
      <c r="C13" s="1" t="s">
        <v>72</v>
      </c>
      <c r="D13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(阶段规则) 弃牌时无需移除标志物</v>
      </c>
      <c r="E13" t="s">
        <v>237</v>
      </c>
      <c r="F13" t="s">
        <v>206</v>
      </c>
      <c r="G13" s="9" t="str">
        <f>SUBSTITUTE(VLOOKUP(表6[[#This Row],[特效]],表1[],2,FALSE), "[数值]", 表6[[#This Row],[特效数值]])</f>
        <v>弃牌时，固定移除0个标志物</v>
      </c>
      <c r="I13" t="s">
        <v>222</v>
      </c>
      <c r="J13">
        <v>1</v>
      </c>
      <c r="K13">
        <v>0</v>
      </c>
    </row>
    <row r="14" spans="1:11" x14ac:dyDescent="0.3">
      <c r="A14" t="s">
        <v>212</v>
      </c>
      <c r="B14" t="s">
        <v>213</v>
      </c>
      <c r="C14" s="1" t="s">
        <v>72</v>
      </c>
      <c r="D14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(横置) (阶段规则) 回合结束时，若指示物&lt;1则取得胜利</v>
      </c>
      <c r="E14" t="s">
        <v>238</v>
      </c>
      <c r="F14" t="s">
        <v>209</v>
      </c>
      <c r="G14" s="9" t="str">
        <f>SUBSTITUTE(VLOOKUP(表6[[#This Row],[特效]],表1[],2,FALSE), "[数值]", 表6[[#This Row],[特效数值]])</f>
        <v>在回合结束阶段，如果指示物&lt;1则取得胜利</v>
      </c>
      <c r="I14" t="s">
        <v>222</v>
      </c>
      <c r="J14">
        <v>1</v>
      </c>
      <c r="K14">
        <v>0</v>
      </c>
    </row>
    <row r="15" spans="1:11" x14ac:dyDescent="0.3">
      <c r="A15" t="s">
        <v>214</v>
      </c>
      <c r="B15" t="s">
        <v>215</v>
      </c>
      <c r="C15" s="1" t="s">
        <v>71</v>
      </c>
      <c r="D15" t="str">
        <f>"("&amp;表6[[#This Row],[即时]]&amp;"横置"&amp;") ("&amp;表6[[#This Row],[类型]]&amp;") "&amp;IF(表6[[#This Row],[卡牌文本（覆盖特效描述）]]="",表6[[#This Row],[特效描述]],表6[[#This Row],[卡牌文本（覆盖特效描述）]])</f>
        <v>(即时横置) (阶段规则) 即时卡打出时卡面数值变为其相反数</v>
      </c>
      <c r="E15" t="s">
        <v>239</v>
      </c>
      <c r="F15" t="s">
        <v>64</v>
      </c>
      <c r="G15" s="9" t="str">
        <f>SUBSTITUTE(VLOOKUP(表6[[#This Row],[特效]],表1[],2,FALSE), "[数值]", 表6[[#This Row],[特效数值]])</f>
        <v>即时卡打出时卡面数值乘以-1倍</v>
      </c>
      <c r="H15" s="1" t="s">
        <v>162</v>
      </c>
      <c r="I15" t="s">
        <v>222</v>
      </c>
      <c r="J15">
        <v>1</v>
      </c>
      <c r="K15">
        <v>-1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2:E10 G2:J10" name="区域1"/>
    <protectedRange sqref="O2:P10 F2:F10 K2:K10" name="区域3"/>
  </protectedRanges>
  <phoneticPr fontId="3" type="noConversion"/>
  <dataValidations count="2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  <dataValidation type="list" allowBlank="1" showInputMessage="1" showErrorMessage="1" errorTitle="即时" error="出错" sqref="H1:H1048576" xr:uid="{05DFCA12-E2BC-42E9-9607-98229C9D52FF}">
      <formula1>$H$1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F1:F1048576</xm:sqref>
        </x14:dataValidation>
        <x14:dataValidation type="list" showInputMessage="1" showErrorMessage="1" errorTitle="类型错误" error="需要类型" xr:uid="{581621CA-8B9F-4834-85F8-EE21D18DE45B}">
          <x14:formula1>
            <xm:f>有效类型!$A:$A</xm:f>
          </x14:formula1>
          <xm:sqref>I1:I1048576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3FF8-EBF5-4963-96DC-557B2058CCDD}">
  <dimension ref="A1:C5"/>
  <sheetViews>
    <sheetView workbookViewId="0"/>
  </sheetViews>
  <sheetFormatPr defaultRowHeight="16.5" x14ac:dyDescent="0.3"/>
  <cols>
    <col min="1" max="3" width="8.44140625" bestFit="1" customWidth="1"/>
  </cols>
  <sheetData>
    <row r="1" spans="1:3" s="1" customFormat="1" x14ac:dyDescent="0.3">
      <c r="A1" s="1" t="s">
        <v>216</v>
      </c>
      <c r="B1" s="1" t="s">
        <v>224</v>
      </c>
      <c r="C1" s="1" t="s">
        <v>229</v>
      </c>
    </row>
    <row r="2" spans="1:3" x14ac:dyDescent="0.3">
      <c r="A2" t="s">
        <v>218</v>
      </c>
      <c r="B2" t="s">
        <v>225</v>
      </c>
      <c r="C2" t="s">
        <v>230</v>
      </c>
    </row>
    <row r="3" spans="1:3" x14ac:dyDescent="0.3">
      <c r="A3" t="s">
        <v>220</v>
      </c>
      <c r="B3" t="s">
        <v>226</v>
      </c>
      <c r="C3" t="s">
        <v>231</v>
      </c>
    </row>
    <row r="4" spans="1:3" x14ac:dyDescent="0.3">
      <c r="A4" t="s">
        <v>221</v>
      </c>
      <c r="B4" t="s">
        <v>227</v>
      </c>
      <c r="C4" t="s">
        <v>230</v>
      </c>
    </row>
    <row r="5" spans="1:3" x14ac:dyDescent="0.3">
      <c r="A5" t="s">
        <v>223</v>
      </c>
      <c r="B5" t="s">
        <v>228</v>
      </c>
      <c r="C5" t="s">
        <v>231</v>
      </c>
    </row>
  </sheetData>
  <sheetProtection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11"/>
  <sheetViews>
    <sheetView workbookViewId="0"/>
  </sheetViews>
  <sheetFormatPr defaultColWidth="8.77734375" defaultRowHeight="16.5" x14ac:dyDescent="0.3"/>
  <cols>
    <col min="1" max="1" width="15" bestFit="1" customWidth="1"/>
    <col min="2" max="2" width="36.109375" bestFit="1" customWidth="1"/>
  </cols>
  <sheetData>
    <row r="1" spans="1:2" x14ac:dyDescent="0.3">
      <c r="A1" t="s">
        <v>101</v>
      </c>
      <c r="B1" t="s">
        <v>103</v>
      </c>
    </row>
    <row r="2" spans="1:2" x14ac:dyDescent="0.3">
      <c r="A2" t="s">
        <v>54</v>
      </c>
      <c r="B2" t="s">
        <v>240</v>
      </c>
    </row>
    <row r="3" spans="1:2" x14ac:dyDescent="0.3">
      <c r="A3" t="s">
        <v>56</v>
      </c>
      <c r="B3" t="s">
        <v>241</v>
      </c>
    </row>
    <row r="4" spans="1:2" x14ac:dyDescent="0.3">
      <c r="A4" t="s">
        <v>58</v>
      </c>
      <c r="B4" t="s">
        <v>242</v>
      </c>
    </row>
    <row r="5" spans="1:2" x14ac:dyDescent="0.3">
      <c r="A5" t="s">
        <v>60</v>
      </c>
      <c r="B5" t="s">
        <v>83</v>
      </c>
    </row>
    <row r="6" spans="1:2" x14ac:dyDescent="0.3">
      <c r="A6" t="s">
        <v>62</v>
      </c>
      <c r="B6" t="s">
        <v>243</v>
      </c>
    </row>
    <row r="7" spans="1:2" x14ac:dyDescent="0.3">
      <c r="A7" t="s">
        <v>64</v>
      </c>
      <c r="B7" t="s">
        <v>161</v>
      </c>
    </row>
    <row r="8" spans="1:2" x14ac:dyDescent="0.3">
      <c r="A8" t="s">
        <v>66</v>
      </c>
      <c r="B8" t="s">
        <v>244</v>
      </c>
    </row>
    <row r="9" spans="1:2" x14ac:dyDescent="0.3">
      <c r="A9" t="s">
        <v>201</v>
      </c>
      <c r="B9" t="s">
        <v>245</v>
      </c>
    </row>
    <row r="10" spans="1:2" x14ac:dyDescent="0.3">
      <c r="A10" t="s">
        <v>207</v>
      </c>
      <c r="B10" t="s">
        <v>208</v>
      </c>
    </row>
    <row r="11" spans="1:2" x14ac:dyDescent="0.3">
      <c r="A11" t="s">
        <v>210</v>
      </c>
      <c r="B11" t="s">
        <v>211</v>
      </c>
    </row>
  </sheetData>
  <sheetProtection sheet="1" objects="1" scenarios="1" insertRows="0" deleteRows="0"/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9"/>
  <sheetViews>
    <sheetView workbookViewId="0"/>
  </sheetViews>
  <sheetFormatPr defaultColWidth="8.77734375" defaultRowHeight="16.5" x14ac:dyDescent="0.3"/>
  <cols>
    <col min="1" max="1" width="22.77734375" style="3" customWidth="1"/>
    <col min="2" max="2" width="45.77734375" style="3" bestFit="1" customWidth="1"/>
    <col min="3" max="16384" width="8.77734375" style="3"/>
  </cols>
  <sheetData>
    <row r="1" spans="1:2" x14ac:dyDescent="0.3">
      <c r="A1" s="2" t="s">
        <v>4</v>
      </c>
      <c r="B1" s="2" t="s">
        <v>74</v>
      </c>
    </row>
    <row r="2" spans="1:2" x14ac:dyDescent="0.3">
      <c r="A2" s="3" t="s">
        <v>10</v>
      </c>
      <c r="B2" s="3" t="s">
        <v>75</v>
      </c>
    </row>
    <row r="3" spans="1:2" x14ac:dyDescent="0.3">
      <c r="A3" s="3" t="s">
        <v>15</v>
      </c>
      <c r="B3" s="3" t="s">
        <v>76</v>
      </c>
    </row>
    <row r="4" spans="1:2" x14ac:dyDescent="0.3">
      <c r="A4" s="4" t="s">
        <v>95</v>
      </c>
      <c r="B4" s="4" t="s">
        <v>96</v>
      </c>
    </row>
    <row r="5" spans="1:2" x14ac:dyDescent="0.3">
      <c r="A5" s="3" t="s">
        <v>48</v>
      </c>
      <c r="B5" s="3" t="s">
        <v>87</v>
      </c>
    </row>
    <row r="6" spans="1:2" x14ac:dyDescent="0.3">
      <c r="A6" s="3" t="s">
        <v>52</v>
      </c>
      <c r="B6" s="3" t="s">
        <v>77</v>
      </c>
    </row>
    <row r="7" spans="1:2" x14ac:dyDescent="0.3">
      <c r="A7" s="4" t="s">
        <v>177</v>
      </c>
      <c r="B7" s="4" t="s">
        <v>178</v>
      </c>
    </row>
    <row r="8" spans="1:2" x14ac:dyDescent="0.3">
      <c r="A8" s="4" t="s">
        <v>183</v>
      </c>
      <c r="B8" s="4" t="s">
        <v>184</v>
      </c>
    </row>
    <row r="9" spans="1:2" x14ac:dyDescent="0.3">
      <c r="A9" s="4" t="s">
        <v>194</v>
      </c>
      <c r="B9" s="4" t="s">
        <v>195</v>
      </c>
    </row>
  </sheetData>
  <sheetProtection sheet="1" objects="1" scenarios="1" insertRows="0" deleteRow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版本信息</vt:lpstr>
      <vt:lpstr>说明信息</vt:lpstr>
      <vt:lpstr>术语表</vt:lpstr>
      <vt:lpstr>规则</vt:lpstr>
      <vt:lpstr>即时卡牌</vt:lpstr>
      <vt:lpstr>横置卡牌</vt:lpstr>
      <vt:lpstr>有效类型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2018-12-24T15:31:17Z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