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Projects\8tk\demo-web\public\"/>
    </mc:Choice>
  </mc:AlternateContent>
  <xr:revisionPtr revIDLastSave="0" documentId="13_ncr:1_{3FB35469-074B-4CC9-8E7A-25CD4F95BAB2}" xr6:coauthVersionLast="40" xr6:coauthVersionMax="40" xr10:uidLastSave="{00000000-0000-0000-0000-000000000000}"/>
  <bookViews>
    <workbookView xWindow="990" yWindow="465" windowWidth="25605" windowHeight="13980" activeTab="2" xr2:uid="{CB118D2F-2B30-4289-B239-620F32B2545F}"/>
  </bookViews>
  <sheets>
    <sheet name="术语表" sheetId="9" r:id="rId1"/>
    <sheet name="规则" sheetId="10" r:id="rId2"/>
    <sheet name="即时卡牌" sheetId="1" r:id="rId3"/>
    <sheet name="横置卡牌" sheetId="7" r:id="rId4"/>
    <sheet name="有效特效" sheetId="8" r:id="rId5"/>
    <sheet name="有效脚本" sheetId="3" r:id="rId6"/>
    <sheet name="有效稀有度" sheetId="6" r:id="rId7"/>
    <sheet name="有效目标" sheetId="4" r:id="rId8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F2" i="7"/>
  <c r="F3" i="7"/>
  <c r="F4" i="7"/>
  <c r="F5" i="7"/>
  <c r="F6" i="7"/>
  <c r="F7" i="7"/>
  <c r="F8" i="7"/>
  <c r="F9" i="7"/>
  <c r="F10" i="7"/>
  <c r="G12" i="1" l="1"/>
  <c r="G2" i="1"/>
  <c r="G3" i="1"/>
  <c r="G4" i="1"/>
  <c r="G5" i="1"/>
  <c r="G6" i="1"/>
  <c r="G7" i="1"/>
  <c r="G8" i="1"/>
  <c r="G9" i="1"/>
  <c r="G10" i="1"/>
  <c r="G11" i="1"/>
  <c r="G13" i="1"/>
  <c r="G14" i="1"/>
  <c r="G15" i="1"/>
  <c r="G16" i="1"/>
</calcChain>
</file>

<file path=xl/sharedStrings.xml><?xml version="1.0" encoding="utf-8"?>
<sst xmlns="http://schemas.openxmlformats.org/spreadsheetml/2006/main" count="235" uniqueCount="167">
  <si>
    <t>稀有度</t>
    <phoneticPr fontId="1" type="noConversion"/>
  </si>
  <si>
    <t>ID</t>
    <phoneticPr fontId="1" type="noConversion"/>
  </si>
  <si>
    <t>描述</t>
    <phoneticPr fontId="1" type="noConversion"/>
  </si>
  <si>
    <t>目标</t>
    <phoneticPr fontId="1" type="noConversion"/>
  </si>
  <si>
    <t>脚本</t>
    <phoneticPr fontId="1" type="noConversion"/>
  </si>
  <si>
    <t>数值</t>
    <phoneticPr fontId="1" type="noConversion"/>
  </si>
  <si>
    <t>销毁</t>
    <phoneticPr fontId="1" type="noConversion"/>
  </si>
  <si>
    <t>anyplus1</t>
  </si>
  <si>
    <t>林檎</t>
  </si>
  <si>
    <t>为任意玩家增加1个指示物</t>
  </si>
  <si>
    <t>addTokenCard</t>
  </si>
  <si>
    <t>AnyPlayer</t>
  </si>
  <si>
    <t>anydrop1</t>
  </si>
  <si>
    <t>坏林檎</t>
  </si>
  <si>
    <t>为任意玩家减少1个指示物</t>
  </si>
  <si>
    <t>subTokenCard</t>
  </si>
  <si>
    <t>anyplus2</t>
  </si>
  <si>
    <t>大林檎</t>
  </si>
  <si>
    <t>为任意玩家增加2个指示物</t>
  </si>
  <si>
    <t>anydrop2</t>
  </si>
  <si>
    <t>坏大林檎</t>
  </si>
  <si>
    <t>为任意玩家减少2个指示物</t>
  </si>
  <si>
    <t>othersplus1</t>
  </si>
  <si>
    <t>梨</t>
  </si>
  <si>
    <t>为任意其他玩家增加1个指示物</t>
  </si>
  <si>
    <t>AnotherPlayer</t>
  </si>
  <si>
    <t>othersplus2</t>
  </si>
  <si>
    <t>牛油果</t>
  </si>
  <si>
    <t>为任意其他玩家增加2个指示物</t>
  </si>
  <si>
    <t>allplus1</t>
  </si>
  <si>
    <t>大家好</t>
  </si>
  <si>
    <t>为所有玩家增加1个指示物</t>
  </si>
  <si>
    <t>AllPlayers</t>
  </si>
  <si>
    <t>alldrop1</t>
  </si>
  <si>
    <t>快跑啊</t>
  </si>
  <si>
    <t>alldrop2</t>
  </si>
  <si>
    <t>老乡开开门</t>
  </si>
  <si>
    <t>AllOfOtherPlayers</t>
  </si>
  <si>
    <t>selfdrop1</t>
  </si>
  <si>
    <t>吐血</t>
  </si>
  <si>
    <t>为自己减少1个指示物</t>
  </si>
  <si>
    <t>ThePlayerSelf</t>
  </si>
  <si>
    <t>allset6</t>
  </si>
  <si>
    <t>均富</t>
  </si>
  <si>
    <t>(销毁)将所有玩家的指示物设为6</t>
  </si>
  <si>
    <t>allset2</t>
  </si>
  <si>
    <t>均穷</t>
  </si>
  <si>
    <t>(销毁)将所有玩家的指示物设为2</t>
  </si>
  <si>
    <t>draw2</t>
  </si>
  <si>
    <t>强欲之壶</t>
  </si>
  <si>
    <t>drawCard</t>
  </si>
  <si>
    <t>reverseplayer</t>
  </si>
  <si>
    <t>转进</t>
  </si>
  <si>
    <t>反转玩家的出牌顺序</t>
  </si>
  <si>
    <t>reversePlayersCard</t>
  </si>
  <si>
    <t>全打了吧</t>
  </si>
  <si>
    <t>(横置)无法弃牌</t>
  </si>
  <si>
    <t>noDrop</t>
  </si>
  <si>
    <t>雷锋精神</t>
  </si>
  <si>
    <t>(横置)无法指定自己为目标</t>
  </si>
  <si>
    <t>noSelf</t>
  </si>
  <si>
    <t>葛朗台</t>
  </si>
  <si>
    <t>(横置)目标变为仅自己，无法弃牌</t>
  </si>
  <si>
    <t>onlySelfNoDrop</t>
  </si>
  <si>
    <t>唯我独尊</t>
  </si>
  <si>
    <t>(横置)目标变为仅自己</t>
  </si>
  <si>
    <t>onlySelf</t>
  </si>
  <si>
    <t>目中无人</t>
  </si>
  <si>
    <t>(横置)不能指定其他人为目标</t>
  </si>
  <si>
    <t>noOther</t>
  </si>
  <si>
    <t>超越之力</t>
  </si>
  <si>
    <t>(横置)结算时卡面数字翻倍</t>
  </si>
  <si>
    <t>double</t>
  </si>
  <si>
    <t>大宇宙</t>
  </si>
  <si>
    <t>(横置)结算时卡面数字加2</t>
  </si>
  <si>
    <t>addValue</t>
  </si>
  <si>
    <t>小宇宙</t>
  </si>
  <si>
    <t>(横置)结算时卡面数字加1</t>
  </si>
  <si>
    <t>颠三倒四</t>
  </si>
  <si>
    <t>N</t>
  </si>
  <si>
    <t>R</t>
  </si>
  <si>
    <t>SR</t>
  </si>
  <si>
    <t>UR</t>
  </si>
  <si>
    <t>名称</t>
    <phoneticPr fontId="1" type="noConversion"/>
  </si>
  <si>
    <t>效果</t>
    <phoneticPr fontId="1" type="noConversion"/>
  </si>
  <si>
    <t>增加[数值]个指示物</t>
    <phoneticPr fontId="1" type="noConversion"/>
  </si>
  <si>
    <t>减少[数值]个指示物</t>
    <phoneticPr fontId="1" type="noConversion"/>
  </si>
  <si>
    <t>反转玩家顺序</t>
    <phoneticPr fontId="1" type="noConversion"/>
  </si>
  <si>
    <t>任意玩家</t>
    <phoneticPr fontId="1" type="noConversion"/>
  </si>
  <si>
    <t>任意其他玩家</t>
    <phoneticPr fontId="1" type="noConversion"/>
  </si>
  <si>
    <t>所有玩家</t>
    <phoneticPr fontId="1" type="noConversion"/>
  </si>
  <si>
    <t>所有其他玩家</t>
    <phoneticPr fontId="1" type="noConversion"/>
  </si>
  <si>
    <t>目标说明</t>
    <phoneticPr fontId="1" type="noConversion"/>
  </si>
  <si>
    <t>不允许弃牌</t>
    <phoneticPr fontId="1" type="noConversion"/>
  </si>
  <si>
    <t>不允许指定自己为目标</t>
    <phoneticPr fontId="1" type="noConversion"/>
  </si>
  <si>
    <t>把目标修改为自己、不允许弃牌</t>
    <phoneticPr fontId="1" type="noConversion"/>
  </si>
  <si>
    <t>把目标修改为自己</t>
    <phoneticPr fontId="1" type="noConversion"/>
  </si>
  <si>
    <t>不允许指定其他人为目标</t>
    <phoneticPr fontId="1" type="noConversion"/>
  </si>
  <si>
    <t>结算时数值乘以[数值]倍</t>
    <phoneticPr fontId="1" type="noConversion"/>
  </si>
  <si>
    <t>结算时数值增加[数值]</t>
    <phoneticPr fontId="1" type="noConversion"/>
  </si>
  <si>
    <t>文本描述</t>
    <phoneticPr fontId="1" type="noConversion"/>
  </si>
  <si>
    <t>生成脚本效果</t>
    <phoneticPr fontId="1" type="noConversion"/>
  </si>
  <si>
    <t>自己</t>
    <phoneticPr fontId="1" type="noConversion"/>
  </si>
  <si>
    <t>从抽牌堆中抽[数值]张卡</t>
    <phoneticPr fontId="1" type="noConversion"/>
  </si>
  <si>
    <t>N</t>
    <phoneticPr fontId="1" type="noConversion"/>
  </si>
  <si>
    <t>R</t>
    <phoneticPr fontId="1" type="noConversion"/>
  </si>
  <si>
    <t>SR</t>
    <phoneticPr fontId="1" type="noConversion"/>
  </si>
  <si>
    <t>UR</t>
    <phoneticPr fontId="1" type="noConversion"/>
  </si>
  <si>
    <t>吔屎</t>
    <phoneticPr fontId="1" type="noConversion"/>
  </si>
  <si>
    <t>为自己减少2个指示物</t>
    <phoneticPr fontId="1" type="noConversion"/>
  </si>
  <si>
    <t>(横置)结算时卡面数字变为其相反数</t>
    <phoneticPr fontId="1" type="noConversion"/>
  </si>
  <si>
    <t>bvplus2</t>
    <phoneticPr fontId="1" type="noConversion"/>
  </si>
  <si>
    <t>selfdrop2</t>
    <phoneticPr fontId="1" type="noConversion"/>
  </si>
  <si>
    <t>setTokenCard</t>
    <phoneticPr fontId="1" type="noConversion"/>
  </si>
  <si>
    <t>设置为[数值]个指示物</t>
    <phoneticPr fontId="1" type="noConversion"/>
  </si>
  <si>
    <t>setTokenCard</t>
    <phoneticPr fontId="1" type="noConversion"/>
  </si>
  <si>
    <t>销毁</t>
  </si>
  <si>
    <t>ID</t>
    <phoneticPr fontId="3" type="noConversion"/>
  </si>
  <si>
    <t>名称</t>
    <phoneticPr fontId="3" type="noConversion"/>
  </si>
  <si>
    <t>稀有度</t>
    <phoneticPr fontId="3" type="noConversion"/>
  </si>
  <si>
    <t>文本描述</t>
    <phoneticPr fontId="3" type="noConversion"/>
  </si>
  <si>
    <t>特效</t>
    <phoneticPr fontId="3" type="noConversion"/>
  </si>
  <si>
    <t>特效数值</t>
    <phoneticPr fontId="3" type="noConversion"/>
  </si>
  <si>
    <t>描述</t>
    <phoneticPr fontId="3" type="noConversion"/>
  </si>
  <si>
    <t>特效描述</t>
    <phoneticPr fontId="3" type="noConversion"/>
  </si>
  <si>
    <t>nodrop</t>
    <phoneticPr fontId="1" type="noConversion"/>
  </si>
  <si>
    <t>noself</t>
    <phoneticPr fontId="1" type="noConversion"/>
  </si>
  <si>
    <t>noselfdrop</t>
    <phoneticPr fontId="1" type="noConversion"/>
  </si>
  <si>
    <t>onlyself</t>
    <phoneticPr fontId="1" type="noConversion"/>
  </si>
  <si>
    <t>onlyothers</t>
    <phoneticPr fontId="1" type="noConversion"/>
  </si>
  <si>
    <t>vdouble</t>
    <phoneticPr fontId="1" type="noConversion"/>
  </si>
  <si>
    <t>vplus1</t>
    <phoneticPr fontId="1" type="noConversion"/>
  </si>
  <si>
    <t>vreverse</t>
    <phoneticPr fontId="1" type="noConversion"/>
  </si>
  <si>
    <t>术语</t>
    <phoneticPr fontId="3" type="noConversion"/>
  </si>
  <si>
    <t>文本</t>
    <phoneticPr fontId="3" type="noConversion"/>
  </si>
  <si>
    <t>指示物</t>
    <phoneticPr fontId="3" type="noConversion"/>
  </si>
  <si>
    <t>指示物单位</t>
    <phoneticPr fontId="3" type="noConversion"/>
  </si>
  <si>
    <t>个</t>
    <phoneticPr fontId="3" type="noConversion"/>
  </si>
  <si>
    <t>抽牌堆</t>
    <phoneticPr fontId="3" type="noConversion"/>
  </si>
  <si>
    <t>弃牌堆</t>
    <phoneticPr fontId="3" type="noConversion"/>
  </si>
  <si>
    <t>抽卡</t>
    <phoneticPr fontId="3" type="noConversion"/>
  </si>
  <si>
    <t>弃牌</t>
    <phoneticPr fontId="3" type="noConversion"/>
  </si>
  <si>
    <t>弃牌（动作）</t>
    <phoneticPr fontId="3" type="noConversion"/>
  </si>
  <si>
    <t>出牌（动作）</t>
    <phoneticPr fontId="3" type="noConversion"/>
  </si>
  <si>
    <t>出牌</t>
    <phoneticPr fontId="3" type="noConversion"/>
  </si>
  <si>
    <t>卡牌单位</t>
    <phoneticPr fontId="3" type="noConversion"/>
  </si>
  <si>
    <t>张</t>
    <phoneticPr fontId="3" type="noConversion"/>
  </si>
  <si>
    <t>抽牌（动作）</t>
    <phoneticPr fontId="3" type="noConversion"/>
  </si>
  <si>
    <t>手牌</t>
    <phoneticPr fontId="3" type="noConversion"/>
  </si>
  <si>
    <t>横置</t>
    <phoneticPr fontId="3" type="noConversion"/>
  </si>
  <si>
    <t>手牌（数量前缀）</t>
    <phoneticPr fontId="3" type="noConversion"/>
  </si>
  <si>
    <t>横置（数量前缀）</t>
    <phoneticPr fontId="3" type="noConversion"/>
  </si>
  <si>
    <t>规则</t>
    <phoneticPr fontId="3" type="noConversion"/>
  </si>
  <si>
    <t>参数</t>
    <phoneticPr fontId="3" type="noConversion"/>
  </si>
  <si>
    <t>抽牌数量</t>
    <phoneticPr fontId="3" type="noConversion"/>
  </si>
  <si>
    <t>弃牌代价</t>
    <phoneticPr fontId="3" type="noConversion"/>
  </si>
  <si>
    <t>x-1</t>
    <phoneticPr fontId="3" type="noConversion"/>
  </si>
  <si>
    <t>dice(1,3)+1</t>
    <phoneticPr fontId="3" type="noConversion"/>
  </si>
  <si>
    <t>备注</t>
    <phoneticPr fontId="3" type="noConversion"/>
  </si>
  <si>
    <t>横置生效回合</t>
    <phoneticPr fontId="3" type="noConversion"/>
  </si>
  <si>
    <t>允许保留的手牌数</t>
    <phoneticPr fontId="3" type="noConversion"/>
  </si>
  <si>
    <t>0</t>
    <phoneticPr fontId="3" type="noConversion"/>
  </si>
  <si>
    <t>获胜条件</t>
    <phoneticPr fontId="3" type="noConversion"/>
  </si>
  <si>
    <t>x&gt;7</t>
    <phoneticPr fontId="3" type="noConversion"/>
  </si>
  <si>
    <t>(销毁)为所有玩家减少1个指示物</t>
    <phoneticPr fontId="1" type="noConversion"/>
  </si>
  <si>
    <t>(销毁)为所有其他玩家减少2个指示物</t>
    <phoneticPr fontId="1" type="noConversion"/>
  </si>
  <si>
    <t>抽2的绝对值张牌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</si>
</sst>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微软雅黑"/>
      <family val="2"/>
      <charset val="134"/>
    </font>
    <font>
      <sz val="9"/>
      <name val="等线"/>
      <family val="2"/>
      <charset val="134"/>
      <scheme val="minor"/>
    </font>
    <font>
      <sz val="11"/>
      <color theme="1"/>
      <name val="微软雅黑"/>
      <family val="2"/>
      <charset val="134"/>
    </font>
    <font>
      <sz val="9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0" fillId="0" borderId="0" xfId="0" applyFont="1">
      <alignment vertical="center"/>
    </xf>
    <xf numFmtId="49" fontId="0" fillId="0" borderId="0" xfId="0" applyNumberFormat="1">
      <alignment vertical="center"/>
    </xf>
    <xf numFmtId="49" fontId="0" fillId="0" borderId="0" xfId="0" applyNumberFormat="1" applyAlignment="1">
      <alignment horizontal="center" vertical="center"/>
    </xf>
  </cellXfs>
  <cellStyles count="1">
    <cellStyle name="常规" xfId="0" builtinId="0" customBuiltin="1"/>
  </cellStyles>
  <dxfs count="2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numFmt numFmtId="0" formatCode="General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numFmt numFmtId="30" formatCode="@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18CB7E2E-6A44-414E-9889-72053B4A67FB}">
      <tableStyleElement type="wholeTable" dxfId="20"/>
      <tableStyleElement type="headerRow" dxfId="1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86B1C6D-1241-024F-AA19-890702A424C5}" name="表7" displayName="表7" ref="A1:B11" totalsRowShown="0" headerRowDxfId="18">
  <autoFilter ref="A1:B11" xr:uid="{686E67C0-CED8-2E4A-ADDA-71EE88619E0D}"/>
  <tableColumns count="2">
    <tableColumn id="1" xr3:uid="{11A98053-A140-0A45-9FE2-D46E2C7B3A60}" name="术语"/>
    <tableColumn id="2" xr3:uid="{B92508A6-BDC1-5B43-9128-D6F8EFF8580C}" name="文本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B2872F9-6036-AD4C-BFF6-D01B3235B92D}" name="表8" displayName="表8" ref="A1:C6" totalsRowShown="0" headerRowDxfId="17">
  <autoFilter ref="A1:C6" xr:uid="{717BA5BF-9DD7-B047-ABA8-D3C50F5032F1}"/>
  <tableColumns count="3">
    <tableColumn id="1" xr3:uid="{7BB5AB5A-3509-CD42-81B6-DA6E60A4DF36}" name="规则"/>
    <tableColumn id="2" xr3:uid="{630C6C99-1CE0-AF44-85B5-A054F51BC8E0}" name="参数" dataDxfId="16"/>
    <tableColumn id="3" xr3:uid="{ED3BFF14-8A26-864B-AC6A-E8642CC14C7C}" name="备注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1A2A642-B2A9-48D8-87B1-F627F06B4FFB}" name="表2" displayName="表2" ref="A1:J16" totalsRowShown="0" headerRowDxfId="15" dataDxfId="14">
  <autoFilter ref="A1:J16" xr:uid="{EFD58898-4EE0-476A-810F-C7D19BE05409}"/>
  <tableColumns count="10">
    <tableColumn id="1" xr3:uid="{73F5BEE3-4BD3-48A0-923A-C4E8F1E06426}" name="ID" dataCellStyle="常规"/>
    <tableColumn id="2" xr3:uid="{811C9142-8223-483C-9EB1-81C80657C5C0}" name="名称" dataCellStyle="常规"/>
    <tableColumn id="4" xr3:uid="{FAA41CD8-798F-4BBD-995D-2E376D214302}" name="稀有度" dataDxfId="13"/>
    <tableColumn id="3" xr3:uid="{5DA340D1-C5A0-42FE-815E-AC4FF4CCF666}" name="文本描述" dataCellStyle="常规"/>
    <tableColumn id="12" xr3:uid="{D07D7D4B-D40B-49AF-95A3-A63808EEBF6C}" name="生成脚本效果" dataDxfId="12" dataCellStyle="常规">
      <calculatedColumnFormula>SUBSTITUTE(VLOOKUP(表2[[#This Row],[脚本]],表3[],2,FALSE), "[数值]", 表2[[#This Row],[数值]])</calculatedColumnFormula>
    </tableColumn>
    <tableColumn id="5" xr3:uid="{4E12FF30-DA1F-443E-922E-FAE9A1430C8E}" name="目标" dataCellStyle="常规"/>
    <tableColumn id="10" xr3:uid="{CC86AA74-15A4-4BC2-A466-71D7E1923411}" name="目标说明" dataCellStyle="常规">
      <calculatedColumnFormula>VLOOKUP(表2[[#This Row],[目标]],表4[],2,FALSE)</calculatedColumnFormula>
    </tableColumn>
    <tableColumn id="6" xr3:uid="{E2B66871-5BC3-4E74-9027-3236945A42E6}" name="脚本" dataCellStyle="常规"/>
    <tableColumn id="7" xr3:uid="{FD7C357F-0E9A-4322-9680-EF902DC29CAB}" name="数值" dataCellStyle="常规"/>
    <tableColumn id="9" xr3:uid="{60FE6454-EDA5-407A-ADE7-5CB9B6A35CF4}" name="销毁" dataDxfId="11" dataCellStyle="常规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1DE5582-F566-4802-86D4-DB34B8044F6F}" name="表6" displayName="表6" ref="A1:G10" totalsRowShown="0" headerRowDxfId="10">
  <autoFilter ref="A1:G10" xr:uid="{35C5913D-D76E-48BA-9AB8-B20FD08A60E7}"/>
  <tableColumns count="7">
    <tableColumn id="1" xr3:uid="{3F973F20-97D6-4EDD-867A-3EF3E683820D}" name="ID"/>
    <tableColumn id="2" xr3:uid="{0E661BD1-EFF0-410A-AA64-64B74E7151BA}" name="名称"/>
    <tableColumn id="3" xr3:uid="{EE100CBA-6B8B-41BD-B1A3-28562A1BDC00}" name="稀有度" dataDxfId="9"/>
    <tableColumn id="4" xr3:uid="{59F16915-95A0-4A1B-A06A-229BD580EBA9}" name="文本描述"/>
    <tableColumn id="6" xr3:uid="{B44B11C7-0F09-4A29-9722-B96E400E4ABF}" name="特效"/>
    <tableColumn id="5" xr3:uid="{F1E23BDF-BCDA-4DD8-A9EC-63AD31356115}" name="特效描述" dataDxfId="8">
      <calculatedColumnFormula>SUBSTITUTE(VLOOKUP(表6[[#This Row],[特效]],表1[],2,FALSE), "[数值]", 表6[[#This Row],[特效数值]])</calculatedColumnFormula>
    </tableColumn>
    <tableColumn id="7" xr3:uid="{996765CA-90A6-4A2A-877A-B580753B3D34}" name="特效数值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F31431-ADE3-4567-908C-71FDB568B683}" name="表1" displayName="表1" ref="A1:B8" totalsRowShown="0">
  <autoFilter ref="A1:B8" xr:uid="{40F42841-61F8-434C-9CCE-DFC07AEE1395}"/>
  <tableColumns count="2">
    <tableColumn id="1" xr3:uid="{5AADC831-2875-466A-886B-92BF2CB0E733}" name="特效"/>
    <tableColumn id="2" xr3:uid="{A47AF337-62A8-4BFE-A87D-215497CACC72}" name="描述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60D9624-FA22-49CB-ADC0-494E1B1641C3}" name="表3" displayName="表3" ref="A1:B6" totalsRowShown="0" headerRowDxfId="7" dataDxfId="6">
  <autoFilter ref="A1:B6" xr:uid="{7EACE3DD-B1F4-4ADF-A8B1-04FA0C83F44F}"/>
  <tableColumns count="2">
    <tableColumn id="1" xr3:uid="{22A58016-3395-4DE4-8EB4-3EA2CB6A7D35}" name="脚本" dataDxfId="5"/>
    <tableColumn id="2" xr3:uid="{08184DE7-9D1E-4D7C-9F12-A7E120B34F09}" name="效果" dataDxfId="4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DB088F9-C025-4D1E-ADAD-DF10E9B0ABEF}" name="表5" displayName="表5" ref="A1:A5" totalsRowShown="0">
  <autoFilter ref="A1:A5" xr:uid="{C4A49E12-9F9F-41CA-91A3-CD48C2DCBF2F}"/>
  <tableColumns count="1">
    <tableColumn id="1" xr3:uid="{BEDC5234-B085-45F9-A7C1-AAEB5E0FDB2E}" name="稀有度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692D17D-635B-4C9B-8781-A21D2269172A}" name="表4" displayName="表4" ref="A1:B6" totalsRowShown="0" headerRowDxfId="3" dataDxfId="2">
  <autoFilter ref="A1:B6" xr:uid="{85CFC040-28C2-422A-A78B-B7E845515F58}"/>
  <tableColumns count="2">
    <tableColumn id="1" xr3:uid="{0812C66F-935E-4868-A956-A2EDC42A1B6C}" name="目标" dataDxfId="1"/>
    <tableColumn id="2" xr3:uid="{347EF6EE-5865-400B-901C-740383FDFAFB}" name="描述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D3CB8-2FB0-3D4F-B4C6-410540EBF762}">
  <dimension ref="A1:B11"/>
  <sheetViews>
    <sheetView workbookViewId="0"/>
  </sheetViews>
  <sheetFormatPr defaultColWidth="11.5546875" defaultRowHeight="16.5" x14ac:dyDescent="0.3"/>
  <cols>
    <col min="1" max="1" width="20" bestFit="1" customWidth="1"/>
    <col min="2" max="2" width="32.6640625" customWidth="1"/>
  </cols>
  <sheetData>
    <row r="1" spans="1:2" s="1" customFormat="1" x14ac:dyDescent="0.3">
      <c r="A1" s="1" t="s">
        <v>133</v>
      </c>
      <c r="B1" s="1" t="s">
        <v>134</v>
      </c>
    </row>
    <row r="2" spans="1:2" x14ac:dyDescent="0.3">
      <c r="A2" t="s">
        <v>135</v>
      </c>
      <c r="B2" t="s">
        <v>135</v>
      </c>
    </row>
    <row r="3" spans="1:2" x14ac:dyDescent="0.3">
      <c r="A3" t="s">
        <v>136</v>
      </c>
      <c r="B3" t="s">
        <v>137</v>
      </c>
    </row>
    <row r="4" spans="1:2" x14ac:dyDescent="0.3">
      <c r="A4" t="s">
        <v>138</v>
      </c>
      <c r="B4" t="s">
        <v>138</v>
      </c>
    </row>
    <row r="5" spans="1:2" x14ac:dyDescent="0.3">
      <c r="A5" t="s">
        <v>139</v>
      </c>
      <c r="B5" t="s">
        <v>139</v>
      </c>
    </row>
    <row r="6" spans="1:2" x14ac:dyDescent="0.3">
      <c r="A6" t="s">
        <v>147</v>
      </c>
      <c r="B6" t="s">
        <v>140</v>
      </c>
    </row>
    <row r="7" spans="1:2" x14ac:dyDescent="0.3">
      <c r="A7" t="s">
        <v>142</v>
      </c>
      <c r="B7" t="s">
        <v>141</v>
      </c>
    </row>
    <row r="8" spans="1:2" x14ac:dyDescent="0.3">
      <c r="A8" t="s">
        <v>143</v>
      </c>
      <c r="B8" t="s">
        <v>144</v>
      </c>
    </row>
    <row r="9" spans="1:2" x14ac:dyDescent="0.3">
      <c r="A9" t="s">
        <v>145</v>
      </c>
      <c r="B9" t="s">
        <v>146</v>
      </c>
    </row>
    <row r="10" spans="1:2" x14ac:dyDescent="0.3">
      <c r="A10" t="s">
        <v>150</v>
      </c>
      <c r="B10" t="s">
        <v>148</v>
      </c>
    </row>
    <row r="11" spans="1:2" x14ac:dyDescent="0.3">
      <c r="A11" t="s">
        <v>151</v>
      </c>
      <c r="B11" t="s">
        <v>149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D46A9-2C6A-F245-8A8F-862964D4E783}">
  <dimension ref="A1:C6"/>
  <sheetViews>
    <sheetView workbookViewId="0"/>
  </sheetViews>
  <sheetFormatPr defaultColWidth="11.5546875" defaultRowHeight="16.5" x14ac:dyDescent="0.3"/>
  <cols>
    <col min="1" max="1" width="17.109375" bestFit="1" customWidth="1"/>
    <col min="2" max="2" width="11.77734375" style="5" bestFit="1" customWidth="1"/>
    <col min="3" max="3" width="52.109375" bestFit="1" customWidth="1"/>
  </cols>
  <sheetData>
    <row r="1" spans="1:3" s="1" customFormat="1" x14ac:dyDescent="0.3">
      <c r="A1" s="1" t="s">
        <v>152</v>
      </c>
      <c r="B1" s="6" t="s">
        <v>153</v>
      </c>
      <c r="C1" s="1" t="s">
        <v>158</v>
      </c>
    </row>
    <row r="2" spans="1:3" x14ac:dyDescent="0.3">
      <c r="A2" t="s">
        <v>154</v>
      </c>
      <c r="B2" s="5" t="s">
        <v>157</v>
      </c>
    </row>
    <row r="3" spans="1:3" x14ac:dyDescent="0.3">
      <c r="A3" t="s">
        <v>155</v>
      </c>
      <c r="B3" s="5" t="s">
        <v>156</v>
      </c>
    </row>
    <row r="4" spans="1:3" x14ac:dyDescent="0.3">
      <c r="A4" t="s">
        <v>159</v>
      </c>
      <c r="B4" s="5">
        <v>1</v>
      </c>
    </row>
    <row r="5" spans="1:3" x14ac:dyDescent="0.3">
      <c r="A5" t="s">
        <v>160</v>
      </c>
      <c r="B5" s="5" t="s">
        <v>161</v>
      </c>
    </row>
    <row r="6" spans="1:3" x14ac:dyDescent="0.3">
      <c r="A6" t="s">
        <v>162</v>
      </c>
      <c r="B6" s="5" t="s">
        <v>163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8AF5A-35C1-41F1-B276-866E4760FCD3}">
  <sheetPr>
    <pageSetUpPr autoPageBreaks="0"/>
  </sheetPr>
  <dimension ref="A1:N16"/>
  <sheetViews>
    <sheetView tabSelected="1"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6" sqref="D16"/>
    </sheetView>
  </sheetViews>
  <sheetFormatPr defaultColWidth="8.77734375" defaultRowHeight="16.5" x14ac:dyDescent="0.3"/>
  <cols>
    <col min="1" max="1" width="12" style="3" customWidth="1"/>
    <col min="2" max="2" width="11.44140625" customWidth="1"/>
    <col min="3" max="3" width="10.109375" style="3" bestFit="1" customWidth="1"/>
    <col min="4" max="4" width="30.44140625" style="1" bestFit="1" customWidth="1"/>
    <col min="5" max="6" width="16.44140625" style="3" bestFit="1" customWidth="1"/>
    <col min="7" max="7" width="11.77734375" bestFit="1" customWidth="1"/>
    <col min="8" max="8" width="17.6640625" style="3" bestFit="1" customWidth="1"/>
    <col min="9" max="9" width="8.44140625" style="3" bestFit="1" customWidth="1"/>
    <col min="10" max="10" width="7.6640625" customWidth="1"/>
    <col min="11" max="12" width="9.6640625" style="3" customWidth="1"/>
    <col min="13" max="14" width="9.44140625" style="2" customWidth="1"/>
    <col min="15" max="16384" width="8.77734375" style="3"/>
  </cols>
  <sheetData>
    <row r="1" spans="1:14" s="2" customFormat="1" x14ac:dyDescent="0.3">
      <c r="A1" s="2" t="s">
        <v>1</v>
      </c>
      <c r="B1" s="2" t="s">
        <v>83</v>
      </c>
      <c r="C1" s="2" t="s">
        <v>0</v>
      </c>
      <c r="D1" s="2" t="s">
        <v>100</v>
      </c>
      <c r="E1" s="2" t="s">
        <v>101</v>
      </c>
      <c r="F1" s="2" t="s">
        <v>3</v>
      </c>
      <c r="G1" s="2" t="s">
        <v>92</v>
      </c>
      <c r="H1" s="2" t="s">
        <v>4</v>
      </c>
      <c r="I1" s="2" t="s">
        <v>5</v>
      </c>
      <c r="J1" s="2" t="s">
        <v>6</v>
      </c>
    </row>
    <row r="2" spans="1:14" x14ac:dyDescent="0.3">
      <c r="A2" t="s">
        <v>7</v>
      </c>
      <c r="B2" t="s">
        <v>8</v>
      </c>
      <c r="C2" s="2" t="s">
        <v>79</v>
      </c>
      <c r="D2" t="s">
        <v>9</v>
      </c>
      <c r="E2" t="str">
        <f>SUBSTITUTE(VLOOKUP(表2[[#This Row],[脚本]],表3[],2,FALSE), "[数值]", 表2[[#This Row],[数值]])</f>
        <v>增加1个指示物</v>
      </c>
      <c r="F2" t="s">
        <v>11</v>
      </c>
      <c r="G2" t="str">
        <f>VLOOKUP(表2[[#This Row],[目标]],表4[],2,FALSE)</f>
        <v>任意玩家</v>
      </c>
      <c r="H2" t="s">
        <v>10</v>
      </c>
      <c r="I2">
        <v>1</v>
      </c>
      <c r="J2" s="1"/>
      <c r="M2" s="3"/>
      <c r="N2" s="3"/>
    </row>
    <row r="3" spans="1:14" x14ac:dyDescent="0.3">
      <c r="A3" t="s">
        <v>12</v>
      </c>
      <c r="B3" t="s">
        <v>13</v>
      </c>
      <c r="C3" s="2" t="s">
        <v>80</v>
      </c>
      <c r="D3" t="s">
        <v>14</v>
      </c>
      <c r="E3" t="str">
        <f>SUBSTITUTE(VLOOKUP(表2[[#This Row],[脚本]],表3[],2,FALSE), "[数值]", 表2[[#This Row],[数值]])</f>
        <v>减少1个指示物</v>
      </c>
      <c r="F3" t="s">
        <v>11</v>
      </c>
      <c r="G3" t="str">
        <f>VLOOKUP(表2[[#This Row],[目标]],表4[],2,FALSE)</f>
        <v>任意玩家</v>
      </c>
      <c r="H3" t="s">
        <v>15</v>
      </c>
      <c r="I3">
        <v>1</v>
      </c>
      <c r="J3" s="1"/>
      <c r="M3" s="3"/>
      <c r="N3" s="3"/>
    </row>
    <row r="4" spans="1:14" x14ac:dyDescent="0.3">
      <c r="A4" t="s">
        <v>16</v>
      </c>
      <c r="B4" t="s">
        <v>17</v>
      </c>
      <c r="C4" s="2" t="s">
        <v>80</v>
      </c>
      <c r="D4" t="s">
        <v>18</v>
      </c>
      <c r="E4" t="str">
        <f>SUBSTITUTE(VLOOKUP(表2[[#This Row],[脚本]],表3[],2,FALSE), "[数值]", 表2[[#This Row],[数值]])</f>
        <v>增加2个指示物</v>
      </c>
      <c r="F4" t="s">
        <v>11</v>
      </c>
      <c r="G4" t="str">
        <f>VLOOKUP(表2[[#This Row],[目标]],表4[],2,FALSE)</f>
        <v>任意玩家</v>
      </c>
      <c r="H4" t="s">
        <v>10</v>
      </c>
      <c r="I4">
        <v>2</v>
      </c>
      <c r="J4" s="1"/>
      <c r="M4" s="3"/>
      <c r="N4" s="3"/>
    </row>
    <row r="5" spans="1:14" x14ac:dyDescent="0.3">
      <c r="A5" t="s">
        <v>19</v>
      </c>
      <c r="B5" t="s">
        <v>20</v>
      </c>
      <c r="C5" s="2" t="s">
        <v>81</v>
      </c>
      <c r="D5" t="s">
        <v>21</v>
      </c>
      <c r="E5" t="str">
        <f>SUBSTITUTE(VLOOKUP(表2[[#This Row],[脚本]],表3[],2,FALSE), "[数值]", 表2[[#This Row],[数值]])</f>
        <v>减少2个指示物</v>
      </c>
      <c r="F5" t="s">
        <v>11</v>
      </c>
      <c r="G5" t="str">
        <f>VLOOKUP(表2[[#This Row],[目标]],表4[],2,FALSE)</f>
        <v>任意玩家</v>
      </c>
      <c r="H5" t="s">
        <v>15</v>
      </c>
      <c r="I5">
        <v>2</v>
      </c>
      <c r="J5" s="1"/>
      <c r="M5" s="3"/>
      <c r="N5" s="3"/>
    </row>
    <row r="6" spans="1:14" x14ac:dyDescent="0.3">
      <c r="A6" t="s">
        <v>22</v>
      </c>
      <c r="B6" t="s">
        <v>23</v>
      </c>
      <c r="C6" s="2" t="s">
        <v>79</v>
      </c>
      <c r="D6" t="s">
        <v>24</v>
      </c>
      <c r="E6" t="str">
        <f>SUBSTITUTE(VLOOKUP(表2[[#This Row],[脚本]],表3[],2,FALSE), "[数值]", 表2[[#This Row],[数值]])</f>
        <v>增加1个指示物</v>
      </c>
      <c r="F6" t="s">
        <v>25</v>
      </c>
      <c r="G6" t="str">
        <f>VLOOKUP(表2[[#This Row],[目标]],表4[],2,FALSE)</f>
        <v>任意其他玩家</v>
      </c>
      <c r="H6" t="s">
        <v>10</v>
      </c>
      <c r="I6">
        <v>1</v>
      </c>
      <c r="J6" s="1"/>
      <c r="M6" s="3"/>
      <c r="N6" s="3"/>
    </row>
    <row r="7" spans="1:14" x14ac:dyDescent="0.3">
      <c r="A7" t="s">
        <v>26</v>
      </c>
      <c r="B7" t="s">
        <v>27</v>
      </c>
      <c r="C7" s="2" t="s">
        <v>80</v>
      </c>
      <c r="D7" t="s">
        <v>28</v>
      </c>
      <c r="E7" t="str">
        <f>SUBSTITUTE(VLOOKUP(表2[[#This Row],[脚本]],表3[],2,FALSE), "[数值]", 表2[[#This Row],[数值]])</f>
        <v>增加2个指示物</v>
      </c>
      <c r="F7" t="s">
        <v>25</v>
      </c>
      <c r="G7" t="str">
        <f>VLOOKUP(表2[[#This Row],[目标]],表4[],2,FALSE)</f>
        <v>任意其他玩家</v>
      </c>
      <c r="H7" t="s">
        <v>10</v>
      </c>
      <c r="I7">
        <v>2</v>
      </c>
      <c r="J7" s="1"/>
      <c r="M7" s="3"/>
      <c r="N7" s="3"/>
    </row>
    <row r="8" spans="1:14" x14ac:dyDescent="0.3">
      <c r="A8" t="s">
        <v>29</v>
      </c>
      <c r="B8" t="s">
        <v>30</v>
      </c>
      <c r="C8" s="2" t="s">
        <v>79</v>
      </c>
      <c r="D8" t="s">
        <v>31</v>
      </c>
      <c r="E8" t="str">
        <f>SUBSTITUTE(VLOOKUP(表2[[#This Row],[脚本]],表3[],2,FALSE), "[数值]", 表2[[#This Row],[数值]])</f>
        <v>增加1个指示物</v>
      </c>
      <c r="F8" t="s">
        <v>32</v>
      </c>
      <c r="G8" t="str">
        <f>VLOOKUP(表2[[#This Row],[目标]],表4[],2,FALSE)</f>
        <v>所有玩家</v>
      </c>
      <c r="H8" t="s">
        <v>10</v>
      </c>
      <c r="I8">
        <v>1</v>
      </c>
      <c r="J8" s="1"/>
      <c r="M8" s="3"/>
      <c r="N8" s="3"/>
    </row>
    <row r="9" spans="1:14" x14ac:dyDescent="0.3">
      <c r="A9" t="s">
        <v>33</v>
      </c>
      <c r="B9" t="s">
        <v>34</v>
      </c>
      <c r="C9" s="2" t="s">
        <v>80</v>
      </c>
      <c r="D9" t="s">
        <v>164</v>
      </c>
      <c r="E9" t="str">
        <f>SUBSTITUTE(VLOOKUP(表2[[#This Row],[脚本]],表3[],2,FALSE), "[数值]", 表2[[#This Row],[数值]])</f>
        <v>减少1个指示物</v>
      </c>
      <c r="F9" t="s">
        <v>32</v>
      </c>
      <c r="G9" t="str">
        <f>VLOOKUP(表2[[#This Row],[目标]],表4[],2,FALSE)</f>
        <v>所有玩家</v>
      </c>
      <c r="H9" t="s">
        <v>15</v>
      </c>
      <c r="I9">
        <v>1</v>
      </c>
      <c r="J9" s="1" t="s">
        <v>116</v>
      </c>
      <c r="M9" s="3"/>
      <c r="N9" s="3"/>
    </row>
    <row r="10" spans="1:14" x14ac:dyDescent="0.3">
      <c r="A10" t="s">
        <v>35</v>
      </c>
      <c r="B10" t="s">
        <v>36</v>
      </c>
      <c r="C10" s="2" t="s">
        <v>82</v>
      </c>
      <c r="D10" t="s">
        <v>165</v>
      </c>
      <c r="E10" t="str">
        <f>SUBSTITUTE(VLOOKUP(表2[[#This Row],[脚本]],表3[],2,FALSE), "[数值]", 表2[[#This Row],[数值]])</f>
        <v>减少2个指示物</v>
      </c>
      <c r="F10" t="s">
        <v>37</v>
      </c>
      <c r="G10" t="str">
        <f>VLOOKUP(表2[[#This Row],[目标]],表4[],2,FALSE)</f>
        <v>所有其他玩家</v>
      </c>
      <c r="H10" t="s">
        <v>15</v>
      </c>
      <c r="I10">
        <v>2</v>
      </c>
      <c r="J10" s="1" t="s">
        <v>116</v>
      </c>
      <c r="M10" s="3"/>
      <c r="N10" s="3"/>
    </row>
    <row r="11" spans="1:14" x14ac:dyDescent="0.3">
      <c r="A11" t="s">
        <v>38</v>
      </c>
      <c r="B11" t="s">
        <v>39</v>
      </c>
      <c r="C11" s="2" t="s">
        <v>80</v>
      </c>
      <c r="D11" t="s">
        <v>40</v>
      </c>
      <c r="E11" t="str">
        <f>SUBSTITUTE(VLOOKUP(表2[[#This Row],[脚本]],表3[],2,FALSE), "[数值]", 表2[[#This Row],[数值]])</f>
        <v>减少1个指示物</v>
      </c>
      <c r="F11" t="s">
        <v>41</v>
      </c>
      <c r="G11" t="str">
        <f>VLOOKUP(表2[[#This Row],[目标]],表4[],2,FALSE)</f>
        <v>自己</v>
      </c>
      <c r="H11" t="s">
        <v>15</v>
      </c>
      <c r="I11">
        <v>1</v>
      </c>
      <c r="J11" s="1"/>
      <c r="M11" s="3"/>
      <c r="N11" s="3"/>
    </row>
    <row r="12" spans="1:14" x14ac:dyDescent="0.3">
      <c r="A12" t="s">
        <v>112</v>
      </c>
      <c r="B12" t="s">
        <v>108</v>
      </c>
      <c r="C12" s="2" t="s">
        <v>80</v>
      </c>
      <c r="D12" t="s">
        <v>109</v>
      </c>
      <c r="E12" t="str">
        <f>SUBSTITUTE(VLOOKUP(表2[[#This Row],[脚本]],表3[],2,FALSE), "[数值]", 表2[[#This Row],[数值]])</f>
        <v>减少2个指示物</v>
      </c>
      <c r="F12" t="s">
        <v>41</v>
      </c>
      <c r="G12" t="str">
        <f>VLOOKUP(表2[[#This Row],[目标]],表4[],2,FALSE)</f>
        <v>自己</v>
      </c>
      <c r="H12" t="s">
        <v>15</v>
      </c>
      <c r="I12">
        <v>2</v>
      </c>
      <c r="J12" s="1"/>
      <c r="M12" s="3"/>
      <c r="N12" s="3"/>
    </row>
    <row r="13" spans="1:14" x14ac:dyDescent="0.3">
      <c r="A13" t="s">
        <v>42</v>
      </c>
      <c r="B13" t="s">
        <v>43</v>
      </c>
      <c r="C13" s="2" t="s">
        <v>82</v>
      </c>
      <c r="D13" t="s">
        <v>44</v>
      </c>
      <c r="E13" t="str">
        <f>SUBSTITUTE(VLOOKUP(表2[[#This Row],[脚本]],表3[],2,FALSE), "[数值]", 表2[[#This Row],[数值]])</f>
        <v>设置为6个指示物</v>
      </c>
      <c r="F13" t="s">
        <v>32</v>
      </c>
      <c r="G13" t="str">
        <f>VLOOKUP(表2[[#This Row],[目标]],表4[],2,FALSE)</f>
        <v>所有玩家</v>
      </c>
      <c r="H13" t="s">
        <v>115</v>
      </c>
      <c r="I13">
        <v>6</v>
      </c>
      <c r="J13" s="1" t="s">
        <v>6</v>
      </c>
      <c r="M13" s="3"/>
      <c r="N13" s="3"/>
    </row>
    <row r="14" spans="1:14" x14ac:dyDescent="0.3">
      <c r="A14" t="s">
        <v>45</v>
      </c>
      <c r="B14" t="s">
        <v>46</v>
      </c>
      <c r="C14" s="2" t="s">
        <v>82</v>
      </c>
      <c r="D14" t="s">
        <v>47</v>
      </c>
      <c r="E14" t="str">
        <f>SUBSTITUTE(VLOOKUP(表2[[#This Row],[脚本]],表3[],2,FALSE), "[数值]", 表2[[#This Row],[数值]])</f>
        <v>设置为2个指示物</v>
      </c>
      <c r="F14" t="s">
        <v>32</v>
      </c>
      <c r="G14" t="str">
        <f>VLOOKUP(表2[[#This Row],[目标]],表4[],2,FALSE)</f>
        <v>所有玩家</v>
      </c>
      <c r="H14" t="s">
        <v>115</v>
      </c>
      <c r="I14">
        <v>2</v>
      </c>
      <c r="J14" s="1" t="s">
        <v>6</v>
      </c>
      <c r="M14" s="3"/>
      <c r="N14" s="3"/>
    </row>
    <row r="15" spans="1:14" x14ac:dyDescent="0.3">
      <c r="A15" t="s">
        <v>48</v>
      </c>
      <c r="B15" t="s">
        <v>49</v>
      </c>
      <c r="C15" s="2" t="s">
        <v>80</v>
      </c>
      <c r="D15" t="s">
        <v>166</v>
      </c>
      <c r="E15" t="str">
        <f>SUBSTITUTE(VLOOKUP(表2[[#This Row],[脚本]],表3[],2,FALSE), "[数值]", 表2[[#This Row],[数值]])</f>
        <v>从抽牌堆中抽2张卡</v>
      </c>
      <c r="F15" t="s">
        <v>41</v>
      </c>
      <c r="G15" t="str">
        <f>VLOOKUP(表2[[#This Row],[目标]],表4[],2,FALSE)</f>
        <v>自己</v>
      </c>
      <c r="H15" t="s">
        <v>50</v>
      </c>
      <c r="I15">
        <v>2</v>
      </c>
      <c r="J15" s="1"/>
      <c r="M15" s="3"/>
      <c r="N15" s="3"/>
    </row>
    <row r="16" spans="1:14" x14ac:dyDescent="0.3">
      <c r="A16" t="s">
        <v>51</v>
      </c>
      <c r="B16" t="s">
        <v>52</v>
      </c>
      <c r="C16" s="2" t="s">
        <v>81</v>
      </c>
      <c r="D16" t="s">
        <v>53</v>
      </c>
      <c r="E16" t="str">
        <f>SUBSTITUTE(VLOOKUP(表2[[#This Row],[脚本]],表3[],2,FALSE), "[数值]", 表2[[#This Row],[数值]])</f>
        <v>反转玩家顺序</v>
      </c>
      <c r="F16" t="s">
        <v>41</v>
      </c>
      <c r="G16" t="str">
        <f>VLOOKUP(表2[[#This Row],[目标]],表4[],2,FALSE)</f>
        <v>自己</v>
      </c>
      <c r="H16" t="s">
        <v>54</v>
      </c>
      <c r="I16">
        <v>1</v>
      </c>
      <c r="J16" s="1"/>
      <c r="M16" s="3"/>
      <c r="N16" s="3"/>
    </row>
  </sheetData>
  <sheetProtection insertRows="0" deleteRows="0" autoFilter="0"/>
  <protectedRanges>
    <protectedRange sqref="A1:D1048576" name="区域1"/>
    <protectedRange sqref="F1:F1048576" name="区域2"/>
    <protectedRange sqref="H1:J1048576" name="区域3"/>
  </protectedRanges>
  <phoneticPr fontId="1" type="noConversion"/>
  <dataValidations count="3">
    <dataValidation type="list" allowBlank="1" showInputMessage="1" showErrorMessage="1" errorTitle="数据错误" error="请写横置或者空白" sqref="M17:M1048576" xr:uid="{5C3F09EE-A7A2-44F9-96C6-B420CD4F6A33}">
      <formula1>#REF!</formula1>
    </dataValidation>
    <dataValidation type="list" allowBlank="1" showInputMessage="1" showErrorMessage="1" errorTitle="数据错误" error="请写销毁或者空白" sqref="N17:N1048576 J1:J16" xr:uid="{B05086B3-A30B-4D73-AAF5-7D80FDCF76B3}">
      <formula1>$J$1</formula1>
    </dataValidation>
    <dataValidation type="custom" allowBlank="1" showInputMessage="1" showErrorMessage="1" errorTitle="数据有重复" error="ID 有重复" sqref="A1:A1048576" xr:uid="{AB554570-C9DB-4974-A9BD-17BF0D7996FC}">
      <formula1>COUNTIF(A:A,A1)&lt;=1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errorTitle="目标值无效" error="目标值无效，请从下拉菜单中选择" xr:uid="{BBB29BB0-301F-4527-AE58-FC3C3FF8BCA0}">
          <x14:formula1>
            <xm:f>有效目标!$A:$A</xm:f>
          </x14:formula1>
          <xm:sqref>H17:H1048576 F1:F16</xm:sqref>
        </x14:dataValidation>
        <x14:dataValidation type="list" showInputMessage="1" showErrorMessage="1" errorTitle="稀有度无效" error="稀有度无效" xr:uid="{C9230E49-A381-435D-AF31-2AAAA38C0616}">
          <x14:formula1>
            <xm:f>有效稀有度!$A:$A</xm:f>
          </x14:formula1>
          <xm:sqref>D17:D1048576 C1:C16</xm:sqref>
        </x14:dataValidation>
        <x14:dataValidation type="list" showInputMessage="1" showErrorMessage="1" errorTitle="脚本无效" error="脚本无效，请从下拉中选择" xr:uid="{961A4949-6EAF-4B45-BC1F-70A5D23F1C78}">
          <x14:formula1>
            <xm:f>有效脚本!$A:$A</xm:f>
          </x14:formula1>
          <xm:sqref>H1:H16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ACA97-F3D6-4A2D-B3D3-7FA4F5885291}">
  <dimension ref="A1:G10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ColWidth="8.77734375" defaultRowHeight="16.5" x14ac:dyDescent="0.3"/>
  <cols>
    <col min="1" max="1" width="12.77734375" bestFit="1" customWidth="1"/>
    <col min="2" max="2" width="8.109375" bestFit="1" customWidth="1"/>
    <col min="3" max="3" width="8.33203125" style="1" bestFit="1" customWidth="1"/>
    <col min="4" max="4" width="29.33203125" bestFit="1" customWidth="1"/>
    <col min="5" max="5" width="15" bestFit="1" customWidth="1"/>
    <col min="6" max="6" width="26.33203125" bestFit="1" customWidth="1"/>
    <col min="7" max="7" width="11.77734375" bestFit="1" customWidth="1"/>
    <col min="8" max="8" width="9.109375" customWidth="1"/>
  </cols>
  <sheetData>
    <row r="1" spans="1:7" s="1" customFormat="1" x14ac:dyDescent="0.3">
      <c r="A1" s="1" t="s">
        <v>117</v>
      </c>
      <c r="B1" s="1" t="s">
        <v>118</v>
      </c>
      <c r="C1" s="1" t="s">
        <v>119</v>
      </c>
      <c r="D1" s="1" t="s">
        <v>120</v>
      </c>
      <c r="E1" s="1" t="s">
        <v>121</v>
      </c>
      <c r="F1" s="1" t="s">
        <v>124</v>
      </c>
      <c r="G1" s="1" t="s">
        <v>122</v>
      </c>
    </row>
    <row r="2" spans="1:7" x14ac:dyDescent="0.3">
      <c r="A2" t="s">
        <v>125</v>
      </c>
      <c r="B2" t="s">
        <v>55</v>
      </c>
      <c r="C2" s="1" t="s">
        <v>80</v>
      </c>
      <c r="D2" t="s">
        <v>56</v>
      </c>
      <c r="E2" t="s">
        <v>57</v>
      </c>
      <c r="F2" t="str">
        <f>SUBSTITUTE(VLOOKUP(表6[[#This Row],[特效]],表1[],2,FALSE), "[数值]", 表6[[#This Row],[特效数值]])</f>
        <v>不允许弃牌</v>
      </c>
    </row>
    <row r="3" spans="1:7" x14ac:dyDescent="0.3">
      <c r="A3" t="s">
        <v>126</v>
      </c>
      <c r="B3" t="s">
        <v>58</v>
      </c>
      <c r="C3" s="1" t="s">
        <v>80</v>
      </c>
      <c r="D3" t="s">
        <v>59</v>
      </c>
      <c r="E3" t="s">
        <v>60</v>
      </c>
      <c r="F3" t="str">
        <f>SUBSTITUTE(VLOOKUP(表6[[#This Row],[特效]],表1[],2,FALSE), "[数值]", 表6[[#This Row],[特效数值]])</f>
        <v>不允许指定自己为目标</v>
      </c>
    </row>
    <row r="4" spans="1:7" x14ac:dyDescent="0.3">
      <c r="A4" t="s">
        <v>127</v>
      </c>
      <c r="B4" t="s">
        <v>61</v>
      </c>
      <c r="C4" s="1" t="s">
        <v>81</v>
      </c>
      <c r="D4" t="s">
        <v>62</v>
      </c>
      <c r="E4" t="s">
        <v>63</v>
      </c>
      <c r="F4" t="str">
        <f>SUBSTITUTE(VLOOKUP(表6[[#This Row],[特效]],表1[],2,FALSE), "[数值]", 表6[[#This Row],[特效数值]])</f>
        <v>把目标修改为自己、不允许弃牌</v>
      </c>
    </row>
    <row r="5" spans="1:7" x14ac:dyDescent="0.3">
      <c r="A5" t="s">
        <v>128</v>
      </c>
      <c r="B5" t="s">
        <v>64</v>
      </c>
      <c r="C5" s="1" t="s">
        <v>81</v>
      </c>
      <c r="D5" t="s">
        <v>65</v>
      </c>
      <c r="E5" t="s">
        <v>66</v>
      </c>
      <c r="F5" t="str">
        <f>SUBSTITUTE(VLOOKUP(表6[[#This Row],[特效]],表1[],2,FALSE), "[数值]", 表6[[#This Row],[特效数值]])</f>
        <v>把目标修改为自己</v>
      </c>
    </row>
    <row r="6" spans="1:7" x14ac:dyDescent="0.3">
      <c r="A6" t="s">
        <v>129</v>
      </c>
      <c r="B6" t="s">
        <v>67</v>
      </c>
      <c r="C6" s="1" t="s">
        <v>81</v>
      </c>
      <c r="D6" t="s">
        <v>68</v>
      </c>
      <c r="E6" t="s">
        <v>69</v>
      </c>
      <c r="F6" t="str">
        <f>SUBSTITUTE(VLOOKUP(表6[[#This Row],[特效]],表1[],2,FALSE), "[数值]", 表6[[#This Row],[特效数值]])</f>
        <v>不允许指定其他人为目标</v>
      </c>
    </row>
    <row r="7" spans="1:7" x14ac:dyDescent="0.3">
      <c r="A7" t="s">
        <v>130</v>
      </c>
      <c r="B7" t="s">
        <v>70</v>
      </c>
      <c r="C7" s="1" t="s">
        <v>82</v>
      </c>
      <c r="D7" t="s">
        <v>71</v>
      </c>
      <c r="E7" t="s">
        <v>72</v>
      </c>
      <c r="F7" t="str">
        <f>SUBSTITUTE(VLOOKUP(表6[[#This Row],[特效]],表1[],2,FALSE), "[数值]", 表6[[#This Row],[特效数值]])</f>
        <v>结算时数值乘以2倍</v>
      </c>
      <c r="G7">
        <v>2</v>
      </c>
    </row>
    <row r="8" spans="1:7" x14ac:dyDescent="0.3">
      <c r="A8" t="s">
        <v>111</v>
      </c>
      <c r="B8" t="s">
        <v>73</v>
      </c>
      <c r="C8" s="1" t="s">
        <v>82</v>
      </c>
      <c r="D8" t="s">
        <v>74</v>
      </c>
      <c r="E8" t="s">
        <v>75</v>
      </c>
      <c r="F8" t="str">
        <f>SUBSTITUTE(VLOOKUP(表6[[#This Row],[特效]],表1[],2,FALSE), "[数值]", 表6[[#This Row],[特效数值]])</f>
        <v>结算时数值增加2</v>
      </c>
      <c r="G8">
        <v>2</v>
      </c>
    </row>
    <row r="9" spans="1:7" x14ac:dyDescent="0.3">
      <c r="A9" t="s">
        <v>131</v>
      </c>
      <c r="B9" t="s">
        <v>76</v>
      </c>
      <c r="C9" s="1" t="s">
        <v>81</v>
      </c>
      <c r="D9" t="s">
        <v>77</v>
      </c>
      <c r="E9" t="s">
        <v>75</v>
      </c>
      <c r="F9" t="str">
        <f>SUBSTITUTE(VLOOKUP(表6[[#This Row],[特效]],表1[],2,FALSE), "[数值]", 表6[[#This Row],[特效数值]])</f>
        <v>结算时数值增加1</v>
      </c>
      <c r="G9">
        <v>1</v>
      </c>
    </row>
    <row r="10" spans="1:7" x14ac:dyDescent="0.3">
      <c r="A10" t="s">
        <v>132</v>
      </c>
      <c r="B10" t="s">
        <v>78</v>
      </c>
      <c r="C10" s="1" t="s">
        <v>81</v>
      </c>
      <c r="D10" t="s">
        <v>110</v>
      </c>
      <c r="E10" t="s">
        <v>72</v>
      </c>
      <c r="F10" t="str">
        <f>SUBSTITUTE(VLOOKUP(表6[[#This Row],[特效]],表1[],2,FALSE), "[数值]", 表6[[#This Row],[特效数值]])</f>
        <v>结算时数值乘以-1倍</v>
      </c>
      <c r="G10">
        <v>-1</v>
      </c>
    </row>
  </sheetData>
  <protectedRanges>
    <protectedRange sqref="F2:F10 A2:D10" name="区域1"/>
    <protectedRange sqref="K2:L10 E2:E10 G2:G10" name="区域3"/>
  </protectedRanges>
  <phoneticPr fontId="3" type="noConversion"/>
  <dataValidations count="1">
    <dataValidation type="custom" allowBlank="1" showInputMessage="1" showErrorMessage="1" errorTitle="错误" error="ID 重复了_x000a_" sqref="A1:A1048576" xr:uid="{2EF936F8-4DF8-4661-9B32-60958A8F6B82}">
      <formula1>COUNTIF(A:A,A1)&lt;=1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errorTitle="稀有度错误" error="稀有度不正确" xr:uid="{FA427A1E-E043-405D-B333-3FD0A2C9592B}">
          <x14:formula1>
            <xm:f>有效稀有度!$A:$A</xm:f>
          </x14:formula1>
          <xm:sqref>C1:C1048576</xm:sqref>
        </x14:dataValidation>
        <x14:dataValidation type="list" allowBlank="1" showInputMessage="1" showErrorMessage="1" errorTitle="特效错误" error="特效脚本不存在" xr:uid="{694A7FBD-5A09-40AD-B7D6-D4945838C9D5}">
          <x14:formula1>
            <xm:f>有效特效!$A:$A</xm:f>
          </x14:formula1>
          <xm:sqref>E1:E1048576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10D4B-54B2-43B0-91FE-205D52ADC418}">
  <dimension ref="A1:B8"/>
  <sheetViews>
    <sheetView workbookViewId="0"/>
  </sheetViews>
  <sheetFormatPr defaultColWidth="8.77734375" defaultRowHeight="16.5" x14ac:dyDescent="0.3"/>
  <cols>
    <col min="1" max="1" width="15" bestFit="1" customWidth="1"/>
    <col min="2" max="2" width="26.33203125" bestFit="1" customWidth="1"/>
  </cols>
  <sheetData>
    <row r="1" spans="1:2" x14ac:dyDescent="0.3">
      <c r="A1" t="s">
        <v>121</v>
      </c>
      <c r="B1" t="s">
        <v>123</v>
      </c>
    </row>
    <row r="2" spans="1:2" x14ac:dyDescent="0.3">
      <c r="A2" t="s">
        <v>57</v>
      </c>
      <c r="B2" t="s">
        <v>93</v>
      </c>
    </row>
    <row r="3" spans="1:2" x14ac:dyDescent="0.3">
      <c r="A3" t="s">
        <v>60</v>
      </c>
      <c r="B3" t="s">
        <v>94</v>
      </c>
    </row>
    <row r="4" spans="1:2" x14ac:dyDescent="0.3">
      <c r="A4" t="s">
        <v>63</v>
      </c>
      <c r="B4" t="s">
        <v>95</v>
      </c>
    </row>
    <row r="5" spans="1:2" x14ac:dyDescent="0.3">
      <c r="A5" t="s">
        <v>66</v>
      </c>
      <c r="B5" t="s">
        <v>96</v>
      </c>
    </row>
    <row r="6" spans="1:2" x14ac:dyDescent="0.3">
      <c r="A6" t="s">
        <v>69</v>
      </c>
      <c r="B6" t="s">
        <v>97</v>
      </c>
    </row>
    <row r="7" spans="1:2" x14ac:dyDescent="0.3">
      <c r="A7" t="s">
        <v>72</v>
      </c>
      <c r="B7" t="s">
        <v>98</v>
      </c>
    </row>
    <row r="8" spans="1:2" x14ac:dyDescent="0.3">
      <c r="A8" t="s">
        <v>75</v>
      </c>
      <c r="B8" t="s">
        <v>99</v>
      </c>
    </row>
  </sheetData>
  <protectedRanges>
    <protectedRange sqref="A2:A10" name="区域3"/>
  </protectedRanges>
  <phoneticPr fontId="3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C1A0E-CFBE-48A8-ABA9-2099BA5B46E1}">
  <dimension ref="A1:B6"/>
  <sheetViews>
    <sheetView workbookViewId="0"/>
  </sheetViews>
  <sheetFormatPr defaultColWidth="8.77734375" defaultRowHeight="16.5" x14ac:dyDescent="0.3"/>
  <cols>
    <col min="1" max="1" width="22.77734375" style="3" customWidth="1"/>
    <col min="2" max="2" width="35.6640625" style="3" customWidth="1"/>
    <col min="3" max="16384" width="8.77734375" style="3"/>
  </cols>
  <sheetData>
    <row r="1" spans="1:2" x14ac:dyDescent="0.3">
      <c r="A1" s="2" t="s">
        <v>4</v>
      </c>
      <c r="B1" s="2" t="s">
        <v>84</v>
      </c>
    </row>
    <row r="2" spans="1:2" x14ac:dyDescent="0.3">
      <c r="A2" s="3" t="s">
        <v>10</v>
      </c>
      <c r="B2" s="3" t="s">
        <v>85</v>
      </c>
    </row>
    <row r="3" spans="1:2" x14ac:dyDescent="0.3">
      <c r="A3" s="3" t="s">
        <v>15</v>
      </c>
      <c r="B3" s="3" t="s">
        <v>86</v>
      </c>
    </row>
    <row r="4" spans="1:2" x14ac:dyDescent="0.3">
      <c r="A4" s="4" t="s">
        <v>113</v>
      </c>
      <c r="B4" s="4" t="s">
        <v>114</v>
      </c>
    </row>
    <row r="5" spans="1:2" x14ac:dyDescent="0.3">
      <c r="A5" s="3" t="s">
        <v>50</v>
      </c>
      <c r="B5" s="3" t="s">
        <v>103</v>
      </c>
    </row>
    <row r="6" spans="1:2" x14ac:dyDescent="0.3">
      <c r="A6" s="3" t="s">
        <v>54</v>
      </c>
      <c r="B6" s="3" t="s">
        <v>87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376D2-D3DC-4BD7-BAE5-E4D26BD91F8E}">
  <dimension ref="A1:A5"/>
  <sheetViews>
    <sheetView workbookViewId="0"/>
  </sheetViews>
  <sheetFormatPr defaultColWidth="8.77734375" defaultRowHeight="16.5" x14ac:dyDescent="0.3"/>
  <sheetData>
    <row r="1" spans="1:1" x14ac:dyDescent="0.3">
      <c r="A1" t="s">
        <v>0</v>
      </c>
    </row>
    <row r="2" spans="1:1" x14ac:dyDescent="0.3">
      <c r="A2" t="s">
        <v>104</v>
      </c>
    </row>
    <row r="3" spans="1:1" x14ac:dyDescent="0.3">
      <c r="A3" t="s">
        <v>105</v>
      </c>
    </row>
    <row r="4" spans="1:1" x14ac:dyDescent="0.3">
      <c r="A4" t="s">
        <v>106</v>
      </c>
    </row>
    <row r="5" spans="1:1" x14ac:dyDescent="0.3">
      <c r="A5" t="s">
        <v>107</v>
      </c>
    </row>
  </sheetData>
  <sheetProtection sheet="1" objects="1" scenarios="1"/>
  <phoneticPr fontId="1" type="noConversion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D5D09-7023-4807-B480-B3E85702AC7C}">
  <dimension ref="A1:B6"/>
  <sheetViews>
    <sheetView workbookViewId="0"/>
  </sheetViews>
  <sheetFormatPr defaultColWidth="8.77734375" defaultRowHeight="16.5" x14ac:dyDescent="0.3"/>
  <cols>
    <col min="1" max="1" width="18.77734375" style="3" customWidth="1"/>
    <col min="2" max="2" width="13.44140625" style="3" customWidth="1"/>
    <col min="3" max="16384" width="8.77734375" style="3"/>
  </cols>
  <sheetData>
    <row r="1" spans="1:2" x14ac:dyDescent="0.3">
      <c r="A1" s="2" t="s">
        <v>3</v>
      </c>
      <c r="B1" s="2" t="s">
        <v>2</v>
      </c>
    </row>
    <row r="2" spans="1:2" x14ac:dyDescent="0.3">
      <c r="A2" s="3" t="s">
        <v>11</v>
      </c>
      <c r="B2" s="3" t="s">
        <v>88</v>
      </c>
    </row>
    <row r="3" spans="1:2" x14ac:dyDescent="0.3">
      <c r="A3" s="3" t="s">
        <v>25</v>
      </c>
      <c r="B3" s="3" t="s">
        <v>89</v>
      </c>
    </row>
    <row r="4" spans="1:2" x14ac:dyDescent="0.3">
      <c r="A4" s="3" t="s">
        <v>32</v>
      </c>
      <c r="B4" s="3" t="s">
        <v>90</v>
      </c>
    </row>
    <row r="5" spans="1:2" x14ac:dyDescent="0.3">
      <c r="A5" s="3" t="s">
        <v>37</v>
      </c>
      <c r="B5" s="3" t="s">
        <v>91</v>
      </c>
    </row>
    <row r="6" spans="1:2" x14ac:dyDescent="0.3">
      <c r="A6" s="3" t="s">
        <v>41</v>
      </c>
      <c r="B6" s="3" t="s">
        <v>102</v>
      </c>
    </row>
  </sheetData>
  <sheetProtection sheet="1" objects="1" scenarios="1"/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术语表</vt:lpstr>
      <vt:lpstr>规则</vt:lpstr>
      <vt:lpstr>即时卡牌</vt:lpstr>
      <vt:lpstr>横置卡牌</vt:lpstr>
      <vt:lpstr>有效特效</vt:lpstr>
      <vt:lpstr>有效脚本</vt:lpstr>
      <vt:lpstr>有效稀有度</vt:lpstr>
      <vt:lpstr>有效目标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mm</cp:lastModifiedBy>
  <cp:lastPrinted>2018-12-16T12:55:04Z</cp:lastPrinted>
  <dcterms:created xsi:type="dcterms:W3CDTF">2018-12-16T10:20:34Z</dcterms:created>
  <dcterms:modified xsi:type="dcterms:W3CDTF">2018-12-17T13:53:53Z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ba4db8b1-86ad-44e7-af23-d6061993fe55</vt:lpwstr>
  </property>
</Properties>
</file>