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ien\Downloads\CSDL_BL1\"/>
    </mc:Choice>
  </mc:AlternateContent>
  <xr:revisionPtr revIDLastSave="0" documentId="13_ncr:1_{B2A1B3D5-77D0-4EBA-99EF-FE95A946C228}" xr6:coauthVersionLast="47" xr6:coauthVersionMax="47" xr10:uidLastSave="{00000000-0000-0000-0000-000000000000}"/>
  <bookViews>
    <workbookView xWindow="-110" yWindow="-110" windowWidth="19420" windowHeight="10300" xr2:uid="{467F17A1-8754-4629-8AF4-3BDBF0C8D9A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4" i="1" l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3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3" i="1"/>
  <c r="T27" i="1"/>
  <c r="T26" i="1"/>
</calcChain>
</file>

<file path=xl/sharedStrings.xml><?xml version="1.0" encoding="utf-8"?>
<sst xmlns="http://schemas.openxmlformats.org/spreadsheetml/2006/main" count="779" uniqueCount="302">
  <si>
    <t>CTDV</t>
  </si>
  <si>
    <t>MaDatPhong</t>
  </si>
  <si>
    <t>MaDV</t>
  </si>
  <si>
    <t>SoLuong</t>
  </si>
  <si>
    <t>DATPHONG</t>
  </si>
  <si>
    <t>MaPhong</t>
  </si>
  <si>
    <t>MaKH</t>
  </si>
  <si>
    <t>TrangThaiDat</t>
  </si>
  <si>
    <t>TenDV</t>
  </si>
  <si>
    <t>DonViTinh</t>
  </si>
  <si>
    <t>DonGia</t>
  </si>
  <si>
    <t>LoaiPhong</t>
  </si>
  <si>
    <t>GiaPhong</t>
  </si>
  <si>
    <t>TenKH</t>
  </si>
  <si>
    <t>DiaChi</t>
  </si>
  <si>
    <t>SoDT</t>
  </si>
  <si>
    <t>KH01</t>
  </si>
  <si>
    <t>KH02</t>
  </si>
  <si>
    <t>KH03</t>
  </si>
  <si>
    <t>KH04</t>
  </si>
  <si>
    <t>KH05</t>
  </si>
  <si>
    <t>KH06</t>
  </si>
  <si>
    <t>KH07</t>
  </si>
  <si>
    <t>KH08</t>
  </si>
  <si>
    <t>KH09</t>
  </si>
  <si>
    <t>KH10</t>
  </si>
  <si>
    <t>KH11</t>
  </si>
  <si>
    <t>KH12</t>
  </si>
  <si>
    <t>KH13</t>
  </si>
  <si>
    <t>KH14</t>
  </si>
  <si>
    <t>KH15</t>
  </si>
  <si>
    <t>KH16</t>
  </si>
  <si>
    <t>KH17</t>
  </si>
  <si>
    <t>KH18</t>
  </si>
  <si>
    <t>KH19</t>
  </si>
  <si>
    <t>KH20</t>
  </si>
  <si>
    <t>PH01</t>
  </si>
  <si>
    <t>PH02</t>
  </si>
  <si>
    <t>PH03</t>
  </si>
  <si>
    <t>PH04</t>
  </si>
  <si>
    <t>PH05</t>
  </si>
  <si>
    <t>PH06</t>
  </si>
  <si>
    <t>PH07</t>
  </si>
  <si>
    <t>PH08</t>
  </si>
  <si>
    <t>PH09</t>
  </si>
  <si>
    <t>PH10</t>
  </si>
  <si>
    <t>PH11</t>
  </si>
  <si>
    <t>PH12</t>
  </si>
  <si>
    <t>PH13</t>
  </si>
  <si>
    <t>PH14</t>
  </si>
  <si>
    <t>PH15</t>
  </si>
  <si>
    <t>PH16</t>
  </si>
  <si>
    <t>PH17</t>
  </si>
  <si>
    <t>PH18</t>
  </si>
  <si>
    <t>PH19</t>
  </si>
  <si>
    <t>PH20</t>
  </si>
  <si>
    <t>DV01</t>
  </si>
  <si>
    <t>DV02</t>
  </si>
  <si>
    <t>DV03</t>
  </si>
  <si>
    <t>DV04</t>
  </si>
  <si>
    <t>DV05</t>
  </si>
  <si>
    <t>DV06</t>
  </si>
  <si>
    <t>DV07</t>
  </si>
  <si>
    <t>DV08</t>
  </si>
  <si>
    <t>DV09</t>
  </si>
  <si>
    <t>DV10</t>
  </si>
  <si>
    <t>DV11</t>
  </si>
  <si>
    <t>DV12</t>
  </si>
  <si>
    <t>DV13</t>
  </si>
  <si>
    <t>DV14</t>
  </si>
  <si>
    <t>DV15</t>
  </si>
  <si>
    <t>DV16</t>
  </si>
  <si>
    <t>DV17</t>
  </si>
  <si>
    <t>DV18</t>
  </si>
  <si>
    <t>DV19</t>
  </si>
  <si>
    <t>DV20</t>
  </si>
  <si>
    <t>DP01</t>
  </si>
  <si>
    <t>DP02</t>
  </si>
  <si>
    <t>DP03</t>
  </si>
  <si>
    <t>DP04</t>
  </si>
  <si>
    <t>DP05</t>
  </si>
  <si>
    <t>DP06</t>
  </si>
  <si>
    <t>DP07</t>
  </si>
  <si>
    <t>DP08</t>
  </si>
  <si>
    <t>DP09</t>
  </si>
  <si>
    <t>DP10</t>
  </si>
  <si>
    <t>DP11</t>
  </si>
  <si>
    <t>DP12</t>
  </si>
  <si>
    <t>DP13</t>
  </si>
  <si>
    <t>DP14</t>
  </si>
  <si>
    <t>DP15</t>
  </si>
  <si>
    <t>DP16</t>
  </si>
  <si>
    <t>DP17</t>
  </si>
  <si>
    <t>DP18</t>
  </si>
  <si>
    <t>DP19</t>
  </si>
  <si>
    <t>DP20</t>
  </si>
  <si>
    <t>VIP</t>
  </si>
  <si>
    <t>S</t>
  </si>
  <si>
    <t>M</t>
  </si>
  <si>
    <t>L</t>
  </si>
  <si>
    <t>XL</t>
  </si>
  <si>
    <t>Nguyen Sok Tuong Vi</t>
  </si>
  <si>
    <t>Tran Ngoc Chau</t>
  </si>
  <si>
    <t>Nguyen Van Huu Nghia</t>
  </si>
  <si>
    <t>Tran Thi Bich Ngoc</t>
  </si>
  <si>
    <t>Nguyen Quoc Huy</t>
  </si>
  <si>
    <t>Phan Van Hon</t>
  </si>
  <si>
    <t>Hong Thien Thao</t>
  </si>
  <si>
    <t>Nguyen Nhat Nam</t>
  </si>
  <si>
    <t>Nguyen Vo</t>
  </si>
  <si>
    <t>Phan Hong Hai</t>
  </si>
  <si>
    <t>Tran Tan Phong</t>
  </si>
  <si>
    <t>Nguyen Thi Dieu</t>
  </si>
  <si>
    <t>Van Kim Ngan</t>
  </si>
  <si>
    <t>Nguyen Nhat Thien Tan</t>
  </si>
  <si>
    <t>Tran Trieu Vu</t>
  </si>
  <si>
    <t>Mai Duc Thuan</t>
  </si>
  <si>
    <t>Dinh Van Co</t>
  </si>
  <si>
    <t>Nguyen Vo Thien An</t>
  </si>
  <si>
    <t>Nguyen Minh Nhut</t>
  </si>
  <si>
    <t>Phu Trung</t>
  </si>
  <si>
    <t xml:space="preserve">Binh Tan </t>
  </si>
  <si>
    <t>Thu Duc</t>
  </si>
  <si>
    <t>Q2</t>
  </si>
  <si>
    <t>Q6</t>
  </si>
  <si>
    <t>Q7</t>
  </si>
  <si>
    <t>Tan Binh</t>
  </si>
  <si>
    <t>Q9</t>
  </si>
  <si>
    <t>Q11</t>
  </si>
  <si>
    <t>Q12</t>
  </si>
  <si>
    <t>Q3</t>
  </si>
  <si>
    <t>Binh Thanh</t>
  </si>
  <si>
    <t>Q1</t>
  </si>
  <si>
    <t>Q5</t>
  </si>
  <si>
    <t>Binh Chanh</t>
  </si>
  <si>
    <t>0989432098</t>
  </si>
  <si>
    <t>0930309874</t>
  </si>
  <si>
    <t>0884495092</t>
  </si>
  <si>
    <t>0847389584</t>
  </si>
  <si>
    <t>0922222884</t>
  </si>
  <si>
    <t>0948736254</t>
  </si>
  <si>
    <t>0213444587</t>
  </si>
  <si>
    <t>0123476529</t>
  </si>
  <si>
    <t>0987123456</t>
  </si>
  <si>
    <t>0988888888</t>
  </si>
  <si>
    <t>0916385938</t>
  </si>
  <si>
    <t>0458228282</t>
  </si>
  <si>
    <t>0948284873</t>
  </si>
  <si>
    <t>0738493833</t>
  </si>
  <si>
    <t>0988875101</t>
  </si>
  <si>
    <t>0975738888</t>
  </si>
  <si>
    <t>0911888111</t>
  </si>
  <si>
    <t>0989029976</t>
  </si>
  <si>
    <t>0981122334</t>
  </si>
  <si>
    <t>0987375999</t>
  </si>
  <si>
    <t>Bia</t>
  </si>
  <si>
    <t>Ruou</t>
  </si>
  <si>
    <t>Thuoc la</t>
  </si>
  <si>
    <t>Nuoc ngot</t>
  </si>
  <si>
    <t>Trai cay</t>
  </si>
  <si>
    <t>Khan uot</t>
  </si>
  <si>
    <t>Khoai tay chien</t>
  </si>
  <si>
    <t>Kho muc</t>
  </si>
  <si>
    <t>Mi goi</t>
  </si>
  <si>
    <t>Mi xao</t>
  </si>
  <si>
    <t>Hu tieu</t>
  </si>
  <si>
    <t>Ca vien chien</t>
  </si>
  <si>
    <t>Com chien</t>
  </si>
  <si>
    <t>Pizza</t>
  </si>
  <si>
    <t>Trung cut</t>
  </si>
  <si>
    <t>Banh trang tron</t>
  </si>
  <si>
    <t>Banh trang cuon</t>
  </si>
  <si>
    <t>Sushi</t>
  </si>
  <si>
    <t>Banh gao</t>
  </si>
  <si>
    <t>lon</t>
  </si>
  <si>
    <t>chai</t>
  </si>
  <si>
    <t>goi</t>
  </si>
  <si>
    <t>cai</t>
  </si>
  <si>
    <t>Xuc xich nuong</t>
  </si>
  <si>
    <t>con</t>
  </si>
  <si>
    <t>phan</t>
  </si>
  <si>
    <t>Dat thanh cong</t>
  </si>
  <si>
    <t>Dat truoc</t>
  </si>
  <si>
    <t>Da huy</t>
  </si>
  <si>
    <t>Nguyen Van An</t>
  </si>
  <si>
    <t>DICHVU</t>
  </si>
  <si>
    <t>SoKhach</t>
  </si>
  <si>
    <t>phân mảnh ngang dẫn xuất</t>
  </si>
  <si>
    <t>phân mảnh ngang</t>
  </si>
  <si>
    <t>phân mảng dọc</t>
  </si>
  <si>
    <t>nhân bản</t>
  </si>
  <si>
    <t>CHINHANH</t>
  </si>
  <si>
    <t>MaCN</t>
  </si>
  <si>
    <t>TenCN</t>
  </si>
  <si>
    <t>PHONG</t>
  </si>
  <si>
    <t>LoaiKH</t>
  </si>
  <si>
    <t>KHACHHANG_QL</t>
  </si>
  <si>
    <t>SDT</t>
  </si>
  <si>
    <t>KHACHHANG_NV</t>
  </si>
  <si>
    <t>MaCN='CN1'</t>
  </si>
  <si>
    <t>MaCN='CN2'</t>
  </si>
  <si>
    <t>TienTichLuy</t>
  </si>
  <si>
    <t>SoGio</t>
  </si>
  <si>
    <t>ThoiDiemDat</t>
  </si>
  <si>
    <r>
      <rPr>
        <sz val="11"/>
        <color rgb="FF3F3F3F"/>
        <rFont val="Calibri"/>
        <family val="2"/>
        <scheme val="minor"/>
      </rPr>
      <t>TienTichLuy</t>
    </r>
    <r>
      <rPr>
        <i/>
        <sz val="11"/>
        <color rgb="FF3F3F3F"/>
        <rFont val="Calibri"/>
        <family val="2"/>
        <scheme val="minor"/>
      </rPr>
      <t xml:space="preserve"> = (SoGio*GiaPhong) + (SoLuong*DonGia)</t>
    </r>
  </si>
  <si>
    <t>CN1</t>
  </si>
  <si>
    <t>CN2</t>
  </si>
  <si>
    <t>ThuDuc</t>
  </si>
  <si>
    <t>20/11/2021 14:00</t>
  </si>
  <si>
    <t>DATPHONG CN1</t>
  </si>
  <si>
    <t>DATPHONG CN2</t>
  </si>
  <si>
    <t>Nguyen Vu</t>
  </si>
  <si>
    <t>PHONG_CN1</t>
  </si>
  <si>
    <t>PHONG_CN2</t>
  </si>
  <si>
    <t>0946398273</t>
  </si>
  <si>
    <t>Thanh Vien</t>
  </si>
  <si>
    <t>Gold</t>
  </si>
  <si>
    <t>VIP: &gt;4000000</t>
  </si>
  <si>
    <t>Thanh Vien: &lt;2000000</t>
  </si>
  <si>
    <t>Gold: 2000000-4000000</t>
  </si>
  <si>
    <t>CTDV_CN1</t>
  </si>
  <si>
    <t>CTDV_CN2</t>
  </si>
  <si>
    <t>20/12/2021 16:00</t>
  </si>
  <si>
    <t>21/11/2021 12:30</t>
  </si>
  <si>
    <t>22/11/2021 13:00</t>
  </si>
  <si>
    <t>22/11/2021 13:20</t>
  </si>
  <si>
    <t>22/11/2021 18:00</t>
  </si>
  <si>
    <t>15/12/2021 17:00</t>
  </si>
  <si>
    <t>23/11/2021 22:00</t>
  </si>
  <si>
    <t>23/11/2021 14:00</t>
  </si>
  <si>
    <t>23/11/2021 11:00</t>
  </si>
  <si>
    <t>23/11/2021 16:30</t>
  </si>
  <si>
    <t>23/11/2021 16:50</t>
  </si>
  <si>
    <t>12/12/2021 21:00</t>
  </si>
  <si>
    <t>24/11/2021 18:00</t>
  </si>
  <si>
    <t>24/11/2021 19:30</t>
  </si>
  <si>
    <t>24/11/2021 20:45</t>
  </si>
  <si>
    <t>25/11/2021 15:00</t>
  </si>
  <si>
    <t>25/11/2021 17:40</t>
  </si>
  <si>
    <t>25/11/2021 19:00</t>
  </si>
  <si>
    <t>29/12/2021 12:00</t>
  </si>
  <si>
    <t>24/11/2021 14:00</t>
  </si>
  <si>
    <t>null</t>
  </si>
  <si>
    <t>24/12/2021 19:00</t>
  </si>
  <si>
    <t>24/11/2021 20:00</t>
  </si>
  <si>
    <t>25/11/2021 09:00</t>
  </si>
  <si>
    <t>25/11/2021 21:30</t>
  </si>
  <si>
    <t>26/11/2021 20:00</t>
  </si>
  <si>
    <t>26/11/2021 21:00</t>
  </si>
  <si>
    <t>26/12/2021 11:00</t>
  </si>
  <si>
    <t>27/11/2021 12:00</t>
  </si>
  <si>
    <t>27/11/2021 12:10</t>
  </si>
  <si>
    <t>27/11/2021 22:00</t>
  </si>
  <si>
    <t>28/11/2021 22:30</t>
  </si>
  <si>
    <t>28/11/2021 12:00</t>
  </si>
  <si>
    <t>08/01/2022 14:00</t>
  </si>
  <si>
    <t>29/11/2021 13:00</t>
  </si>
  <si>
    <t>29/11/2021 14:00</t>
  </si>
  <si>
    <t>30/12/2021 20:00</t>
  </si>
  <si>
    <t>30/11/2021 16:00</t>
  </si>
  <si>
    <t>01/12/2022 22:00</t>
  </si>
  <si>
    <t>PH21</t>
  </si>
  <si>
    <t>PH22</t>
  </si>
  <si>
    <t>PH23</t>
  </si>
  <si>
    <t>PH24</t>
  </si>
  <si>
    <t>PH25</t>
  </si>
  <si>
    <t>PH26</t>
  </si>
  <si>
    <t>PH27</t>
  </si>
  <si>
    <t>PH28</t>
  </si>
  <si>
    <t>PH29</t>
  </si>
  <si>
    <t>PH30</t>
  </si>
  <si>
    <t>PH31</t>
  </si>
  <si>
    <t>PH32</t>
  </si>
  <si>
    <t>PH33</t>
  </si>
  <si>
    <t>PH34</t>
  </si>
  <si>
    <t>PH35</t>
  </si>
  <si>
    <t>PH36</t>
  </si>
  <si>
    <t>PH37</t>
  </si>
  <si>
    <t>PH38</t>
  </si>
  <si>
    <t>PH39</t>
  </si>
  <si>
    <t>PH40</t>
  </si>
  <si>
    <t>DP21</t>
  </si>
  <si>
    <t>DP22</t>
  </si>
  <si>
    <t>DP23</t>
  </si>
  <si>
    <t>DP24</t>
  </si>
  <si>
    <t>DP25</t>
  </si>
  <si>
    <t>DP26</t>
  </si>
  <si>
    <t>DP27</t>
  </si>
  <si>
    <t>DP28</t>
  </si>
  <si>
    <t>DP29</t>
  </si>
  <si>
    <t>DP30</t>
  </si>
  <si>
    <t>DP31</t>
  </si>
  <si>
    <t>DP32</t>
  </si>
  <si>
    <t>DP33</t>
  </si>
  <si>
    <t>DP34</t>
  </si>
  <si>
    <t>DP35</t>
  </si>
  <si>
    <t>DP36</t>
  </si>
  <si>
    <t>DP37</t>
  </si>
  <si>
    <t>DP38</t>
  </si>
  <si>
    <t>DP39</t>
  </si>
  <si>
    <t>DP40</t>
  </si>
  <si>
    <t>26/01/2022 10:00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</si>
</sst>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3F3F3F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</fills>
  <borders count="1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/>
      <top/>
      <bottom style="thin">
        <color rgb="FF3F3F3F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9">
    <xf numFmtId="0" fontId="0" fillId="0" borderId="0"/>
    <xf numFmtId="0" fontId="2" fillId="2" borderId="1" applyNumberFormat="0" applyAlignment="0" applyProtection="0"/>
    <xf numFmtId="0" fontId="1" fillId="4" borderId="3" applyNumberFormat="0" applyFont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</cellStyleXfs>
  <cellXfs count="58">
    <xf numFmtId="0" fontId="0" fillId="0" borderId="0" xfId="0"/>
    <xf numFmtId="49" fontId="0" fillId="0" borderId="0" xfId="0" applyNumberFormat="1"/>
    <xf numFmtId="0" fontId="2" fillId="3" borderId="1" xfId="1" applyFill="1"/>
    <xf numFmtId="0" fontId="4" fillId="2" borderId="1" xfId="1" applyFont="1"/>
    <xf numFmtId="0" fontId="5" fillId="2" borderId="1" xfId="1" applyFont="1"/>
    <xf numFmtId="0" fontId="2" fillId="2" borderId="1" xfId="1"/>
    <xf numFmtId="0" fontId="0" fillId="0" borderId="0" xfId="0" applyAlignment="1">
      <alignment horizontal="center"/>
    </xf>
    <xf numFmtId="0" fontId="0" fillId="0" borderId="0" xfId="0" applyFont="1"/>
    <xf numFmtId="0" fontId="7" fillId="2" borderId="1" xfId="1" applyFont="1"/>
    <xf numFmtId="0" fontId="0" fillId="0" borderId="0" xfId="0"/>
    <xf numFmtId="0" fontId="0" fillId="0" borderId="0" xfId="0" applyAlignment="1">
      <alignment horizontal="left"/>
    </xf>
    <xf numFmtId="2" fontId="0" fillId="0" borderId="0" xfId="0" applyNumberFormat="1"/>
    <xf numFmtId="0" fontId="1" fillId="5" borderId="4" xfId="3" applyBorder="1"/>
    <xf numFmtId="49" fontId="1" fillId="5" borderId="4" xfId="3" applyNumberFormat="1" applyBorder="1"/>
    <xf numFmtId="49" fontId="1" fillId="5" borderId="4" xfId="3" applyNumberFormat="1" applyBorder="1" applyAlignment="1">
      <alignment horizontal="left"/>
    </xf>
    <xf numFmtId="0" fontId="1" fillId="5" borderId="4" xfId="3" applyNumberFormat="1" applyBorder="1" applyAlignment="1">
      <alignment horizontal="left"/>
    </xf>
    <xf numFmtId="0" fontId="6" fillId="5" borderId="4" xfId="3" applyFont="1" applyBorder="1"/>
    <xf numFmtId="49" fontId="6" fillId="5" borderId="4" xfId="3" applyNumberFormat="1" applyFont="1" applyBorder="1"/>
    <xf numFmtId="2" fontId="6" fillId="5" borderId="4" xfId="3" applyNumberFormat="1" applyFont="1" applyBorder="1"/>
    <xf numFmtId="0" fontId="1" fillId="6" borderId="4" xfId="4" applyBorder="1"/>
    <xf numFmtId="0" fontId="1" fillId="7" borderId="4" xfId="5" applyBorder="1"/>
    <xf numFmtId="0" fontId="1" fillId="8" borderId="4" xfId="6" applyBorder="1"/>
    <xf numFmtId="0" fontId="1" fillId="9" borderId="4" xfId="7" applyBorder="1"/>
    <xf numFmtId="0" fontId="1" fillId="10" borderId="4" xfId="8" applyBorder="1"/>
    <xf numFmtId="49" fontId="1" fillId="9" borderId="4" xfId="7" applyNumberFormat="1" applyBorder="1"/>
    <xf numFmtId="0" fontId="6" fillId="7" borderId="4" xfId="5" applyFont="1" applyBorder="1"/>
    <xf numFmtId="0" fontId="6" fillId="8" borderId="4" xfId="6" applyFont="1" applyBorder="1"/>
    <xf numFmtId="0" fontId="4" fillId="2" borderId="8" xfId="1" applyFont="1" applyBorder="1"/>
    <xf numFmtId="0" fontId="2" fillId="3" borderId="4" xfId="2" applyFont="1" applyFill="1" applyBorder="1"/>
    <xf numFmtId="0" fontId="2" fillId="2" borderId="1" xfId="1" applyFont="1"/>
    <xf numFmtId="0" fontId="0" fillId="0" borderId="9" xfId="0" applyBorder="1" applyAlignment="1">
      <alignment horizontal="center"/>
    </xf>
    <xf numFmtId="0" fontId="0" fillId="0" borderId="2" xfId="0" applyBorder="1" applyAlignment="1">
      <alignment horizontal="center"/>
    </xf>
    <xf numFmtId="0" fontId="6" fillId="7" borderId="5" xfId="5" applyFont="1" applyBorder="1" applyAlignment="1">
      <alignment horizontal="center"/>
    </xf>
    <xf numFmtId="0" fontId="6" fillId="7" borderId="6" xfId="5" applyFont="1" applyBorder="1" applyAlignment="1">
      <alignment horizontal="center"/>
    </xf>
    <xf numFmtId="0" fontId="6" fillId="7" borderId="7" xfId="5" applyFont="1" applyBorder="1" applyAlignment="1">
      <alignment horizontal="center"/>
    </xf>
    <xf numFmtId="0" fontId="1" fillId="5" borderId="5" xfId="3" applyBorder="1" applyAlignment="1">
      <alignment horizontal="center"/>
    </xf>
    <xf numFmtId="0" fontId="1" fillId="5" borderId="6" xfId="3" applyBorder="1" applyAlignment="1">
      <alignment horizontal="center"/>
    </xf>
    <xf numFmtId="0" fontId="1" fillId="5" borderId="7" xfId="3" applyBorder="1" applyAlignment="1">
      <alignment horizontal="center"/>
    </xf>
    <xf numFmtId="0" fontId="1" fillId="6" borderId="5" xfId="4" applyBorder="1" applyAlignment="1">
      <alignment horizontal="center"/>
    </xf>
    <xf numFmtId="0" fontId="1" fillId="6" borderId="6" xfId="4" applyBorder="1" applyAlignment="1">
      <alignment horizontal="center"/>
    </xf>
    <xf numFmtId="0" fontId="1" fillId="6" borderId="7" xfId="4" applyBorder="1" applyAlignment="1">
      <alignment horizontal="center"/>
    </xf>
    <xf numFmtId="0" fontId="1" fillId="9" borderId="5" xfId="7" applyBorder="1" applyAlignment="1">
      <alignment horizontal="center"/>
    </xf>
    <xf numFmtId="0" fontId="1" fillId="9" borderId="6" xfId="7" applyBorder="1" applyAlignment="1">
      <alignment horizontal="center"/>
    </xf>
    <xf numFmtId="0" fontId="1" fillId="9" borderId="7" xfId="7" applyBorder="1" applyAlignment="1">
      <alignment horizontal="center"/>
    </xf>
    <xf numFmtId="0" fontId="6" fillId="8" borderId="4" xfId="6" applyFont="1" applyBorder="1" applyAlignment="1">
      <alignment horizontal="center"/>
    </xf>
    <xf numFmtId="0" fontId="1" fillId="10" borderId="5" xfId="8" applyBorder="1" applyAlignment="1">
      <alignment horizontal="center"/>
    </xf>
    <xf numFmtId="0" fontId="1" fillId="10" borderId="7" xfId="8" applyBorder="1" applyAlignment="1">
      <alignment horizontal="center"/>
    </xf>
    <xf numFmtId="0" fontId="6" fillId="5" borderId="4" xfId="3" applyFont="1" applyBorder="1" applyAlignment="1">
      <alignment horizontal="center"/>
    </xf>
    <xf numFmtId="0" fontId="6" fillId="5" borderId="5" xfId="3" applyFont="1" applyBorder="1" applyAlignment="1">
      <alignment horizontal="center"/>
    </xf>
    <xf numFmtId="0" fontId="6" fillId="5" borderId="6" xfId="3" applyFont="1" applyBorder="1" applyAlignment="1">
      <alignment horizontal="center"/>
    </xf>
    <xf numFmtId="0" fontId="6" fillId="5" borderId="7" xfId="3" applyFont="1" applyBorder="1" applyAlignment="1">
      <alignment horizontal="center"/>
    </xf>
    <xf numFmtId="0" fontId="6" fillId="7" borderId="10" xfId="5" applyFont="1" applyBorder="1"/>
    <xf numFmtId="0" fontId="6" fillId="7" borderId="4" xfId="5" applyFont="1" applyBorder="1" applyAlignment="1">
      <alignment horizontal="center"/>
    </xf>
    <xf numFmtId="0" fontId="6" fillId="7" borderId="11" xfId="5" applyFont="1" applyBorder="1"/>
    <xf numFmtId="0" fontId="1" fillId="7" borderId="5" xfId="5" applyBorder="1"/>
    <xf numFmtId="0" fontId="6" fillId="7" borderId="5" xfId="5" applyFont="1" applyBorder="1"/>
    <xf numFmtId="0" fontId="6" fillId="7" borderId="4" xfId="5" applyFont="1" applyBorder="1" applyAlignment="1">
      <alignment horizontal="right"/>
    </xf>
    <xf numFmtId="0" fontId="1" fillId="7" borderId="4" xfId="5" applyBorder="1" applyAlignment="1">
      <alignment horizontal="right"/>
    </xf>
  </cellXfs>
  <cellStyles count="9">
    <cellStyle name="20% - Accent1" xfId="3" builtinId="30"/>
    <cellStyle name="20% - Accent2" xfId="4" builtinId="34"/>
    <cellStyle name="20% - Accent3" xfId="5" builtinId="38"/>
    <cellStyle name="20% - Accent4" xfId="6" builtinId="42"/>
    <cellStyle name="20% - Accent5" xfId="7" builtinId="46"/>
    <cellStyle name="20% - Accent6" xfId="8" builtinId="50"/>
    <cellStyle name="Normal" xfId="0" builtinId="0"/>
    <cellStyle name="Note" xfId="2" builtinId="1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E2A29-F5D9-4523-9E12-6BC632B606B7}">
  <dimension ref="A1:BC67"/>
  <sheetViews>
    <sheetView tabSelected="1" topLeftCell="A22" zoomScale="83" zoomScaleNormal="115" workbookViewId="0">
      <selection activeCell="V3" sqref="V3:V22"/>
    </sheetView>
  </sheetViews>
  <sheetFormatPr defaultRowHeight="14.5" x14ac:dyDescent="0.35"/>
  <cols>
    <col min="1" max="1" width="10.90625" customWidth="1"/>
    <col min="2" max="2" width="7" customWidth="1"/>
    <col min="3" max="3" width="8.54296875" customWidth="1"/>
    <col min="4" max="4" width="47.36328125" customWidth="1"/>
    <col min="5" max="5" width="12.08984375" customWidth="1"/>
    <col min="6" max="6" width="14.7265625" customWidth="1"/>
    <col min="7" max="7" width="17.08984375" customWidth="1"/>
    <col min="8" max="8" width="23.08984375" style="1" customWidth="1"/>
    <col min="9" max="9" width="6.6328125" style="11" customWidth="1"/>
    <col min="10" max="10" width="13.54296875" style="10" customWidth="1"/>
    <col min="11" max="11" width="76.81640625" customWidth="1"/>
    <col min="12" max="12" width="7.6328125" customWidth="1"/>
    <col min="13" max="13" width="10.26953125" customWidth="1"/>
    <col min="14" max="14" width="9.6328125" customWidth="1"/>
    <col min="15" max="15" width="11.08984375" customWidth="1"/>
    <col min="16" max="16" width="11.08984375" style="9" customWidth="1"/>
    <col min="17" max="17" width="49.54296875" customWidth="1"/>
    <col min="18" max="18" width="10.6328125" customWidth="1"/>
    <col min="19" max="19" width="12" customWidth="1"/>
    <col min="20" max="20" width="5.7265625" customWidth="1"/>
    <col min="21" max="21" width="8.81640625" customWidth="1"/>
    <col min="22" max="22" width="57.6328125" customWidth="1"/>
    <col min="23" max="23" width="13.90625" customWidth="1"/>
    <col min="24" max="24" width="11.7265625" customWidth="1"/>
    <col min="25" max="25" width="15" customWidth="1"/>
    <col min="26" max="26" width="15" style="9" customWidth="1"/>
    <col min="27" max="27" width="77" style="1" customWidth="1"/>
    <col min="28" max="28" width="14.81640625" style="9" customWidth="1"/>
    <col min="29" max="29" width="13.7265625" customWidth="1"/>
    <col min="30" max="30" width="19.08984375" customWidth="1"/>
    <col min="31" max="31" width="10.90625" customWidth="1"/>
    <col min="32" max="32" width="10.81640625" customWidth="1"/>
    <col min="33" max="33" width="11.6328125" customWidth="1"/>
    <col min="34" max="34" width="15" customWidth="1"/>
    <col min="35" max="35" width="24.81640625" customWidth="1"/>
    <col min="46" max="46" width="4.453125" customWidth="1"/>
    <col min="47" max="47" width="13.54296875" customWidth="1"/>
    <col min="48" max="48" width="12.54296875" customWidth="1"/>
    <col min="49" max="49" width="20.36328125" customWidth="1"/>
    <col min="50" max="50" width="11.7265625" customWidth="1"/>
    <col min="51" max="51" width="15.453125" customWidth="1"/>
    <col min="52" max="52" width="14.453125" customWidth="1"/>
    <col min="53" max="53" width="15.26953125" customWidth="1"/>
    <col min="54" max="54" width="15.1796875" customWidth="1"/>
    <col min="55" max="55" width="17.54296875" customWidth="1"/>
    <col min="56" max="56" width="18.90625" customWidth="1"/>
  </cols>
  <sheetData>
    <row r="1" spans="1:34" x14ac:dyDescent="0.35">
      <c r="A1" s="44" t="s">
        <v>220</v>
      </c>
      <c r="B1" s="44"/>
      <c r="C1" s="44"/>
      <c r="E1" s="48" t="s">
        <v>209</v>
      </c>
      <c r="F1" s="49"/>
      <c r="G1" s="49"/>
      <c r="H1" s="49"/>
      <c r="I1" s="49"/>
      <c r="J1" s="50"/>
      <c r="L1" s="52" t="s">
        <v>212</v>
      </c>
      <c r="M1" s="52"/>
      <c r="N1" s="52"/>
      <c r="O1" s="52"/>
      <c r="P1" s="52"/>
      <c r="R1" s="38" t="s">
        <v>185</v>
      </c>
      <c r="S1" s="39"/>
      <c r="T1" s="39"/>
      <c r="U1" s="40"/>
      <c r="W1" s="35" t="s">
        <v>198</v>
      </c>
      <c r="X1" s="36"/>
      <c r="Y1" s="36"/>
      <c r="Z1" s="37"/>
      <c r="AB1" s="41" t="s">
        <v>196</v>
      </c>
      <c r="AC1" s="42"/>
      <c r="AD1" s="42"/>
      <c r="AE1" s="42"/>
      <c r="AF1" s="42"/>
      <c r="AG1" s="43"/>
    </row>
    <row r="2" spans="1:34" x14ac:dyDescent="0.35">
      <c r="A2" s="26" t="s">
        <v>1</v>
      </c>
      <c r="B2" s="26" t="s">
        <v>2</v>
      </c>
      <c r="C2" s="26" t="s">
        <v>3</v>
      </c>
      <c r="E2" s="16" t="s">
        <v>1</v>
      </c>
      <c r="F2" s="16" t="s">
        <v>5</v>
      </c>
      <c r="G2" s="16" t="s">
        <v>6</v>
      </c>
      <c r="H2" s="17" t="s">
        <v>203</v>
      </c>
      <c r="I2" s="18" t="s">
        <v>202</v>
      </c>
      <c r="J2" s="16" t="s">
        <v>7</v>
      </c>
      <c r="L2" s="51" t="s">
        <v>5</v>
      </c>
      <c r="M2" s="51" t="s">
        <v>11</v>
      </c>
      <c r="N2" s="51" t="s">
        <v>186</v>
      </c>
      <c r="O2" s="53" t="s">
        <v>12</v>
      </c>
      <c r="P2" s="56" t="s">
        <v>192</v>
      </c>
      <c r="R2" s="19" t="s">
        <v>2</v>
      </c>
      <c r="S2" s="19" t="s">
        <v>8</v>
      </c>
      <c r="T2" s="19" t="s">
        <v>9</v>
      </c>
      <c r="U2" s="19" t="s">
        <v>10</v>
      </c>
      <c r="W2" s="12" t="s">
        <v>6</v>
      </c>
      <c r="X2" s="12" t="s">
        <v>13</v>
      </c>
      <c r="Y2" s="12" t="s">
        <v>14</v>
      </c>
      <c r="Z2" s="12" t="s">
        <v>15</v>
      </c>
      <c r="AA2" s="9"/>
      <c r="AB2" s="22" t="s">
        <v>6</v>
      </c>
      <c r="AC2" s="22" t="s">
        <v>13</v>
      </c>
      <c r="AD2" s="22" t="s">
        <v>14</v>
      </c>
      <c r="AE2" s="22" t="s">
        <v>15</v>
      </c>
      <c r="AF2" s="22" t="s">
        <v>195</v>
      </c>
      <c r="AG2" s="22" t="s">
        <v>201</v>
      </c>
    </row>
    <row r="3" spans="1:34" x14ac:dyDescent="0.35">
      <c r="A3" s="21" t="s">
        <v>76</v>
      </c>
      <c r="B3" s="21" t="s">
        <v>57</v>
      </c>
      <c r="C3" s="21">
        <v>2</v>
      </c>
      <c r="D3" t="str">
        <f>"INSERT INTO CHITIETDICHVU VALUES('"&amp;A3&amp;"','"&amp;B3&amp;"','"&amp;C3&amp;"');"</f>
        <v>INSERT INTO CHITIETDICHVU VALUES('DP01','DV02','2');</v>
      </c>
      <c r="E3" s="12" t="s">
        <v>76</v>
      </c>
      <c r="F3" s="12" t="s">
        <v>40</v>
      </c>
      <c r="G3" s="12" t="s">
        <v>34</v>
      </c>
      <c r="H3" s="14" t="s">
        <v>208</v>
      </c>
      <c r="I3" s="15">
        <v>2</v>
      </c>
      <c r="J3" s="12" t="s">
        <v>181</v>
      </c>
      <c r="K3" s="9" t="str">
        <f>"INSERT INTO DATPHONG VALUES('"&amp;E3&amp;"','"&amp;F3&amp;"','"&amp;G3&amp;"','"&amp;H3&amp;"','"&amp;I3&amp;"','"&amp;J3&amp;"');"</f>
        <v>INSERT INTO DATPHONG VALUES('DP01','PH05','KH19','20/11/2021 14:00','2','Dat thanh cong');</v>
      </c>
      <c r="L3" s="20" t="s">
        <v>36</v>
      </c>
      <c r="M3" s="20" t="s">
        <v>96</v>
      </c>
      <c r="N3" s="20">
        <v>5</v>
      </c>
      <c r="O3" s="54">
        <v>80000</v>
      </c>
      <c r="P3" s="57" t="s">
        <v>205</v>
      </c>
      <c r="Q3" s="9" t="str">
        <f>"INSERT INTO PHONG VALUES('"&amp;L3&amp;"','"&amp;M3&amp;"','"&amp;N3&amp;"','"&amp;O3&amp;"','"&amp;P3&amp;"');"</f>
        <v>INSERT INTO PHONG VALUES('PH01','VIP','5','80000','CN1');</v>
      </c>
      <c r="R3" s="19" t="s">
        <v>56</v>
      </c>
      <c r="S3" s="19" t="s">
        <v>155</v>
      </c>
      <c r="T3" s="19" t="s">
        <v>174</v>
      </c>
      <c r="U3" s="19">
        <v>15000</v>
      </c>
      <c r="V3" t="str">
        <f>"INSERT INTO DICHVU VALUES('"&amp;R3&amp;"','"&amp;S3&amp;"','"&amp;T3&amp;"','"&amp;U3&amp;"');"</f>
        <v>INSERT INTO DICHVU VALUES('DV01','Bia','lon','15000');</v>
      </c>
      <c r="W3" s="12" t="s">
        <v>16</v>
      </c>
      <c r="X3" s="12" t="s">
        <v>101</v>
      </c>
      <c r="Y3" s="12" t="s">
        <v>120</v>
      </c>
      <c r="Z3" s="12" t="s">
        <v>136</v>
      </c>
      <c r="AA3" s="9" t="str">
        <f>"INSERT INTO KHACHHANG_NV VALUES('"&amp;W3&amp;"','"&amp;X3&amp;"','"&amp;Y3&amp;"','"&amp;Z3&amp;"');"</f>
        <v>INSERT INTO KHACHHANG_NV VALUES('KH01','Nguyen Sok Tuong Vi','Phu Trung','0930309874');</v>
      </c>
      <c r="AB3" s="22" t="s">
        <v>16</v>
      </c>
      <c r="AC3" s="22" t="s">
        <v>101</v>
      </c>
      <c r="AD3" s="22" t="s">
        <v>120</v>
      </c>
      <c r="AE3" s="22" t="s">
        <v>136</v>
      </c>
      <c r="AF3" s="22" t="s">
        <v>96</v>
      </c>
      <c r="AG3" s="22">
        <v>5400000</v>
      </c>
      <c r="AH3" s="9" t="str">
        <f>"INSERT INTO KHACHHANG_QL VALUES('"&amp;AB3&amp;"','"&amp;AC3&amp;"','"&amp;AD3&amp;"','"&amp;AE3&amp;"','"&amp;AF3&amp;"','"&amp;AG3&amp;"');"</f>
        <v>INSERT INTO KHACHHANG_QL VALUES('KH01','Nguyen Sok Tuong Vi','Phu Trung','0930309874','VIP','5400000');</v>
      </c>
    </row>
    <row r="4" spans="1:34" x14ac:dyDescent="0.35">
      <c r="A4" s="21" t="s">
        <v>76</v>
      </c>
      <c r="B4" s="21" t="s">
        <v>58</v>
      </c>
      <c r="C4" s="21">
        <v>1</v>
      </c>
      <c r="D4" s="9" t="str">
        <f t="shared" ref="D4:D45" si="0">"INSERT INTO CHITIETDICHVU VALUES('"&amp;A4&amp;"','"&amp;B4&amp;"','"&amp;C4&amp;"');"</f>
        <v>INSERT INTO CHITIETDICHVU VALUES('DP01','DV03','1');</v>
      </c>
      <c r="E4" s="12" t="s">
        <v>77</v>
      </c>
      <c r="F4" s="12" t="s">
        <v>36</v>
      </c>
      <c r="G4" s="12" t="s">
        <v>18</v>
      </c>
      <c r="H4" s="13" t="s">
        <v>222</v>
      </c>
      <c r="I4" s="15" t="s">
        <v>242</v>
      </c>
      <c r="J4" s="12" t="s">
        <v>182</v>
      </c>
      <c r="K4" s="9" t="str">
        <f>"INSERT INTO DATPHONG VALUES('"&amp;E4&amp;"','"&amp;F4&amp;"','"&amp;G4&amp;"','"&amp;H4&amp;"',"&amp;I4&amp;",'"&amp;J4&amp;"');"</f>
        <v>INSERT INTO DATPHONG VALUES('DP02','PH01','KH03','20/12/2021 16:00',null,'Dat truoc');</v>
      </c>
      <c r="L4" s="20" t="s">
        <v>37</v>
      </c>
      <c r="M4" s="20" t="s">
        <v>96</v>
      </c>
      <c r="N4" s="20">
        <v>8</v>
      </c>
      <c r="O4" s="54">
        <v>100000</v>
      </c>
      <c r="P4" s="57" t="s">
        <v>205</v>
      </c>
      <c r="Q4" s="9" t="str">
        <f t="shared" ref="Q4:Q45" si="1">"INSERT INTO PHONG VALUES('"&amp;L4&amp;"','"&amp;M4&amp;"','"&amp;N4&amp;"','"&amp;O4&amp;"','"&amp;P4&amp;"');"</f>
        <v>INSERT INTO PHONG VALUES('PH02','VIP','8','100000','CN1');</v>
      </c>
      <c r="R4" s="19" t="s">
        <v>57</v>
      </c>
      <c r="S4" s="19" t="s">
        <v>158</v>
      </c>
      <c r="T4" s="19" t="s">
        <v>175</v>
      </c>
      <c r="U4" s="19">
        <v>15000</v>
      </c>
      <c r="V4" s="9" t="str">
        <f t="shared" ref="V4:V22" si="2">"INSERT INTO DICHVU VALUES('"&amp;R4&amp;"','"&amp;S4&amp;"','"&amp;T4&amp;"','"&amp;U4&amp;"');"</f>
        <v>INSERT INTO DICHVU VALUES('DV02','Nuoc ngot','chai','15000');</v>
      </c>
      <c r="W4" s="12" t="s">
        <v>17</v>
      </c>
      <c r="X4" s="12" t="s">
        <v>102</v>
      </c>
      <c r="Y4" s="12" t="s">
        <v>121</v>
      </c>
      <c r="Z4" s="12" t="s">
        <v>135</v>
      </c>
      <c r="AA4" s="9" t="str">
        <f t="shared" ref="AA4:AA22" si="3">"INSERT INTO KHACHHANG_NV VALUES('"&amp;W4&amp;"','"&amp;X4&amp;"','"&amp;Y4&amp;"','"&amp;Z4&amp;"');"</f>
        <v>INSERT INTO KHACHHANG_NV VALUES('KH02','Tran Ngoc Chau','Binh Tan ','0989432098');</v>
      </c>
      <c r="AB4" s="22" t="s">
        <v>17</v>
      </c>
      <c r="AC4" s="22" t="s">
        <v>102</v>
      </c>
      <c r="AD4" s="22" t="s">
        <v>121</v>
      </c>
      <c r="AE4" s="22" t="s">
        <v>135</v>
      </c>
      <c r="AF4" s="22" t="s">
        <v>96</v>
      </c>
      <c r="AG4" s="22">
        <v>4800000</v>
      </c>
      <c r="AH4" s="9" t="str">
        <f t="shared" ref="AH4:AH22" si="4">"INSERT INTO KHACHHANG_QL VALUES('"&amp;AB4&amp;"','"&amp;AC4&amp;"','"&amp;AD4&amp;"','"&amp;AE4&amp;"','"&amp;AF4&amp;"','"&amp;AG4&amp;"');"</f>
        <v>INSERT INTO KHACHHANG_QL VALUES('KH02','Tran Ngoc Chau','Binh Tan ','0989432098','VIP','4800000');</v>
      </c>
    </row>
    <row r="5" spans="1:34" x14ac:dyDescent="0.35">
      <c r="A5" s="21" t="s">
        <v>76</v>
      </c>
      <c r="B5" s="21" t="s">
        <v>68</v>
      </c>
      <c r="C5" s="21">
        <v>3</v>
      </c>
      <c r="D5" s="9" t="str">
        <f t="shared" si="0"/>
        <v>INSERT INTO CHITIETDICHVU VALUES('DP01','DV13','3');</v>
      </c>
      <c r="E5" s="12" t="s">
        <v>78</v>
      </c>
      <c r="F5" s="12" t="s">
        <v>43</v>
      </c>
      <c r="G5" s="12" t="s">
        <v>19</v>
      </c>
      <c r="H5" s="13" t="s">
        <v>223</v>
      </c>
      <c r="I5" s="15" t="s">
        <v>242</v>
      </c>
      <c r="J5" s="12" t="s">
        <v>183</v>
      </c>
      <c r="K5" s="9" t="str">
        <f>"INSERT INTO DATPHONG VALUES('"&amp;E5&amp;"','"&amp;F5&amp;"','"&amp;G5&amp;"','"&amp;H5&amp;"',"&amp;I5&amp;",'"&amp;J5&amp;"');"</f>
        <v>INSERT INTO DATPHONG VALUES('DP03','PH08','KH04','21/11/2021 12:30',null,'Da huy');</v>
      </c>
      <c r="L5" s="20" t="s">
        <v>38</v>
      </c>
      <c r="M5" s="20" t="s">
        <v>96</v>
      </c>
      <c r="N5" s="20">
        <v>12</v>
      </c>
      <c r="O5" s="54">
        <v>120000</v>
      </c>
      <c r="P5" s="57" t="s">
        <v>205</v>
      </c>
      <c r="Q5" s="9" t="str">
        <f t="shared" si="1"/>
        <v>INSERT INTO PHONG VALUES('PH03','VIP','12','120000','CN1');</v>
      </c>
      <c r="R5" s="19" t="s">
        <v>58</v>
      </c>
      <c r="S5" s="19" t="s">
        <v>156</v>
      </c>
      <c r="T5" s="19" t="s">
        <v>175</v>
      </c>
      <c r="U5" s="19">
        <v>200000</v>
      </c>
      <c r="V5" s="9" t="str">
        <f t="shared" si="2"/>
        <v>INSERT INTO DICHVU VALUES('DV03','Ruou','chai','200000');</v>
      </c>
      <c r="W5" s="12" t="s">
        <v>18</v>
      </c>
      <c r="X5" s="12" t="s">
        <v>103</v>
      </c>
      <c r="Y5" s="12" t="s">
        <v>122</v>
      </c>
      <c r="Z5" s="12" t="s">
        <v>137</v>
      </c>
      <c r="AA5" s="9" t="str">
        <f t="shared" si="3"/>
        <v>INSERT INTO KHACHHANG_NV VALUES('KH03','Nguyen Van Huu Nghia','Thu Duc','0884495092');</v>
      </c>
      <c r="AB5" s="22" t="s">
        <v>18</v>
      </c>
      <c r="AC5" s="22" t="s">
        <v>103</v>
      </c>
      <c r="AD5" s="22" t="s">
        <v>122</v>
      </c>
      <c r="AE5" s="22" t="s">
        <v>137</v>
      </c>
      <c r="AF5" s="22" t="s">
        <v>96</v>
      </c>
      <c r="AG5" s="22">
        <v>4200000</v>
      </c>
      <c r="AH5" s="9" t="str">
        <f t="shared" si="4"/>
        <v>INSERT INTO KHACHHANG_QL VALUES('KH03','Nguyen Van Huu Nghia','Thu Duc','0884495092','VIP','4200000');</v>
      </c>
    </row>
    <row r="6" spans="1:34" x14ac:dyDescent="0.35">
      <c r="A6" s="21" t="s">
        <v>76</v>
      </c>
      <c r="B6" s="21" t="s">
        <v>72</v>
      </c>
      <c r="C6" s="21">
        <v>2</v>
      </c>
      <c r="D6" s="9" t="str">
        <f t="shared" si="0"/>
        <v>INSERT INTO CHITIETDICHVU VALUES('DP01','DV17','2');</v>
      </c>
      <c r="E6" s="12" t="s">
        <v>79</v>
      </c>
      <c r="F6" s="12" t="s">
        <v>37</v>
      </c>
      <c r="G6" s="12" t="s">
        <v>17</v>
      </c>
      <c r="H6" s="13" t="s">
        <v>224</v>
      </c>
      <c r="I6" s="15">
        <v>2</v>
      </c>
      <c r="J6" s="12" t="s">
        <v>181</v>
      </c>
      <c r="K6" s="9" t="str">
        <f t="shared" ref="K6:K21" si="5">"INSERT INTO DATPHONG VALUES('"&amp;E6&amp;"','"&amp;F6&amp;"','"&amp;G6&amp;"','"&amp;H6&amp;"','"&amp;I6&amp;"','"&amp;J6&amp;"');"</f>
        <v>INSERT INTO DATPHONG VALUES('DP04','PH02','KH02','22/11/2021 13:00','2','Dat thanh cong');</v>
      </c>
      <c r="L6" s="20" t="s">
        <v>39</v>
      </c>
      <c r="M6" s="20" t="s">
        <v>96</v>
      </c>
      <c r="N6" s="20">
        <v>5</v>
      </c>
      <c r="O6" s="54">
        <v>80000</v>
      </c>
      <c r="P6" s="57" t="s">
        <v>205</v>
      </c>
      <c r="Q6" s="9" t="str">
        <f t="shared" si="1"/>
        <v>INSERT INTO PHONG VALUES('PH04','VIP','5','80000','CN1');</v>
      </c>
      <c r="R6" s="19" t="s">
        <v>59</v>
      </c>
      <c r="S6" s="19" t="s">
        <v>157</v>
      </c>
      <c r="T6" s="19" t="s">
        <v>176</v>
      </c>
      <c r="U6" s="19">
        <v>20000</v>
      </c>
      <c r="V6" s="9" t="str">
        <f t="shared" si="2"/>
        <v>INSERT INTO DICHVU VALUES('DV04','Thuoc la','goi','20000');</v>
      </c>
      <c r="W6" s="12" t="s">
        <v>19</v>
      </c>
      <c r="X6" s="12" t="s">
        <v>104</v>
      </c>
      <c r="Y6" s="12" t="s">
        <v>122</v>
      </c>
      <c r="Z6" s="12" t="s">
        <v>138</v>
      </c>
      <c r="AA6" s="9" t="str">
        <f t="shared" si="3"/>
        <v>INSERT INTO KHACHHANG_NV VALUES('KH04','Tran Thi Bich Ngoc','Thu Duc','0847389584');</v>
      </c>
      <c r="AB6" s="22" t="s">
        <v>19</v>
      </c>
      <c r="AC6" s="22" t="s">
        <v>104</v>
      </c>
      <c r="AD6" s="22" t="s">
        <v>122</v>
      </c>
      <c r="AE6" s="22" t="s">
        <v>138</v>
      </c>
      <c r="AF6" s="22" t="s">
        <v>216</v>
      </c>
      <c r="AG6" s="22">
        <v>3850000</v>
      </c>
      <c r="AH6" s="9" t="str">
        <f t="shared" si="4"/>
        <v>INSERT INTO KHACHHANG_QL VALUES('KH04','Tran Thi Bich Ngoc','Thu Duc','0847389584','Gold','3850000');</v>
      </c>
    </row>
    <row r="7" spans="1:34" x14ac:dyDescent="0.35">
      <c r="A7" s="21" t="s">
        <v>79</v>
      </c>
      <c r="B7" s="21" t="s">
        <v>75</v>
      </c>
      <c r="C7" s="21">
        <v>2</v>
      </c>
      <c r="D7" s="9" t="str">
        <f t="shared" si="0"/>
        <v>INSERT INTO CHITIETDICHVU VALUES('DP04','DV20','2');</v>
      </c>
      <c r="E7" s="12" t="s">
        <v>80</v>
      </c>
      <c r="F7" s="12" t="s">
        <v>41</v>
      </c>
      <c r="G7" s="12" t="s">
        <v>30</v>
      </c>
      <c r="H7" s="13" t="s">
        <v>225</v>
      </c>
      <c r="I7" s="15">
        <v>3</v>
      </c>
      <c r="J7" s="12" t="s">
        <v>181</v>
      </c>
      <c r="K7" s="9" t="str">
        <f t="shared" si="5"/>
        <v>INSERT INTO DATPHONG VALUES('DP05','PH06','KH15','22/11/2021 13:20','3','Dat thanh cong');</v>
      </c>
      <c r="L7" s="20" t="s">
        <v>40</v>
      </c>
      <c r="M7" s="20" t="s">
        <v>96</v>
      </c>
      <c r="N7" s="20">
        <v>8</v>
      </c>
      <c r="O7" s="54">
        <v>100000</v>
      </c>
      <c r="P7" s="57" t="s">
        <v>205</v>
      </c>
      <c r="Q7" s="9" t="str">
        <f t="shared" si="1"/>
        <v>INSERT INTO PHONG VALUES('PH05','VIP','8','100000','CN1');</v>
      </c>
      <c r="R7" s="19" t="s">
        <v>60</v>
      </c>
      <c r="S7" s="19" t="s">
        <v>159</v>
      </c>
      <c r="T7" s="19" t="s">
        <v>180</v>
      </c>
      <c r="U7" s="19">
        <v>20000</v>
      </c>
      <c r="V7" s="9" t="str">
        <f t="shared" si="2"/>
        <v>INSERT INTO DICHVU VALUES('DV05','Trai cay','phan','20000');</v>
      </c>
      <c r="W7" s="12" t="s">
        <v>20</v>
      </c>
      <c r="X7" s="12" t="s">
        <v>105</v>
      </c>
      <c r="Y7" s="12" t="s">
        <v>123</v>
      </c>
      <c r="Z7" s="12" t="s">
        <v>139</v>
      </c>
      <c r="AA7" s="9" t="str">
        <f t="shared" si="3"/>
        <v>INSERT INTO KHACHHANG_NV VALUES('KH05','Nguyen Quoc Huy','Q2','0922222884');</v>
      </c>
      <c r="AB7" s="22" t="s">
        <v>20</v>
      </c>
      <c r="AC7" s="22" t="s">
        <v>105</v>
      </c>
      <c r="AD7" s="22" t="s">
        <v>123</v>
      </c>
      <c r="AE7" s="22" t="s">
        <v>139</v>
      </c>
      <c r="AF7" s="22" t="s">
        <v>216</v>
      </c>
      <c r="AG7" s="22">
        <v>2700000</v>
      </c>
      <c r="AH7" s="9" t="str">
        <f t="shared" si="4"/>
        <v>INSERT INTO KHACHHANG_QL VALUES('KH05','Nguyen Quoc Huy','Q2','0922222884','Gold','2700000');</v>
      </c>
    </row>
    <row r="8" spans="1:34" x14ac:dyDescent="0.35">
      <c r="A8" s="21" t="s">
        <v>79</v>
      </c>
      <c r="B8" s="21" t="s">
        <v>57</v>
      </c>
      <c r="C8" s="21">
        <v>1</v>
      </c>
      <c r="D8" s="9" t="str">
        <f t="shared" si="0"/>
        <v>INSERT INTO CHITIETDICHVU VALUES('DP04','DV02','1');</v>
      </c>
      <c r="E8" s="12" t="s">
        <v>81</v>
      </c>
      <c r="F8" s="12" t="s">
        <v>40</v>
      </c>
      <c r="G8" s="12" t="s">
        <v>27</v>
      </c>
      <c r="H8" s="13" t="s">
        <v>226</v>
      </c>
      <c r="I8" s="15">
        <v>4</v>
      </c>
      <c r="J8" s="12" t="s">
        <v>181</v>
      </c>
      <c r="K8" s="9" t="str">
        <f t="shared" si="5"/>
        <v>INSERT INTO DATPHONG VALUES('DP06','PH05','KH12','22/11/2021 18:00','4','Dat thanh cong');</v>
      </c>
      <c r="L8" s="20" t="s">
        <v>41</v>
      </c>
      <c r="M8" s="20" t="s">
        <v>96</v>
      </c>
      <c r="N8" s="20">
        <v>12</v>
      </c>
      <c r="O8" s="54">
        <v>120000</v>
      </c>
      <c r="P8" s="57" t="s">
        <v>205</v>
      </c>
      <c r="Q8" s="9" t="str">
        <f t="shared" si="1"/>
        <v>INSERT INTO PHONG VALUES('PH06','VIP','12','120000','CN1');</v>
      </c>
      <c r="R8" s="19" t="s">
        <v>61</v>
      </c>
      <c r="S8" s="19" t="s">
        <v>160</v>
      </c>
      <c r="T8" s="19" t="s">
        <v>177</v>
      </c>
      <c r="U8" s="19">
        <v>2000</v>
      </c>
      <c r="V8" s="9" t="str">
        <f t="shared" si="2"/>
        <v>INSERT INTO DICHVU VALUES('DV06','Khan uot','cai','2000');</v>
      </c>
      <c r="W8" s="12" t="s">
        <v>21</v>
      </c>
      <c r="X8" s="12" t="s">
        <v>106</v>
      </c>
      <c r="Y8" s="12" t="s">
        <v>124</v>
      </c>
      <c r="Z8" s="12" t="s">
        <v>140</v>
      </c>
      <c r="AA8" s="9" t="str">
        <f t="shared" si="3"/>
        <v>INSERT INTO KHACHHANG_NV VALUES('KH06','Phan Van Hon','Q6','0948736254');</v>
      </c>
      <c r="AB8" s="22" t="s">
        <v>21</v>
      </c>
      <c r="AC8" s="22" t="s">
        <v>106</v>
      </c>
      <c r="AD8" s="22" t="s">
        <v>124</v>
      </c>
      <c r="AE8" s="22" t="s">
        <v>140</v>
      </c>
      <c r="AF8" s="22" t="s">
        <v>216</v>
      </c>
      <c r="AG8" s="22">
        <v>2370000</v>
      </c>
      <c r="AH8" s="9" t="str">
        <f t="shared" si="4"/>
        <v>INSERT INTO KHACHHANG_QL VALUES('KH06','Phan Van Hon','Q6','0948736254','Gold','2370000');</v>
      </c>
    </row>
    <row r="9" spans="1:34" x14ac:dyDescent="0.35">
      <c r="A9" s="21" t="s">
        <v>80</v>
      </c>
      <c r="B9" s="21" t="s">
        <v>57</v>
      </c>
      <c r="C9" s="21">
        <v>1</v>
      </c>
      <c r="D9" s="9" t="str">
        <f t="shared" si="0"/>
        <v>INSERT INTO CHITIETDICHVU VALUES('DP05','DV02','1');</v>
      </c>
      <c r="E9" s="12" t="s">
        <v>82</v>
      </c>
      <c r="F9" s="12" t="s">
        <v>40</v>
      </c>
      <c r="G9" s="12" t="s">
        <v>33</v>
      </c>
      <c r="H9" s="13" t="s">
        <v>227</v>
      </c>
      <c r="I9" s="15" t="s">
        <v>242</v>
      </c>
      <c r="J9" s="12" t="s">
        <v>182</v>
      </c>
      <c r="K9" s="9" t="str">
        <f>"INSERT INTO DATPHONG VALUES('"&amp;E9&amp;"','"&amp;F9&amp;"','"&amp;G9&amp;"','"&amp;H9&amp;"',"&amp;I9&amp;",'"&amp;J9&amp;"');"</f>
        <v>INSERT INTO DATPHONG VALUES('DP07','PH05','KH18','15/12/2021 17:00',null,'Dat truoc');</v>
      </c>
      <c r="L9" s="20" t="s">
        <v>42</v>
      </c>
      <c r="M9" s="20" t="s">
        <v>97</v>
      </c>
      <c r="N9" s="20">
        <v>5</v>
      </c>
      <c r="O9" s="54">
        <v>40000</v>
      </c>
      <c r="P9" s="57" t="s">
        <v>205</v>
      </c>
      <c r="Q9" s="9" t="str">
        <f t="shared" si="1"/>
        <v>INSERT INTO PHONG VALUES('PH07','S','5','40000','CN1');</v>
      </c>
      <c r="R9" s="19" t="s">
        <v>62</v>
      </c>
      <c r="S9" s="19" t="s">
        <v>161</v>
      </c>
      <c r="T9" s="19" t="s">
        <v>180</v>
      </c>
      <c r="U9" s="19">
        <v>30000</v>
      </c>
      <c r="V9" s="9" t="str">
        <f t="shared" si="2"/>
        <v>INSERT INTO DICHVU VALUES('DV07','Khoai tay chien','phan','30000');</v>
      </c>
      <c r="W9" s="12" t="s">
        <v>22</v>
      </c>
      <c r="X9" s="12" t="s">
        <v>107</v>
      </c>
      <c r="Y9" s="12" t="s">
        <v>125</v>
      </c>
      <c r="Z9" s="12" t="s">
        <v>141</v>
      </c>
      <c r="AA9" s="9" t="str">
        <f t="shared" si="3"/>
        <v>INSERT INTO KHACHHANG_NV VALUES('KH07','Hong Thien Thao','Q7','0213444587');</v>
      </c>
      <c r="AB9" s="22" t="s">
        <v>22</v>
      </c>
      <c r="AC9" s="22" t="s">
        <v>107</v>
      </c>
      <c r="AD9" s="22" t="s">
        <v>125</v>
      </c>
      <c r="AE9" s="22" t="s">
        <v>141</v>
      </c>
      <c r="AF9" s="22" t="s">
        <v>216</v>
      </c>
      <c r="AG9" s="22">
        <v>2360000</v>
      </c>
      <c r="AH9" s="9" t="str">
        <f t="shared" si="4"/>
        <v>INSERT INTO KHACHHANG_QL VALUES('KH07','Hong Thien Thao','Q7','0213444587','Gold','2360000');</v>
      </c>
    </row>
    <row r="10" spans="1:34" x14ac:dyDescent="0.35">
      <c r="A10" s="21" t="s">
        <v>80</v>
      </c>
      <c r="B10" s="21" t="s">
        <v>56</v>
      </c>
      <c r="C10" s="21">
        <v>1</v>
      </c>
      <c r="D10" s="9" t="str">
        <f t="shared" si="0"/>
        <v>INSERT INTO CHITIETDICHVU VALUES('DP05','DV01','1');</v>
      </c>
      <c r="E10" s="12" t="s">
        <v>83</v>
      </c>
      <c r="F10" s="12" t="s">
        <v>42</v>
      </c>
      <c r="G10" s="12" t="s">
        <v>31</v>
      </c>
      <c r="H10" s="13" t="s">
        <v>228</v>
      </c>
      <c r="I10" s="15">
        <v>1</v>
      </c>
      <c r="J10" s="12" t="s">
        <v>181</v>
      </c>
      <c r="K10" s="9" t="str">
        <f t="shared" si="5"/>
        <v>INSERT INTO DATPHONG VALUES('DP08','PH07','KH16','23/11/2021 22:00','1','Dat thanh cong');</v>
      </c>
      <c r="L10" s="20" t="s">
        <v>43</v>
      </c>
      <c r="M10" s="20" t="s">
        <v>98</v>
      </c>
      <c r="N10" s="20">
        <v>10</v>
      </c>
      <c r="O10" s="54">
        <v>60000</v>
      </c>
      <c r="P10" s="57" t="s">
        <v>205</v>
      </c>
      <c r="Q10" s="9" t="str">
        <f t="shared" si="1"/>
        <v>INSERT INTO PHONG VALUES('PH08','M','10','60000','CN1');</v>
      </c>
      <c r="R10" s="19" t="s">
        <v>63</v>
      </c>
      <c r="S10" s="19" t="s">
        <v>178</v>
      </c>
      <c r="T10" s="19" t="s">
        <v>180</v>
      </c>
      <c r="U10" s="19">
        <v>30000</v>
      </c>
      <c r="V10" s="9" t="str">
        <f t="shared" si="2"/>
        <v>INSERT INTO DICHVU VALUES('DV08','Xuc xich nuong','phan','30000');</v>
      </c>
      <c r="W10" s="12" t="s">
        <v>23</v>
      </c>
      <c r="X10" s="12" t="s">
        <v>108</v>
      </c>
      <c r="Y10" s="12" t="s">
        <v>126</v>
      </c>
      <c r="Z10" s="12" t="s">
        <v>142</v>
      </c>
      <c r="AA10" s="9" t="str">
        <f t="shared" si="3"/>
        <v>INSERT INTO KHACHHANG_NV VALUES('KH08','Nguyen Nhat Nam','Tan Binh','0123476529');</v>
      </c>
      <c r="AB10" s="22" t="s">
        <v>23</v>
      </c>
      <c r="AC10" s="22" t="s">
        <v>108</v>
      </c>
      <c r="AD10" s="22" t="s">
        <v>126</v>
      </c>
      <c r="AE10" s="22" t="s">
        <v>142</v>
      </c>
      <c r="AF10" s="22" t="s">
        <v>216</v>
      </c>
      <c r="AG10" s="22">
        <v>2050000</v>
      </c>
      <c r="AH10" s="9" t="str">
        <f t="shared" si="4"/>
        <v>INSERT INTO KHACHHANG_QL VALUES('KH08','Nguyen Nhat Nam','Tan Binh','0123476529','Gold','2050000');</v>
      </c>
    </row>
    <row r="11" spans="1:34" x14ac:dyDescent="0.35">
      <c r="A11" s="21" t="s">
        <v>81</v>
      </c>
      <c r="B11" s="21" t="s">
        <v>64</v>
      </c>
      <c r="C11" s="21">
        <v>1</v>
      </c>
      <c r="D11" s="9" t="str">
        <f t="shared" si="0"/>
        <v>INSERT INTO CHITIETDICHVU VALUES('DP06','DV09','1');</v>
      </c>
      <c r="E11" s="12" t="s">
        <v>84</v>
      </c>
      <c r="F11" s="12" t="s">
        <v>47</v>
      </c>
      <c r="G11" s="12" t="s">
        <v>25</v>
      </c>
      <c r="H11" s="13" t="s">
        <v>229</v>
      </c>
      <c r="I11" s="15">
        <v>2</v>
      </c>
      <c r="J11" s="12" t="s">
        <v>181</v>
      </c>
      <c r="K11" s="9" t="str">
        <f t="shared" si="5"/>
        <v>INSERT INTO DATPHONG VALUES('DP09','PH12','KH10','23/11/2021 14:00','2','Dat thanh cong');</v>
      </c>
      <c r="L11" s="20" t="s">
        <v>44</v>
      </c>
      <c r="M11" s="20" t="s">
        <v>99</v>
      </c>
      <c r="N11" s="20">
        <v>15</v>
      </c>
      <c r="O11" s="54">
        <v>80000</v>
      </c>
      <c r="P11" s="57" t="s">
        <v>205</v>
      </c>
      <c r="Q11" s="9" t="str">
        <f t="shared" si="1"/>
        <v>INSERT INTO PHONG VALUES('PH09','L','15','80000','CN1');</v>
      </c>
      <c r="R11" s="19" t="s">
        <v>64</v>
      </c>
      <c r="S11" s="19" t="s">
        <v>162</v>
      </c>
      <c r="T11" s="19" t="s">
        <v>179</v>
      </c>
      <c r="U11" s="19">
        <v>15000</v>
      </c>
      <c r="V11" s="9" t="str">
        <f t="shared" si="2"/>
        <v>INSERT INTO DICHVU VALUES('DV09','Kho muc','con','15000');</v>
      </c>
      <c r="W11" s="12" t="s">
        <v>24</v>
      </c>
      <c r="X11" s="12" t="s">
        <v>109</v>
      </c>
      <c r="Y11" s="12" t="s">
        <v>127</v>
      </c>
      <c r="Z11" s="12" t="s">
        <v>143</v>
      </c>
      <c r="AA11" s="9" t="str">
        <f t="shared" si="3"/>
        <v>INSERT INTO KHACHHANG_NV VALUES('KH09','Nguyen Vo','Q9','0987123456');</v>
      </c>
      <c r="AB11" s="22" t="s">
        <v>24</v>
      </c>
      <c r="AC11" s="22" t="s">
        <v>211</v>
      </c>
      <c r="AD11" s="22" t="s">
        <v>127</v>
      </c>
      <c r="AE11" s="22" t="s">
        <v>143</v>
      </c>
      <c r="AF11" s="22" t="s">
        <v>215</v>
      </c>
      <c r="AG11" s="22">
        <v>1982000</v>
      </c>
      <c r="AH11" s="9" t="str">
        <f t="shared" si="4"/>
        <v>INSERT INTO KHACHHANG_QL VALUES('KH09','Nguyen Vu','Q9','0987123456','Thanh Vien','1982000');</v>
      </c>
    </row>
    <row r="12" spans="1:34" x14ac:dyDescent="0.35">
      <c r="A12" s="21" t="s">
        <v>83</v>
      </c>
      <c r="B12" s="21" t="s">
        <v>61</v>
      </c>
      <c r="C12" s="21">
        <v>1</v>
      </c>
      <c r="D12" s="9" t="str">
        <f t="shared" si="0"/>
        <v>INSERT INTO CHITIETDICHVU VALUES('DP08','DV06','1');</v>
      </c>
      <c r="E12" s="12" t="s">
        <v>85</v>
      </c>
      <c r="F12" s="12" t="s">
        <v>38</v>
      </c>
      <c r="G12" s="12" t="s">
        <v>32</v>
      </c>
      <c r="H12" s="13" t="s">
        <v>230</v>
      </c>
      <c r="I12" s="15" t="s">
        <v>242</v>
      </c>
      <c r="J12" s="12" t="s">
        <v>183</v>
      </c>
      <c r="K12" s="9" t="str">
        <f>"INSERT INTO DATPHONG VALUES('"&amp;E12&amp;"','"&amp;F12&amp;"','"&amp;G12&amp;"','"&amp;H12&amp;"',"&amp;I12&amp;",'"&amp;J12&amp;"');"</f>
        <v>INSERT INTO DATPHONG VALUES('DP10','PH03','KH17','23/11/2021 11:00',null,'Da huy');</v>
      </c>
      <c r="L12" s="20" t="s">
        <v>45</v>
      </c>
      <c r="M12" s="20" t="s">
        <v>100</v>
      </c>
      <c r="N12" s="20">
        <v>20</v>
      </c>
      <c r="O12" s="54">
        <v>100000</v>
      </c>
      <c r="P12" s="57" t="s">
        <v>205</v>
      </c>
      <c r="Q12" s="9" t="str">
        <f t="shared" si="1"/>
        <v>INSERT INTO PHONG VALUES('PH10','XL','20','100000','CN1');</v>
      </c>
      <c r="R12" s="19" t="s">
        <v>65</v>
      </c>
      <c r="S12" s="19" t="s">
        <v>163</v>
      </c>
      <c r="T12" s="19" t="s">
        <v>180</v>
      </c>
      <c r="U12" s="19">
        <v>25000</v>
      </c>
      <c r="V12" s="9" t="str">
        <f t="shared" si="2"/>
        <v>INSERT INTO DICHVU VALUES('DV10','Mi goi','phan','25000');</v>
      </c>
      <c r="W12" s="12" t="s">
        <v>25</v>
      </c>
      <c r="X12" s="12" t="s">
        <v>110</v>
      </c>
      <c r="Y12" s="12" t="s">
        <v>128</v>
      </c>
      <c r="Z12" s="12" t="s">
        <v>144</v>
      </c>
      <c r="AA12" s="9" t="str">
        <f t="shared" si="3"/>
        <v>INSERT INTO KHACHHANG_NV VALUES('KH10','Phan Hong Hai','Q11','0988888888');</v>
      </c>
      <c r="AB12" s="22" t="s">
        <v>25</v>
      </c>
      <c r="AC12" s="22" t="s">
        <v>110</v>
      </c>
      <c r="AD12" s="22" t="s">
        <v>128</v>
      </c>
      <c r="AE12" s="24" t="s">
        <v>214</v>
      </c>
      <c r="AF12" s="22" t="s">
        <v>215</v>
      </c>
      <c r="AG12" s="22">
        <v>1680000</v>
      </c>
      <c r="AH12" s="9" t="str">
        <f t="shared" si="4"/>
        <v>INSERT INTO KHACHHANG_QL VALUES('KH10','Phan Hong Hai','Q11','0946398273','Thanh Vien','1680000');</v>
      </c>
    </row>
    <row r="13" spans="1:34" x14ac:dyDescent="0.35">
      <c r="A13" s="21" t="s">
        <v>83</v>
      </c>
      <c r="B13" s="21" t="s">
        <v>74</v>
      </c>
      <c r="C13" s="21">
        <v>1</v>
      </c>
      <c r="D13" s="9" t="str">
        <f t="shared" si="0"/>
        <v>INSERT INTO CHITIETDICHVU VALUES('DP08','DV19','1');</v>
      </c>
      <c r="E13" s="12" t="s">
        <v>86</v>
      </c>
      <c r="F13" s="12" t="s">
        <v>55</v>
      </c>
      <c r="G13" s="12" t="s">
        <v>26</v>
      </c>
      <c r="H13" s="13" t="s">
        <v>231</v>
      </c>
      <c r="I13" s="15" t="s">
        <v>242</v>
      </c>
      <c r="J13" s="12" t="s">
        <v>183</v>
      </c>
      <c r="K13" s="9" t="str">
        <f>"INSERT INTO DATPHONG VALUES('"&amp;E13&amp;"','"&amp;F13&amp;"','"&amp;G13&amp;"','"&amp;H13&amp;"',"&amp;I13&amp;",'"&amp;J13&amp;"');"</f>
        <v>INSERT INTO DATPHONG VALUES('DP11','PH20','KH11','23/11/2021 16:30',null,'Da huy');</v>
      </c>
      <c r="L13" s="20" t="s">
        <v>46</v>
      </c>
      <c r="M13" s="20" t="s">
        <v>97</v>
      </c>
      <c r="N13" s="20">
        <v>5</v>
      </c>
      <c r="O13" s="54">
        <v>40000</v>
      </c>
      <c r="P13" s="57" t="s">
        <v>205</v>
      </c>
      <c r="Q13" s="9" t="str">
        <f t="shared" si="1"/>
        <v>INSERT INTO PHONG VALUES('PH11','S','5','40000','CN1');</v>
      </c>
      <c r="R13" s="19" t="s">
        <v>66</v>
      </c>
      <c r="S13" s="19" t="s">
        <v>164</v>
      </c>
      <c r="T13" s="19" t="s">
        <v>180</v>
      </c>
      <c r="U13" s="19">
        <v>25000</v>
      </c>
      <c r="V13" s="9" t="str">
        <f t="shared" si="2"/>
        <v>INSERT INTO DICHVU VALUES('DV11','Mi xao','phan','25000');</v>
      </c>
      <c r="W13" s="12" t="s">
        <v>26</v>
      </c>
      <c r="X13" s="12" t="s">
        <v>111</v>
      </c>
      <c r="Y13" s="12" t="s">
        <v>129</v>
      </c>
      <c r="Z13" s="12" t="s">
        <v>145</v>
      </c>
      <c r="AA13" s="9" t="str">
        <f t="shared" si="3"/>
        <v>INSERT INTO KHACHHANG_NV VALUES('KH11','Tran Tan Phong','Q12','0916385938');</v>
      </c>
      <c r="AB13" s="22" t="s">
        <v>26</v>
      </c>
      <c r="AC13" s="22" t="s">
        <v>111</v>
      </c>
      <c r="AD13" s="22" t="s">
        <v>129</v>
      </c>
      <c r="AE13" s="22" t="s">
        <v>145</v>
      </c>
      <c r="AF13" s="22" t="s">
        <v>215</v>
      </c>
      <c r="AG13" s="22">
        <v>1650000</v>
      </c>
      <c r="AH13" s="9" t="str">
        <f t="shared" si="4"/>
        <v>INSERT INTO KHACHHANG_QL VALUES('KH11','Tran Tan Phong','Q12','0916385938','Thanh Vien','1650000');</v>
      </c>
    </row>
    <row r="14" spans="1:34" x14ac:dyDescent="0.35">
      <c r="A14" s="21" t="s">
        <v>84</v>
      </c>
      <c r="B14" s="21" t="s">
        <v>68</v>
      </c>
      <c r="C14" s="21">
        <v>2</v>
      </c>
      <c r="D14" s="9" t="str">
        <f t="shared" si="0"/>
        <v>INSERT INTO CHITIETDICHVU VALUES('DP09','DV13','2');</v>
      </c>
      <c r="E14" s="12" t="s">
        <v>87</v>
      </c>
      <c r="F14" s="12" t="s">
        <v>36</v>
      </c>
      <c r="G14" s="12" t="s">
        <v>34</v>
      </c>
      <c r="H14" s="13" t="s">
        <v>232</v>
      </c>
      <c r="I14" s="15">
        <v>1</v>
      </c>
      <c r="J14" s="12" t="s">
        <v>181</v>
      </c>
      <c r="K14" s="9" t="str">
        <f t="shared" si="5"/>
        <v>INSERT INTO DATPHONG VALUES('DP12','PH01','KH19','23/11/2021 16:50','1','Dat thanh cong');</v>
      </c>
      <c r="L14" s="20" t="s">
        <v>47</v>
      </c>
      <c r="M14" s="20" t="s">
        <v>98</v>
      </c>
      <c r="N14" s="20">
        <v>10</v>
      </c>
      <c r="O14" s="54">
        <v>60000</v>
      </c>
      <c r="P14" s="57" t="s">
        <v>205</v>
      </c>
      <c r="Q14" s="9" t="str">
        <f t="shared" si="1"/>
        <v>INSERT INTO PHONG VALUES('PH12','M','10','60000','CN1');</v>
      </c>
      <c r="R14" s="19" t="s">
        <v>67</v>
      </c>
      <c r="S14" s="19" t="s">
        <v>165</v>
      </c>
      <c r="T14" s="19" t="s">
        <v>180</v>
      </c>
      <c r="U14" s="19">
        <v>25000</v>
      </c>
      <c r="V14" s="9" t="str">
        <f t="shared" si="2"/>
        <v>INSERT INTO DICHVU VALUES('DV12','Hu tieu','phan','25000');</v>
      </c>
      <c r="W14" s="12" t="s">
        <v>27</v>
      </c>
      <c r="X14" s="12" t="s">
        <v>112</v>
      </c>
      <c r="Y14" s="12" t="s">
        <v>130</v>
      </c>
      <c r="Z14" s="12" t="s">
        <v>146</v>
      </c>
      <c r="AA14" s="9" t="str">
        <f t="shared" si="3"/>
        <v>INSERT INTO KHACHHANG_NV VALUES('KH12','Nguyen Thi Dieu','Q3','0458228282');</v>
      </c>
      <c r="AB14" s="22" t="s">
        <v>27</v>
      </c>
      <c r="AC14" s="22" t="s">
        <v>112</v>
      </c>
      <c r="AD14" s="22" t="s">
        <v>130</v>
      </c>
      <c r="AE14" s="22" t="s">
        <v>146</v>
      </c>
      <c r="AF14" s="22" t="s">
        <v>215</v>
      </c>
      <c r="AG14" s="22">
        <v>1464000</v>
      </c>
      <c r="AH14" s="9" t="str">
        <f t="shared" si="4"/>
        <v>INSERT INTO KHACHHANG_QL VALUES('KH12','Nguyen Thi Dieu','Q3','0458228282','Thanh Vien','1464000');</v>
      </c>
    </row>
    <row r="15" spans="1:34" x14ac:dyDescent="0.35">
      <c r="A15" s="21" t="s">
        <v>87</v>
      </c>
      <c r="B15" s="21" t="s">
        <v>56</v>
      </c>
      <c r="C15" s="21">
        <v>1</v>
      </c>
      <c r="D15" s="9" t="str">
        <f t="shared" si="0"/>
        <v>INSERT INTO CHITIETDICHVU VALUES('DP12','DV01','1');</v>
      </c>
      <c r="E15" s="12" t="s">
        <v>88</v>
      </c>
      <c r="F15" s="12" t="s">
        <v>39</v>
      </c>
      <c r="G15" s="12" t="s">
        <v>27</v>
      </c>
      <c r="H15" s="13" t="s">
        <v>233</v>
      </c>
      <c r="I15" s="15" t="s">
        <v>242</v>
      </c>
      <c r="J15" s="12" t="s">
        <v>182</v>
      </c>
      <c r="K15" s="9" t="str">
        <f>"INSERT INTO DATPHONG VALUES('"&amp;E15&amp;"','"&amp;F15&amp;"','"&amp;G15&amp;"','"&amp;H15&amp;"',"&amp;I15&amp;",'"&amp;J15&amp;"');"</f>
        <v>INSERT INTO DATPHONG VALUES('DP13','PH04','KH12','12/12/2021 21:00',null,'Dat truoc');</v>
      </c>
      <c r="L15" s="20" t="s">
        <v>48</v>
      </c>
      <c r="M15" s="20" t="s">
        <v>99</v>
      </c>
      <c r="N15" s="20">
        <v>15</v>
      </c>
      <c r="O15" s="54">
        <v>80000</v>
      </c>
      <c r="P15" s="57" t="s">
        <v>205</v>
      </c>
      <c r="Q15" s="9" t="str">
        <f t="shared" si="1"/>
        <v>INSERT INTO PHONG VALUES('PH13','L','15','80000','CN1');</v>
      </c>
      <c r="R15" s="19" t="s">
        <v>68</v>
      </c>
      <c r="S15" s="19" t="s">
        <v>166</v>
      </c>
      <c r="T15" s="19" t="s">
        <v>180</v>
      </c>
      <c r="U15" s="19">
        <v>30000</v>
      </c>
      <c r="V15" s="9" t="str">
        <f t="shared" si="2"/>
        <v>INSERT INTO DICHVU VALUES('DV13','Ca vien chien','phan','30000');</v>
      </c>
      <c r="W15" s="12" t="s">
        <v>28</v>
      </c>
      <c r="X15" s="12" t="s">
        <v>113</v>
      </c>
      <c r="Y15" s="12" t="s">
        <v>131</v>
      </c>
      <c r="Z15" s="12" t="s">
        <v>147</v>
      </c>
      <c r="AA15" s="9" t="str">
        <f t="shared" si="3"/>
        <v>INSERT INTO KHACHHANG_NV VALUES('KH13','Van Kim Ngan','Binh Thanh','0948284873');</v>
      </c>
      <c r="AB15" s="22" t="s">
        <v>28</v>
      </c>
      <c r="AC15" s="22" t="s">
        <v>113</v>
      </c>
      <c r="AD15" s="22" t="s">
        <v>131</v>
      </c>
      <c r="AE15" s="22" t="s">
        <v>147</v>
      </c>
      <c r="AF15" s="22" t="s">
        <v>215</v>
      </c>
      <c r="AG15" s="22">
        <v>1450000</v>
      </c>
      <c r="AH15" s="9" t="str">
        <f t="shared" si="4"/>
        <v>INSERT INTO KHACHHANG_QL VALUES('KH13','Van Kim Ngan','Binh Thanh','0948284873','Thanh Vien','1450000');</v>
      </c>
    </row>
    <row r="16" spans="1:34" x14ac:dyDescent="0.35">
      <c r="A16" s="21" t="s">
        <v>87</v>
      </c>
      <c r="B16" s="21" t="s">
        <v>57</v>
      </c>
      <c r="C16" s="21">
        <v>2</v>
      </c>
      <c r="D16" s="9" t="str">
        <f t="shared" si="0"/>
        <v>INSERT INTO CHITIETDICHVU VALUES('DP12','DV02','2');</v>
      </c>
      <c r="E16" s="12" t="s">
        <v>89</v>
      </c>
      <c r="F16" s="12" t="s">
        <v>42</v>
      </c>
      <c r="G16" s="12" t="s">
        <v>22</v>
      </c>
      <c r="H16" s="13" t="s">
        <v>234</v>
      </c>
      <c r="I16" s="15" t="s">
        <v>242</v>
      </c>
      <c r="J16" s="12" t="s">
        <v>183</v>
      </c>
      <c r="K16" s="9" t="str">
        <f>"INSERT INTO DATPHONG VALUES('"&amp;E16&amp;"','"&amp;F16&amp;"','"&amp;G16&amp;"','"&amp;H16&amp;"',"&amp;I16&amp;",'"&amp;J16&amp;"');"</f>
        <v>INSERT INTO DATPHONG VALUES('DP14','PH07','KH07','24/11/2021 18:00',null,'Da huy');</v>
      </c>
      <c r="L16" s="20" t="s">
        <v>49</v>
      </c>
      <c r="M16" s="20" t="s">
        <v>100</v>
      </c>
      <c r="N16" s="20">
        <v>20</v>
      </c>
      <c r="O16" s="54">
        <v>100000</v>
      </c>
      <c r="P16" s="57" t="s">
        <v>205</v>
      </c>
      <c r="Q16" s="9" t="str">
        <f t="shared" si="1"/>
        <v>INSERT INTO PHONG VALUES('PH14','XL','20','100000','CN1');</v>
      </c>
      <c r="R16" s="19" t="s">
        <v>69</v>
      </c>
      <c r="S16" s="19" t="s">
        <v>167</v>
      </c>
      <c r="T16" s="19" t="s">
        <v>180</v>
      </c>
      <c r="U16" s="19">
        <v>35000</v>
      </c>
      <c r="V16" s="9" t="str">
        <f t="shared" si="2"/>
        <v>INSERT INTO DICHVU VALUES('DV14','Com chien','phan','35000');</v>
      </c>
      <c r="W16" s="12" t="s">
        <v>29</v>
      </c>
      <c r="X16" s="12" t="s">
        <v>114</v>
      </c>
      <c r="Y16" s="12" t="s">
        <v>132</v>
      </c>
      <c r="Z16" s="12" t="s">
        <v>148</v>
      </c>
      <c r="AA16" s="9" t="str">
        <f t="shared" si="3"/>
        <v>INSERT INTO KHACHHANG_NV VALUES('KH14','Nguyen Nhat Thien Tan','Q1','0738493833');</v>
      </c>
      <c r="AB16" s="22" t="s">
        <v>29</v>
      </c>
      <c r="AC16" s="22" t="s">
        <v>114</v>
      </c>
      <c r="AD16" s="22" t="s">
        <v>132</v>
      </c>
      <c r="AE16" s="22" t="s">
        <v>148</v>
      </c>
      <c r="AF16" s="22" t="s">
        <v>215</v>
      </c>
      <c r="AG16" s="22">
        <v>1400000</v>
      </c>
      <c r="AH16" s="9" t="str">
        <f t="shared" si="4"/>
        <v>INSERT INTO KHACHHANG_QL VALUES('KH14','Nguyen Nhat Thien Tan','Q1','0738493833','Thanh Vien','1400000');</v>
      </c>
    </row>
    <row r="17" spans="1:55" x14ac:dyDescent="0.35">
      <c r="A17" s="21" t="s">
        <v>92</v>
      </c>
      <c r="B17" s="21" t="s">
        <v>59</v>
      </c>
      <c r="C17" s="21">
        <v>3</v>
      </c>
      <c r="D17" s="9" t="str">
        <f t="shared" si="0"/>
        <v>INSERT INTO CHITIETDICHVU VALUES('DP17','DV04','3');</v>
      </c>
      <c r="E17" s="12" t="s">
        <v>90</v>
      </c>
      <c r="F17" s="12" t="s">
        <v>41</v>
      </c>
      <c r="G17" s="12" t="s">
        <v>23</v>
      </c>
      <c r="H17" s="13" t="s">
        <v>235</v>
      </c>
      <c r="I17" s="15" t="s">
        <v>242</v>
      </c>
      <c r="J17" s="12" t="s">
        <v>183</v>
      </c>
      <c r="K17" s="9" t="str">
        <f>"INSERT INTO DATPHONG VALUES('"&amp;E17&amp;"','"&amp;F17&amp;"','"&amp;G17&amp;"','"&amp;H17&amp;"',"&amp;I17&amp;",'"&amp;J17&amp;"');"</f>
        <v>INSERT INTO DATPHONG VALUES('DP15','PH06','KH08','24/11/2021 19:30',null,'Da huy');</v>
      </c>
      <c r="L17" s="20" t="s">
        <v>50</v>
      </c>
      <c r="M17" s="20" t="s">
        <v>97</v>
      </c>
      <c r="N17" s="20">
        <v>5</v>
      </c>
      <c r="O17" s="54">
        <v>40000</v>
      </c>
      <c r="P17" s="57" t="s">
        <v>205</v>
      </c>
      <c r="Q17" s="9" t="str">
        <f t="shared" si="1"/>
        <v>INSERT INTO PHONG VALUES('PH15','S','5','40000','CN1');</v>
      </c>
      <c r="R17" s="19" t="s">
        <v>70</v>
      </c>
      <c r="S17" s="19" t="s">
        <v>168</v>
      </c>
      <c r="T17" s="19" t="s">
        <v>180</v>
      </c>
      <c r="U17" s="19">
        <v>50000</v>
      </c>
      <c r="V17" s="9" t="str">
        <f t="shared" si="2"/>
        <v>INSERT INTO DICHVU VALUES('DV15','Pizza','phan','50000');</v>
      </c>
      <c r="W17" s="12" t="s">
        <v>30</v>
      </c>
      <c r="X17" s="12" t="s">
        <v>115</v>
      </c>
      <c r="Y17" s="12" t="s">
        <v>132</v>
      </c>
      <c r="Z17" s="12" t="s">
        <v>149</v>
      </c>
      <c r="AA17" s="9" t="str">
        <f t="shared" si="3"/>
        <v>INSERT INTO KHACHHANG_NV VALUES('KH15','Tran Trieu Vu','Q1','0988875101');</v>
      </c>
      <c r="AB17" s="22" t="s">
        <v>30</v>
      </c>
      <c r="AC17" s="22" t="s">
        <v>115</v>
      </c>
      <c r="AD17" s="22" t="s">
        <v>132</v>
      </c>
      <c r="AE17" s="22" t="s">
        <v>149</v>
      </c>
      <c r="AF17" s="22" t="s">
        <v>215</v>
      </c>
      <c r="AG17" s="22">
        <v>1250000</v>
      </c>
      <c r="AH17" s="9" t="str">
        <f t="shared" si="4"/>
        <v>INSERT INTO KHACHHANG_QL VALUES('KH15','Tran Trieu Vu','Q1','0988875101','Thanh Vien','1250000');</v>
      </c>
    </row>
    <row r="18" spans="1:55" x14ac:dyDescent="0.35">
      <c r="A18" s="21" t="s">
        <v>92</v>
      </c>
      <c r="B18" s="21" t="s">
        <v>60</v>
      </c>
      <c r="C18" s="21">
        <v>3</v>
      </c>
      <c r="D18" s="9" t="str">
        <f t="shared" si="0"/>
        <v>INSERT INTO CHITIETDICHVU VALUES('DP17','DV05','3');</v>
      </c>
      <c r="E18" s="12" t="s">
        <v>91</v>
      </c>
      <c r="F18" s="12" t="s">
        <v>36</v>
      </c>
      <c r="G18" s="12" t="s">
        <v>19</v>
      </c>
      <c r="H18" s="13" t="s">
        <v>236</v>
      </c>
      <c r="I18" s="15" t="s">
        <v>242</v>
      </c>
      <c r="J18" s="12" t="s">
        <v>183</v>
      </c>
      <c r="K18" s="9" t="str">
        <f>"INSERT INTO DATPHONG VALUES('"&amp;E18&amp;"','"&amp;F18&amp;"','"&amp;G18&amp;"','"&amp;H18&amp;"',"&amp;I18&amp;",'"&amp;J18&amp;"');"</f>
        <v>INSERT INTO DATPHONG VALUES('DP16','PH01','KH04','24/11/2021 20:45',null,'Da huy');</v>
      </c>
      <c r="L18" s="20" t="s">
        <v>51</v>
      </c>
      <c r="M18" s="20" t="s">
        <v>98</v>
      </c>
      <c r="N18" s="20">
        <v>10</v>
      </c>
      <c r="O18" s="54">
        <v>60000</v>
      </c>
      <c r="P18" s="57" t="s">
        <v>205</v>
      </c>
      <c r="Q18" s="9" t="str">
        <f t="shared" si="1"/>
        <v>INSERT INTO PHONG VALUES('PH16','M','10','60000','CN1');</v>
      </c>
      <c r="R18" s="19" t="s">
        <v>71</v>
      </c>
      <c r="S18" s="19" t="s">
        <v>169</v>
      </c>
      <c r="T18" s="19" t="s">
        <v>180</v>
      </c>
      <c r="U18" s="19">
        <v>10000</v>
      </c>
      <c r="V18" s="9" t="str">
        <f t="shared" si="2"/>
        <v>INSERT INTO DICHVU VALUES('DV16','Trung cut','phan','10000');</v>
      </c>
      <c r="W18" s="12" t="s">
        <v>31</v>
      </c>
      <c r="X18" s="12" t="s">
        <v>116</v>
      </c>
      <c r="Y18" s="12" t="s">
        <v>133</v>
      </c>
      <c r="Z18" s="12" t="s">
        <v>150</v>
      </c>
      <c r="AA18" s="9" t="str">
        <f t="shared" si="3"/>
        <v>INSERT INTO KHACHHANG_NV VALUES('KH16','Mai Duc Thuan','Q5','0975738888');</v>
      </c>
      <c r="AB18" s="22" t="s">
        <v>31</v>
      </c>
      <c r="AC18" s="22" t="s">
        <v>116</v>
      </c>
      <c r="AD18" s="22" t="s">
        <v>133</v>
      </c>
      <c r="AE18" s="22" t="s">
        <v>150</v>
      </c>
      <c r="AF18" s="22" t="s">
        <v>215</v>
      </c>
      <c r="AG18" s="22">
        <v>1150000</v>
      </c>
      <c r="AH18" s="9" t="str">
        <f t="shared" si="4"/>
        <v>INSERT INTO KHACHHANG_QL VALUES('KH16','Mai Duc Thuan','Q5','0975738888','Thanh Vien','1150000');</v>
      </c>
    </row>
    <row r="19" spans="1:55" x14ac:dyDescent="0.35">
      <c r="A19" s="21" t="s">
        <v>92</v>
      </c>
      <c r="B19" s="21" t="s">
        <v>63</v>
      </c>
      <c r="C19" s="21">
        <v>1</v>
      </c>
      <c r="D19" s="9" t="str">
        <f t="shared" si="0"/>
        <v>INSERT INTO CHITIETDICHVU VALUES('DP17','DV08','1');</v>
      </c>
      <c r="E19" s="12" t="s">
        <v>92</v>
      </c>
      <c r="F19" s="12" t="s">
        <v>45</v>
      </c>
      <c r="G19" s="12" t="s">
        <v>16</v>
      </c>
      <c r="H19" s="13" t="s">
        <v>237</v>
      </c>
      <c r="I19" s="15">
        <v>1</v>
      </c>
      <c r="J19" s="12" t="s">
        <v>181</v>
      </c>
      <c r="K19" s="9" t="str">
        <f t="shared" si="5"/>
        <v>INSERT INTO DATPHONG VALUES('DP17','PH10','KH01','25/11/2021 15:00','1','Dat thanh cong');</v>
      </c>
      <c r="L19" s="20" t="s">
        <v>52</v>
      </c>
      <c r="M19" s="20" t="s">
        <v>99</v>
      </c>
      <c r="N19" s="20">
        <v>15</v>
      </c>
      <c r="O19" s="54">
        <v>80000</v>
      </c>
      <c r="P19" s="57" t="s">
        <v>205</v>
      </c>
      <c r="Q19" s="9" t="str">
        <f t="shared" si="1"/>
        <v>INSERT INTO PHONG VALUES('PH17','L','15','80000','CN1');</v>
      </c>
      <c r="R19" s="19" t="s">
        <v>72</v>
      </c>
      <c r="S19" s="19" t="s">
        <v>170</v>
      </c>
      <c r="T19" s="19" t="s">
        <v>180</v>
      </c>
      <c r="U19" s="19">
        <v>20000</v>
      </c>
      <c r="V19" s="9" t="str">
        <f t="shared" si="2"/>
        <v>INSERT INTO DICHVU VALUES('DV17','Banh trang tron','phan','20000');</v>
      </c>
      <c r="W19" s="12" t="s">
        <v>32</v>
      </c>
      <c r="X19" s="12" t="s">
        <v>117</v>
      </c>
      <c r="Y19" s="12" t="s">
        <v>124</v>
      </c>
      <c r="Z19" s="12" t="s">
        <v>151</v>
      </c>
      <c r="AA19" s="9" t="str">
        <f t="shared" si="3"/>
        <v>INSERT INTO KHACHHANG_NV VALUES('KH17','Dinh Van Co','Q6','0911888111');</v>
      </c>
      <c r="AB19" s="22" t="s">
        <v>32</v>
      </c>
      <c r="AC19" s="22" t="s">
        <v>117</v>
      </c>
      <c r="AD19" s="22" t="s">
        <v>124</v>
      </c>
      <c r="AE19" s="22" t="s">
        <v>151</v>
      </c>
      <c r="AF19" s="22" t="s">
        <v>215</v>
      </c>
      <c r="AG19" s="22">
        <v>1020000</v>
      </c>
      <c r="AH19" s="9" t="str">
        <f t="shared" si="4"/>
        <v>INSERT INTO KHACHHANG_QL VALUES('KH17','Dinh Van Co','Q6','0911888111','Thanh Vien','1020000');</v>
      </c>
    </row>
    <row r="20" spans="1:55" x14ac:dyDescent="0.35">
      <c r="A20" s="21" t="s">
        <v>93</v>
      </c>
      <c r="B20" s="21" t="s">
        <v>57</v>
      </c>
      <c r="C20" s="21">
        <v>1</v>
      </c>
      <c r="D20" s="9" t="str">
        <f t="shared" si="0"/>
        <v>INSERT INTO CHITIETDICHVU VALUES('DP18','DV02','1');</v>
      </c>
      <c r="E20" s="12" t="s">
        <v>93</v>
      </c>
      <c r="F20" s="12" t="s">
        <v>50</v>
      </c>
      <c r="G20" s="12" t="s">
        <v>19</v>
      </c>
      <c r="H20" s="13" t="s">
        <v>238</v>
      </c>
      <c r="I20" s="15">
        <v>3</v>
      </c>
      <c r="J20" s="12" t="s">
        <v>181</v>
      </c>
      <c r="K20" s="9" t="str">
        <f t="shared" si="5"/>
        <v>INSERT INTO DATPHONG VALUES('DP18','PH15','KH04','25/11/2021 17:40','3','Dat thanh cong');</v>
      </c>
      <c r="L20" s="20" t="s">
        <v>53</v>
      </c>
      <c r="M20" s="20" t="s">
        <v>100</v>
      </c>
      <c r="N20" s="20">
        <v>20</v>
      </c>
      <c r="O20" s="54">
        <v>100000</v>
      </c>
      <c r="P20" s="57" t="s">
        <v>205</v>
      </c>
      <c r="Q20" s="9" t="str">
        <f t="shared" si="1"/>
        <v>INSERT INTO PHONG VALUES('PH18','XL','20','100000','CN1');</v>
      </c>
      <c r="R20" s="19" t="s">
        <v>73</v>
      </c>
      <c r="S20" s="19" t="s">
        <v>171</v>
      </c>
      <c r="T20" s="19" t="s">
        <v>180</v>
      </c>
      <c r="U20" s="19">
        <v>20000</v>
      </c>
      <c r="V20" s="9" t="str">
        <f t="shared" si="2"/>
        <v>INSERT INTO DICHVU VALUES('DV18','Banh trang cuon','phan','20000');</v>
      </c>
      <c r="W20" s="12" t="s">
        <v>33</v>
      </c>
      <c r="X20" s="12" t="s">
        <v>118</v>
      </c>
      <c r="Y20" s="12" t="s">
        <v>120</v>
      </c>
      <c r="Z20" s="12" t="s">
        <v>152</v>
      </c>
      <c r="AA20" s="9" t="str">
        <f t="shared" si="3"/>
        <v>INSERT INTO KHACHHANG_NV VALUES('KH18','Nguyen Vo Thien An','Phu Trung','0989029976');</v>
      </c>
      <c r="AB20" s="22" t="s">
        <v>33</v>
      </c>
      <c r="AC20" s="22" t="s">
        <v>118</v>
      </c>
      <c r="AD20" s="22" t="s">
        <v>120</v>
      </c>
      <c r="AE20" s="22" t="s">
        <v>152</v>
      </c>
      <c r="AF20" s="22" t="s">
        <v>215</v>
      </c>
      <c r="AG20" s="22">
        <v>980000</v>
      </c>
      <c r="AH20" s="9" t="str">
        <f t="shared" si="4"/>
        <v>INSERT INTO KHACHHANG_QL VALUES('KH18','Nguyen Vo Thien An','Phu Trung','0989029976','Thanh Vien','980000');</v>
      </c>
    </row>
    <row r="21" spans="1:55" x14ac:dyDescent="0.35">
      <c r="A21" s="21" t="s">
        <v>94</v>
      </c>
      <c r="B21" s="21" t="s">
        <v>57</v>
      </c>
      <c r="C21" s="21">
        <v>3</v>
      </c>
      <c r="D21" s="9" t="str">
        <f t="shared" si="0"/>
        <v>INSERT INTO CHITIETDICHVU VALUES('DP19','DV02','3');</v>
      </c>
      <c r="E21" s="12" t="s">
        <v>94</v>
      </c>
      <c r="F21" s="12" t="s">
        <v>54</v>
      </c>
      <c r="G21" s="12" t="s">
        <v>20</v>
      </c>
      <c r="H21" s="13" t="s">
        <v>239</v>
      </c>
      <c r="I21" s="15">
        <v>2</v>
      </c>
      <c r="J21" s="12" t="s">
        <v>181</v>
      </c>
      <c r="K21" s="9" t="str">
        <f t="shared" si="5"/>
        <v>INSERT INTO DATPHONG VALUES('DP19','PH19','KH05','25/11/2021 19:00','2','Dat thanh cong');</v>
      </c>
      <c r="L21" s="20" t="s">
        <v>54</v>
      </c>
      <c r="M21" s="20" t="s">
        <v>98</v>
      </c>
      <c r="N21" s="20">
        <v>10</v>
      </c>
      <c r="O21" s="54">
        <v>60000</v>
      </c>
      <c r="P21" s="57" t="s">
        <v>205</v>
      </c>
      <c r="Q21" s="9" t="str">
        <f t="shared" si="1"/>
        <v>INSERT INTO PHONG VALUES('PH19','M','10','60000','CN1');</v>
      </c>
      <c r="R21" s="19" t="s">
        <v>74</v>
      </c>
      <c r="S21" s="19" t="s">
        <v>172</v>
      </c>
      <c r="T21" s="19" t="s">
        <v>180</v>
      </c>
      <c r="U21" s="19">
        <v>45000</v>
      </c>
      <c r="V21" s="9" t="str">
        <f t="shared" si="2"/>
        <v>INSERT INTO DICHVU VALUES('DV19','Sushi','phan','45000');</v>
      </c>
      <c r="W21" s="12" t="s">
        <v>34</v>
      </c>
      <c r="X21" s="12" t="s">
        <v>119</v>
      </c>
      <c r="Y21" s="12" t="s">
        <v>122</v>
      </c>
      <c r="Z21" s="12" t="s">
        <v>153</v>
      </c>
      <c r="AA21" s="9" t="str">
        <f t="shared" si="3"/>
        <v>INSERT INTO KHACHHANG_NV VALUES('KH19','Nguyen Minh Nhut','Thu Duc','0981122334');</v>
      </c>
      <c r="AB21" s="22" t="s">
        <v>34</v>
      </c>
      <c r="AC21" s="22" t="s">
        <v>119</v>
      </c>
      <c r="AD21" s="22" t="s">
        <v>122</v>
      </c>
      <c r="AE21" s="22" t="s">
        <v>153</v>
      </c>
      <c r="AF21" s="22" t="s">
        <v>215</v>
      </c>
      <c r="AG21" s="22">
        <v>796000</v>
      </c>
      <c r="AH21" s="9" t="str">
        <f t="shared" si="4"/>
        <v>INSERT INTO KHACHHANG_QL VALUES('KH19','Nguyen Minh Nhut','Thu Duc','0981122334','Thanh Vien','796000');</v>
      </c>
    </row>
    <row r="22" spans="1:55" x14ac:dyDescent="0.35">
      <c r="A22" s="21" t="s">
        <v>94</v>
      </c>
      <c r="B22" s="21" t="s">
        <v>59</v>
      </c>
      <c r="C22" s="21">
        <v>1</v>
      </c>
      <c r="D22" s="9" t="str">
        <f t="shared" si="0"/>
        <v>INSERT INTO CHITIETDICHVU VALUES('DP19','DV04','1');</v>
      </c>
      <c r="E22" s="12" t="s">
        <v>95</v>
      </c>
      <c r="F22" s="12" t="s">
        <v>38</v>
      </c>
      <c r="G22" s="12" t="s">
        <v>23</v>
      </c>
      <c r="H22" s="13" t="s">
        <v>240</v>
      </c>
      <c r="I22" s="15" t="s">
        <v>242</v>
      </c>
      <c r="J22" s="12" t="s">
        <v>182</v>
      </c>
      <c r="K22" s="9" t="str">
        <f>"INSERT INTO DATPHONG VALUES('"&amp;E22&amp;"','"&amp;F22&amp;"','"&amp;G22&amp;"','"&amp;H22&amp;"',"&amp;I22&amp;",'"&amp;J22&amp;"');"</f>
        <v>INSERT INTO DATPHONG VALUES('DP20','PH03','KH08','29/12/2021 12:00',null,'Dat truoc');</v>
      </c>
      <c r="L22" s="20" t="s">
        <v>55</v>
      </c>
      <c r="M22" s="20" t="s">
        <v>99</v>
      </c>
      <c r="N22" s="20">
        <v>15</v>
      </c>
      <c r="O22" s="54">
        <v>80000</v>
      </c>
      <c r="P22" s="57" t="s">
        <v>205</v>
      </c>
      <c r="Q22" s="9" t="str">
        <f t="shared" si="1"/>
        <v>INSERT INTO PHONG VALUES('PH20','L','15','80000','CN1');</v>
      </c>
      <c r="R22" s="19" t="s">
        <v>75</v>
      </c>
      <c r="S22" s="19" t="s">
        <v>173</v>
      </c>
      <c r="T22" s="19" t="s">
        <v>180</v>
      </c>
      <c r="U22" s="19">
        <v>40000</v>
      </c>
      <c r="V22" s="9" t="str">
        <f t="shared" si="2"/>
        <v>INSERT INTO DICHVU VALUES('DV20','Banh gao','phan','40000');</v>
      </c>
      <c r="W22" s="12" t="s">
        <v>35</v>
      </c>
      <c r="X22" s="12" t="s">
        <v>184</v>
      </c>
      <c r="Y22" s="12" t="s">
        <v>134</v>
      </c>
      <c r="Z22" s="12" t="s">
        <v>154</v>
      </c>
      <c r="AA22" s="9" t="str">
        <f t="shared" si="3"/>
        <v>INSERT INTO KHACHHANG_NV VALUES('KH20','Nguyen Van An','Binh Chanh','0987375999');</v>
      </c>
      <c r="AB22" s="22" t="s">
        <v>35</v>
      </c>
      <c r="AC22" s="22" t="s">
        <v>184</v>
      </c>
      <c r="AD22" s="22" t="s">
        <v>134</v>
      </c>
      <c r="AE22" s="22" t="s">
        <v>154</v>
      </c>
      <c r="AF22" s="22" t="s">
        <v>215</v>
      </c>
      <c r="AG22" s="22">
        <v>750000</v>
      </c>
      <c r="AH22" s="9" t="str">
        <f t="shared" si="4"/>
        <v>INSERT INTO KHACHHANG_QL VALUES('KH20','Nguyen Van An','Binh Chanh','0987375999','Thanh Vien','750000');</v>
      </c>
    </row>
    <row r="23" spans="1:55" x14ac:dyDescent="0.35">
      <c r="D23" s="9"/>
      <c r="P23"/>
      <c r="AA23"/>
      <c r="AG23" t="s">
        <v>217</v>
      </c>
    </row>
    <row r="24" spans="1:55" x14ac:dyDescent="0.35">
      <c r="A24" s="44" t="s">
        <v>221</v>
      </c>
      <c r="B24" s="44"/>
      <c r="C24" s="44"/>
      <c r="D24" s="9"/>
      <c r="E24" s="47" t="s">
        <v>210</v>
      </c>
      <c r="F24" s="47"/>
      <c r="G24" s="47"/>
      <c r="H24" s="47"/>
      <c r="I24" s="47"/>
      <c r="J24" s="47"/>
      <c r="L24" s="32" t="s">
        <v>213</v>
      </c>
      <c r="M24" s="33"/>
      <c r="N24" s="33"/>
      <c r="O24" s="33"/>
      <c r="P24" s="34"/>
      <c r="R24" s="45" t="s">
        <v>191</v>
      </c>
      <c r="S24" s="46"/>
      <c r="AA24"/>
      <c r="AG24" t="s">
        <v>219</v>
      </c>
    </row>
    <row r="25" spans="1:55" x14ac:dyDescent="0.35">
      <c r="A25" s="26" t="s">
        <v>1</v>
      </c>
      <c r="B25" s="26" t="s">
        <v>2</v>
      </c>
      <c r="C25" s="26" t="s">
        <v>3</v>
      </c>
      <c r="D25" s="9"/>
      <c r="E25" s="16" t="s">
        <v>1</v>
      </c>
      <c r="F25" s="16" t="s">
        <v>5</v>
      </c>
      <c r="G25" s="16" t="s">
        <v>6</v>
      </c>
      <c r="H25" s="17" t="s">
        <v>203</v>
      </c>
      <c r="I25" s="18" t="s">
        <v>202</v>
      </c>
      <c r="J25" s="16" t="s">
        <v>7</v>
      </c>
      <c r="L25" s="25" t="s">
        <v>5</v>
      </c>
      <c r="M25" s="25" t="s">
        <v>11</v>
      </c>
      <c r="N25" s="25" t="s">
        <v>186</v>
      </c>
      <c r="O25" s="55" t="s">
        <v>12</v>
      </c>
      <c r="P25" s="56" t="s">
        <v>192</v>
      </c>
      <c r="R25" s="23" t="s">
        <v>192</v>
      </c>
      <c r="S25" s="23" t="s">
        <v>193</v>
      </c>
      <c r="Y25" s="9"/>
      <c r="Z25"/>
      <c r="AA25" s="9"/>
      <c r="AG25" t="s">
        <v>218</v>
      </c>
      <c r="BC25" s="1"/>
    </row>
    <row r="26" spans="1:55" x14ac:dyDescent="0.35">
      <c r="A26" s="21" t="s">
        <v>283</v>
      </c>
      <c r="B26" s="21" t="s">
        <v>60</v>
      </c>
      <c r="C26" s="21">
        <v>2</v>
      </c>
      <c r="D26" s="9" t="str">
        <f t="shared" si="0"/>
        <v>INSERT INTO CHITIETDICHVU VALUES('DP23','DV05','2');</v>
      </c>
      <c r="E26" s="12" t="s">
        <v>281</v>
      </c>
      <c r="F26" s="12" t="s">
        <v>276</v>
      </c>
      <c r="G26" s="12" t="s">
        <v>33</v>
      </c>
      <c r="H26" s="14" t="s">
        <v>241</v>
      </c>
      <c r="I26" s="15" t="s">
        <v>242</v>
      </c>
      <c r="J26" s="12" t="s">
        <v>183</v>
      </c>
      <c r="K26" s="9" t="str">
        <f>"INSERT INTO DATPHONG VALUES('"&amp;E26&amp;"','"&amp;F26&amp;"','"&amp;G26&amp;"','"&amp;H26&amp;"',"&amp;I26&amp;",'"&amp;J26&amp;"');"</f>
        <v>INSERT INTO DATPHONG VALUES('DP21','PH36','KH18','24/11/2021 14:00',null,'Da huy');</v>
      </c>
      <c r="L26" s="20" t="s">
        <v>261</v>
      </c>
      <c r="M26" s="20" t="s">
        <v>96</v>
      </c>
      <c r="N26" s="20">
        <v>5</v>
      </c>
      <c r="O26" s="54">
        <v>80000</v>
      </c>
      <c r="P26" s="57" t="s">
        <v>206</v>
      </c>
      <c r="Q26" s="9" t="str">
        <f t="shared" si="1"/>
        <v>INSERT INTO PHONG VALUES('PH21','VIP','5','80000','CN2');</v>
      </c>
      <c r="R26" s="23" t="s">
        <v>205</v>
      </c>
      <c r="S26" s="23" t="s">
        <v>132</v>
      </c>
      <c r="T26" s="9" t="str">
        <f>"INSERT INTO CHINHANH VALUES('"&amp;R26&amp;"','"&amp;S26&amp;"');"</f>
        <v>INSERT INTO CHINHANH VALUES('CN1','Q1');</v>
      </c>
      <c r="W26" s="6" t="s">
        <v>190</v>
      </c>
      <c r="Y26" s="31" t="s">
        <v>187</v>
      </c>
      <c r="Z26" s="31"/>
      <c r="AA26" s="9"/>
      <c r="BC26" s="1"/>
    </row>
    <row r="27" spans="1:55" x14ac:dyDescent="0.35">
      <c r="A27" s="21" t="s">
        <v>284</v>
      </c>
      <c r="B27" s="21" t="s">
        <v>68</v>
      </c>
      <c r="C27" s="21">
        <v>1</v>
      </c>
      <c r="D27" s="9" t="str">
        <f t="shared" si="0"/>
        <v>INSERT INTO CHITIETDICHVU VALUES('DP24','DV13','1');</v>
      </c>
      <c r="E27" s="12" t="s">
        <v>282</v>
      </c>
      <c r="F27" s="12" t="s">
        <v>266</v>
      </c>
      <c r="G27" s="12" t="s">
        <v>16</v>
      </c>
      <c r="H27" s="13" t="s">
        <v>243</v>
      </c>
      <c r="I27" s="15" t="s">
        <v>242</v>
      </c>
      <c r="J27" s="12" t="s">
        <v>183</v>
      </c>
      <c r="K27" s="9" t="str">
        <f t="shared" ref="K27:K45" si="6">"INSERT INTO DATPHONG VALUES('"&amp;E27&amp;"','"&amp;F27&amp;"','"&amp;G27&amp;"','"&amp;H27&amp;"',"&amp;I27&amp;",'"&amp;J27&amp;"');"</f>
        <v>INSERT INTO DATPHONG VALUES('DP22','PH26','KH01','24/12/2021 19:00',null,'Da huy');</v>
      </c>
      <c r="L27" s="20" t="s">
        <v>262</v>
      </c>
      <c r="M27" s="20" t="s">
        <v>96</v>
      </c>
      <c r="N27" s="20">
        <v>8</v>
      </c>
      <c r="O27" s="54">
        <v>100000</v>
      </c>
      <c r="P27" s="57" t="s">
        <v>206</v>
      </c>
      <c r="Q27" s="9" t="str">
        <f t="shared" si="1"/>
        <v>INSERT INTO PHONG VALUES('PH22','VIP','8','100000','CN2');</v>
      </c>
      <c r="R27" s="23" t="s">
        <v>206</v>
      </c>
      <c r="S27" s="23" t="s">
        <v>207</v>
      </c>
      <c r="T27" s="9" t="str">
        <f>"INSERT INTO CHINHANH VALUES('"&amp;R27&amp;"','"&amp;S27&amp;"');"</f>
        <v>INSERT INTO CHINHANH VALUES('CN2','ThuDuc');</v>
      </c>
      <c r="W27" s="2" t="s">
        <v>185</v>
      </c>
      <c r="Y27" s="2" t="s">
        <v>4</v>
      </c>
      <c r="Z27" s="2" t="s">
        <v>4</v>
      </c>
      <c r="AA27" s="9"/>
      <c r="BC27" s="1"/>
    </row>
    <row r="28" spans="1:55" x14ac:dyDescent="0.35">
      <c r="A28" s="21" t="s">
        <v>285</v>
      </c>
      <c r="B28" s="21" t="s">
        <v>64</v>
      </c>
      <c r="C28" s="21">
        <v>3</v>
      </c>
      <c r="D28" s="9" t="str">
        <f t="shared" si="0"/>
        <v>INSERT INTO CHITIETDICHVU VALUES('DP25','DV09','3');</v>
      </c>
      <c r="E28" s="12" t="s">
        <v>283</v>
      </c>
      <c r="F28" s="12" t="s">
        <v>261</v>
      </c>
      <c r="G28" s="12" t="s">
        <v>28</v>
      </c>
      <c r="H28" s="13" t="s">
        <v>244</v>
      </c>
      <c r="I28" s="15">
        <v>4</v>
      </c>
      <c r="J28" s="12" t="s">
        <v>181</v>
      </c>
      <c r="K28" s="9" t="str">
        <f t="shared" si="6"/>
        <v>INSERT INTO DATPHONG VALUES('DP23','PH21','KH13','24/11/2021 20:00',4,'Dat thanh cong');</v>
      </c>
      <c r="L28" s="20" t="s">
        <v>263</v>
      </c>
      <c r="M28" s="20" t="s">
        <v>96</v>
      </c>
      <c r="N28" s="20">
        <v>12</v>
      </c>
      <c r="O28" s="54">
        <v>120000</v>
      </c>
      <c r="P28" s="57" t="s">
        <v>206</v>
      </c>
      <c r="Q28" s="9" t="str">
        <f t="shared" si="1"/>
        <v>INSERT INTO PHONG VALUES('PH23','VIP','12','120000','CN2');</v>
      </c>
      <c r="W28" s="3" t="s">
        <v>2</v>
      </c>
      <c r="Y28" s="3" t="s">
        <v>1</v>
      </c>
      <c r="Z28" s="3" t="s">
        <v>1</v>
      </c>
      <c r="BC28" s="1"/>
    </row>
    <row r="29" spans="1:55" x14ac:dyDescent="0.35">
      <c r="A29" s="21" t="s">
        <v>285</v>
      </c>
      <c r="B29" s="21" t="s">
        <v>60</v>
      </c>
      <c r="C29" s="21">
        <v>2</v>
      </c>
      <c r="D29" s="9" t="str">
        <f t="shared" si="0"/>
        <v>INSERT INTO CHITIETDICHVU VALUES('DP25','DV05','2');</v>
      </c>
      <c r="E29" s="12" t="s">
        <v>284</v>
      </c>
      <c r="F29" s="12" t="s">
        <v>280</v>
      </c>
      <c r="G29" s="12" t="s">
        <v>25</v>
      </c>
      <c r="H29" s="13" t="s">
        <v>245</v>
      </c>
      <c r="I29" s="15" t="s">
        <v>242</v>
      </c>
      <c r="J29" s="12" t="s">
        <v>183</v>
      </c>
      <c r="K29" s="9" t="str">
        <f t="shared" si="6"/>
        <v>INSERT INTO DATPHONG VALUES('DP24','PH40','KH10','25/11/2021 09:00',null,'Da huy');</v>
      </c>
      <c r="L29" s="20" t="s">
        <v>264</v>
      </c>
      <c r="M29" s="20" t="s">
        <v>96</v>
      </c>
      <c r="N29" s="20">
        <v>5</v>
      </c>
      <c r="O29" s="54">
        <v>80000</v>
      </c>
      <c r="P29" s="57" t="s">
        <v>206</v>
      </c>
      <c r="Q29" s="9" t="str">
        <f t="shared" si="1"/>
        <v>INSERT INTO PHONG VALUES('PH24','VIP','5','80000','CN2');</v>
      </c>
      <c r="W29" s="4" t="s">
        <v>8</v>
      </c>
      <c r="Y29" s="5" t="s">
        <v>5</v>
      </c>
      <c r="Z29" s="5" t="s">
        <v>5</v>
      </c>
    </row>
    <row r="30" spans="1:55" x14ac:dyDescent="0.35">
      <c r="A30" s="21" t="s">
        <v>285</v>
      </c>
      <c r="B30" s="21" t="s">
        <v>75</v>
      </c>
      <c r="C30" s="21">
        <v>2</v>
      </c>
      <c r="D30" s="9" t="str">
        <f t="shared" si="0"/>
        <v>INSERT INTO CHITIETDICHVU VALUES('DP25','DV20','2');</v>
      </c>
      <c r="E30" s="12" t="s">
        <v>285</v>
      </c>
      <c r="F30" s="12" t="s">
        <v>264</v>
      </c>
      <c r="G30" s="12" t="s">
        <v>16</v>
      </c>
      <c r="H30" s="13" t="s">
        <v>246</v>
      </c>
      <c r="I30" s="15">
        <v>6</v>
      </c>
      <c r="J30" s="12" t="s">
        <v>181</v>
      </c>
      <c r="K30" s="9" t="str">
        <f t="shared" si="6"/>
        <v>INSERT INTO DATPHONG VALUES('DP25','PH24','KH01','25/11/2021 21:30',6,'Dat thanh cong');</v>
      </c>
      <c r="L30" s="20" t="s">
        <v>265</v>
      </c>
      <c r="M30" s="20" t="s">
        <v>96</v>
      </c>
      <c r="N30" s="20">
        <v>8</v>
      </c>
      <c r="O30" s="54">
        <v>100000</v>
      </c>
      <c r="P30" s="57" t="s">
        <v>206</v>
      </c>
      <c r="Q30" s="9" t="str">
        <f t="shared" si="1"/>
        <v>INSERT INTO PHONG VALUES('PH25','VIP','8','100000','CN2');</v>
      </c>
      <c r="W30" s="4" t="s">
        <v>9</v>
      </c>
      <c r="Y30" s="5" t="s">
        <v>6</v>
      </c>
      <c r="Z30" s="5" t="s">
        <v>6</v>
      </c>
    </row>
    <row r="31" spans="1:55" x14ac:dyDescent="0.35">
      <c r="A31" s="21" t="s">
        <v>285</v>
      </c>
      <c r="B31" s="21" t="s">
        <v>57</v>
      </c>
      <c r="C31" s="21">
        <v>5</v>
      </c>
      <c r="D31" s="9" t="str">
        <f t="shared" si="0"/>
        <v>INSERT INTO CHITIETDICHVU VALUES('DP25','DV02','5');</v>
      </c>
      <c r="E31" s="12" t="s">
        <v>286</v>
      </c>
      <c r="F31" s="12" t="s">
        <v>265</v>
      </c>
      <c r="G31" s="12" t="s">
        <v>30</v>
      </c>
      <c r="H31" s="13" t="s">
        <v>301</v>
      </c>
      <c r="I31" s="15" t="s">
        <v>242</v>
      </c>
      <c r="J31" s="12" t="s">
        <v>182</v>
      </c>
      <c r="K31" s="9" t="str">
        <f t="shared" si="6"/>
        <v>INSERT INTO DATPHONG VALUES('DP26','PH25','KH15','26/01/2022 10:00',null,'Dat truoc');</v>
      </c>
      <c r="L31" s="20" t="s">
        <v>266</v>
      </c>
      <c r="M31" s="20" t="s">
        <v>96</v>
      </c>
      <c r="N31" s="20">
        <v>12</v>
      </c>
      <c r="O31" s="54">
        <v>120000</v>
      </c>
      <c r="P31" s="57" t="s">
        <v>206</v>
      </c>
      <c r="Q31" s="9" t="str">
        <f t="shared" si="1"/>
        <v>INSERT INTO PHONG VALUES('PH26','VIP','12','120000','CN2');</v>
      </c>
      <c r="W31" s="4" t="s">
        <v>10</v>
      </c>
      <c r="Y31" s="4" t="s">
        <v>203</v>
      </c>
      <c r="Z31" s="4" t="s">
        <v>203</v>
      </c>
      <c r="AA31"/>
      <c r="AB31"/>
    </row>
    <row r="32" spans="1:55" x14ac:dyDescent="0.35">
      <c r="A32" s="21" t="s">
        <v>285</v>
      </c>
      <c r="B32" s="21" t="s">
        <v>63</v>
      </c>
      <c r="C32" s="21">
        <v>3</v>
      </c>
      <c r="D32" s="9" t="str">
        <f t="shared" si="0"/>
        <v>INSERT INTO CHITIETDICHVU VALUES('DP25','DV08','3');</v>
      </c>
      <c r="E32" s="12" t="s">
        <v>287</v>
      </c>
      <c r="F32" s="12" t="s">
        <v>267</v>
      </c>
      <c r="G32" s="12" t="s">
        <v>23</v>
      </c>
      <c r="H32" s="13" t="s">
        <v>247</v>
      </c>
      <c r="I32" s="15" t="s">
        <v>242</v>
      </c>
      <c r="J32" s="12" t="s">
        <v>183</v>
      </c>
      <c r="K32" s="9" t="str">
        <f t="shared" si="6"/>
        <v>INSERT INTO DATPHONG VALUES('DP27','PH27','KH08','26/11/2021 20:00',null,'Da huy');</v>
      </c>
      <c r="L32" s="20" t="s">
        <v>267</v>
      </c>
      <c r="M32" s="20" t="s">
        <v>97</v>
      </c>
      <c r="N32" s="20">
        <v>5</v>
      </c>
      <c r="O32" s="54">
        <v>40000</v>
      </c>
      <c r="P32" s="57" t="s">
        <v>206</v>
      </c>
      <c r="Q32" s="9" t="str">
        <f t="shared" si="1"/>
        <v>INSERT INTO PHONG VALUES('PH27','S','5','40000','CN2');</v>
      </c>
      <c r="W32" s="9"/>
      <c r="Y32" s="4" t="s">
        <v>202</v>
      </c>
      <c r="Z32" s="4" t="s">
        <v>202</v>
      </c>
      <c r="AA32"/>
      <c r="AB32"/>
    </row>
    <row r="33" spans="1:55" x14ac:dyDescent="0.35">
      <c r="A33" s="21" t="s">
        <v>288</v>
      </c>
      <c r="B33" s="21" t="s">
        <v>56</v>
      </c>
      <c r="C33" s="21">
        <v>10</v>
      </c>
      <c r="D33" s="9" t="str">
        <f t="shared" si="0"/>
        <v>INSERT INTO CHITIETDICHVU VALUES('DP28','DV01','10');</v>
      </c>
      <c r="E33" s="12" t="s">
        <v>288</v>
      </c>
      <c r="F33" s="12" t="s">
        <v>266</v>
      </c>
      <c r="G33" s="12" t="s">
        <v>35</v>
      </c>
      <c r="H33" s="13" t="s">
        <v>248</v>
      </c>
      <c r="I33" s="15">
        <v>1</v>
      </c>
      <c r="J33" s="12" t="s">
        <v>181</v>
      </c>
      <c r="K33" s="9" t="str">
        <f t="shared" si="6"/>
        <v>INSERT INTO DATPHONG VALUES('DP28','PH26','KH20','26/11/2021 21:00',1,'Dat thanh cong');</v>
      </c>
      <c r="L33" s="20" t="s">
        <v>268</v>
      </c>
      <c r="M33" s="20" t="s">
        <v>98</v>
      </c>
      <c r="N33" s="20">
        <v>10</v>
      </c>
      <c r="O33" s="54">
        <v>60000</v>
      </c>
      <c r="P33" s="57" t="s">
        <v>206</v>
      </c>
      <c r="Q33" s="9" t="str">
        <f t="shared" si="1"/>
        <v>INSERT INTO PHONG VALUES('PH28','M','10','60000','CN2');</v>
      </c>
      <c r="W33" s="28" t="s">
        <v>191</v>
      </c>
      <c r="Y33" s="4" t="s">
        <v>7</v>
      </c>
      <c r="Z33" s="4" t="s">
        <v>7</v>
      </c>
      <c r="AB33"/>
    </row>
    <row r="34" spans="1:55" x14ac:dyDescent="0.35">
      <c r="A34" s="21" t="s">
        <v>288</v>
      </c>
      <c r="B34" s="21" t="s">
        <v>64</v>
      </c>
      <c r="C34" s="21">
        <v>5</v>
      </c>
      <c r="D34" s="9" t="str">
        <f t="shared" si="0"/>
        <v>INSERT INTO CHITIETDICHVU VALUES('DP28','DV09','5');</v>
      </c>
      <c r="E34" s="12" t="s">
        <v>289</v>
      </c>
      <c r="F34" s="12" t="s">
        <v>261</v>
      </c>
      <c r="G34" s="12" t="s">
        <v>31</v>
      </c>
      <c r="H34" s="13" t="s">
        <v>249</v>
      </c>
      <c r="I34" s="15" t="s">
        <v>242</v>
      </c>
      <c r="J34" s="12" t="s">
        <v>182</v>
      </c>
      <c r="K34" s="9" t="str">
        <f t="shared" si="6"/>
        <v>INSERT INTO DATPHONG VALUES('DP29','PH21','KH16','26/12/2021 11:00',null,'Dat truoc');</v>
      </c>
      <c r="L34" s="20" t="s">
        <v>269</v>
      </c>
      <c r="M34" s="20" t="s">
        <v>99</v>
      </c>
      <c r="N34" s="20">
        <v>15</v>
      </c>
      <c r="O34" s="54">
        <v>80000</v>
      </c>
      <c r="P34" s="57" t="s">
        <v>206</v>
      </c>
      <c r="Q34" s="9" t="str">
        <f t="shared" si="1"/>
        <v>INSERT INTO PHONG VALUES('PH29','L','15','80000','CN2');</v>
      </c>
      <c r="W34" s="27" t="s">
        <v>192</v>
      </c>
      <c r="Y34" s="9"/>
      <c r="Z34" s="1"/>
      <c r="AE34" s="9"/>
      <c r="AH34" s="9"/>
      <c r="AI34" s="9"/>
    </row>
    <row r="35" spans="1:55" x14ac:dyDescent="0.35">
      <c r="A35" s="21" t="s">
        <v>290</v>
      </c>
      <c r="B35" s="21" t="s">
        <v>69</v>
      </c>
      <c r="C35" s="21">
        <v>2</v>
      </c>
      <c r="D35" s="9" t="str">
        <f t="shared" si="0"/>
        <v>INSERT INTO CHITIETDICHVU VALUES('DP30','DV14','2');</v>
      </c>
      <c r="E35" s="12" t="s">
        <v>290</v>
      </c>
      <c r="F35" s="12" t="s">
        <v>262</v>
      </c>
      <c r="G35" s="12" t="s">
        <v>16</v>
      </c>
      <c r="H35" s="13" t="s">
        <v>250</v>
      </c>
      <c r="I35" s="15">
        <v>3</v>
      </c>
      <c r="J35" s="12" t="s">
        <v>181</v>
      </c>
      <c r="K35" s="9" t="str">
        <f t="shared" si="6"/>
        <v>INSERT INTO DATPHONG VALUES('DP30','PH22','KH01','27/11/2021 12:00',3,'Dat thanh cong');</v>
      </c>
      <c r="L35" s="20" t="s">
        <v>270</v>
      </c>
      <c r="M35" s="20" t="s">
        <v>100</v>
      </c>
      <c r="N35" s="20">
        <v>20</v>
      </c>
      <c r="O35" s="54">
        <v>100000</v>
      </c>
      <c r="P35" s="57" t="s">
        <v>206</v>
      </c>
      <c r="Q35" s="9" t="str">
        <f t="shared" si="1"/>
        <v>INSERT INTO PHONG VALUES('PH30','XL','20','100000','CN2');</v>
      </c>
      <c r="W35" s="4" t="s">
        <v>193</v>
      </c>
      <c r="Y35" s="2" t="s">
        <v>0</v>
      </c>
      <c r="Z35" s="2" t="s">
        <v>0</v>
      </c>
      <c r="AE35" s="9"/>
      <c r="AH35" s="9"/>
      <c r="AI35" s="9"/>
      <c r="BC35" s="1"/>
    </row>
    <row r="36" spans="1:55" x14ac:dyDescent="0.35">
      <c r="A36" s="21" t="s">
        <v>291</v>
      </c>
      <c r="B36" s="21" t="s">
        <v>65</v>
      </c>
      <c r="C36" s="21">
        <v>3</v>
      </c>
      <c r="D36" s="9" t="str">
        <f t="shared" si="0"/>
        <v>INSERT INTO CHITIETDICHVU VALUES('DP31','DV10','3');</v>
      </c>
      <c r="E36" s="12" t="s">
        <v>291</v>
      </c>
      <c r="F36" s="12" t="s">
        <v>272</v>
      </c>
      <c r="G36" s="12" t="s">
        <v>26</v>
      </c>
      <c r="H36" s="13" t="s">
        <v>251</v>
      </c>
      <c r="I36" s="15">
        <v>2</v>
      </c>
      <c r="J36" s="12" t="s">
        <v>181</v>
      </c>
      <c r="K36" s="9" t="str">
        <f t="shared" si="6"/>
        <v>INSERT INTO DATPHONG VALUES('DP31','PH32','KH11','27/11/2021 12:10',2,'Dat thanh cong');</v>
      </c>
      <c r="L36" s="20" t="s">
        <v>271</v>
      </c>
      <c r="M36" s="20" t="s">
        <v>97</v>
      </c>
      <c r="N36" s="20">
        <v>5</v>
      </c>
      <c r="O36" s="54">
        <v>40000</v>
      </c>
      <c r="P36" s="57" t="s">
        <v>206</v>
      </c>
      <c r="Q36" s="9" t="str">
        <f t="shared" si="1"/>
        <v>INSERT INTO PHONG VALUES('PH31','S','5','40000','CN2');</v>
      </c>
      <c r="Y36" s="3" t="s">
        <v>1</v>
      </c>
      <c r="Z36" s="3" t="s">
        <v>1</v>
      </c>
      <c r="AE36" s="9"/>
      <c r="AH36" s="9"/>
      <c r="AI36" s="9"/>
      <c r="BC36" s="1"/>
    </row>
    <row r="37" spans="1:55" x14ac:dyDescent="0.35">
      <c r="A37" s="21" t="s">
        <v>293</v>
      </c>
      <c r="B37" s="21" t="s">
        <v>60</v>
      </c>
      <c r="C37" s="21">
        <v>2</v>
      </c>
      <c r="D37" s="9" t="str">
        <f t="shared" si="0"/>
        <v>INSERT INTO CHITIETDICHVU VALUES('DP33','DV05','2');</v>
      </c>
      <c r="E37" s="12" t="s">
        <v>292</v>
      </c>
      <c r="F37" s="12" t="s">
        <v>261</v>
      </c>
      <c r="G37" s="12" t="s">
        <v>21</v>
      </c>
      <c r="H37" s="13" t="s">
        <v>252</v>
      </c>
      <c r="I37" s="15" t="s">
        <v>242</v>
      </c>
      <c r="J37" s="12" t="s">
        <v>183</v>
      </c>
      <c r="K37" s="9" t="str">
        <f t="shared" si="6"/>
        <v>INSERT INTO DATPHONG VALUES('DP32','PH21','KH06','27/11/2021 22:00',null,'Da huy');</v>
      </c>
      <c r="L37" s="20" t="s">
        <v>272</v>
      </c>
      <c r="M37" s="20" t="s">
        <v>98</v>
      </c>
      <c r="N37" s="20">
        <v>10</v>
      </c>
      <c r="O37" s="54">
        <v>60000</v>
      </c>
      <c r="P37" s="57" t="s">
        <v>206</v>
      </c>
      <c r="Q37" s="9" t="str">
        <f t="shared" si="1"/>
        <v>INSERT INTO PHONG VALUES('PH32','M','10','60000','CN2');</v>
      </c>
      <c r="W37" s="31" t="s">
        <v>188</v>
      </c>
      <c r="X37" s="31"/>
      <c r="Y37" s="3" t="s">
        <v>2</v>
      </c>
      <c r="Z37" s="3" t="s">
        <v>2</v>
      </c>
      <c r="AE37" s="9"/>
      <c r="AH37" s="9"/>
      <c r="AI37" s="9"/>
    </row>
    <row r="38" spans="1:55" x14ac:dyDescent="0.35">
      <c r="A38" s="21" t="s">
        <v>294</v>
      </c>
      <c r="B38" s="21" t="s">
        <v>57</v>
      </c>
      <c r="C38" s="21">
        <v>4</v>
      </c>
      <c r="D38" s="9" t="str">
        <f t="shared" si="0"/>
        <v>INSERT INTO CHITIETDICHVU VALUES('DP34','DV02','4');</v>
      </c>
      <c r="E38" s="12" t="s">
        <v>293</v>
      </c>
      <c r="F38" s="12" t="s">
        <v>265</v>
      </c>
      <c r="G38" s="12" t="s">
        <v>21</v>
      </c>
      <c r="H38" s="13" t="s">
        <v>254</v>
      </c>
      <c r="I38" s="15">
        <v>3</v>
      </c>
      <c r="J38" s="12" t="s">
        <v>181</v>
      </c>
      <c r="K38" s="9" t="str">
        <f t="shared" si="6"/>
        <v>INSERT INTO DATPHONG VALUES('DP33','PH25','KH06','28/11/2021 12:00',3,'Dat thanh cong');</v>
      </c>
      <c r="L38" s="20" t="s">
        <v>273</v>
      </c>
      <c r="M38" s="20" t="s">
        <v>99</v>
      </c>
      <c r="N38" s="20">
        <v>15</v>
      </c>
      <c r="O38" s="54">
        <v>80000</v>
      </c>
      <c r="P38" s="57" t="s">
        <v>206</v>
      </c>
      <c r="Q38" s="9" t="str">
        <f t="shared" si="1"/>
        <v>INSERT INTO PHONG VALUES('PH33','L','15','80000','CN2');</v>
      </c>
      <c r="W38" s="2" t="s">
        <v>194</v>
      </c>
      <c r="X38" s="2" t="s">
        <v>194</v>
      </c>
      <c r="Y38" s="4" t="s">
        <v>3</v>
      </c>
      <c r="Z38" s="4" t="s">
        <v>3</v>
      </c>
      <c r="AB38" s="7"/>
      <c r="AE38" s="9"/>
      <c r="AH38" s="9"/>
      <c r="AI38" s="9"/>
    </row>
    <row r="39" spans="1:55" x14ac:dyDescent="0.35">
      <c r="A39" s="21" t="s">
        <v>297</v>
      </c>
      <c r="B39" s="21" t="s">
        <v>56</v>
      </c>
      <c r="C39" s="21">
        <v>2</v>
      </c>
      <c r="D39" s="9" t="str">
        <f t="shared" si="0"/>
        <v>INSERT INTO CHITIETDICHVU VALUES('DP37','DV01','2');</v>
      </c>
      <c r="E39" s="12" t="s">
        <v>294</v>
      </c>
      <c r="F39" s="12" t="s">
        <v>267</v>
      </c>
      <c r="G39" s="12" t="s">
        <v>28</v>
      </c>
      <c r="H39" s="13" t="s">
        <v>253</v>
      </c>
      <c r="I39" s="15">
        <v>2</v>
      </c>
      <c r="J39" s="12" t="s">
        <v>181</v>
      </c>
      <c r="K39" s="9" t="str">
        <f t="shared" si="6"/>
        <v>INSERT INTO DATPHONG VALUES('DP34','PH27','KH13','28/11/2021 22:30',2,'Dat thanh cong');</v>
      </c>
      <c r="L39" s="20" t="s">
        <v>274</v>
      </c>
      <c r="M39" s="20" t="s">
        <v>100</v>
      </c>
      <c r="N39" s="20">
        <v>20</v>
      </c>
      <c r="O39" s="54">
        <v>100000</v>
      </c>
      <c r="P39" s="57" t="s">
        <v>206</v>
      </c>
      <c r="Q39" s="9" t="str">
        <f t="shared" si="1"/>
        <v>INSERT INTO PHONG VALUES('PH34','XL','20','100000','CN2');</v>
      </c>
      <c r="W39" s="3" t="s">
        <v>5</v>
      </c>
      <c r="X39" s="3" t="s">
        <v>5</v>
      </c>
      <c r="Y39" s="9"/>
      <c r="Z39" s="1"/>
      <c r="AB39" s="7"/>
      <c r="AE39" s="9"/>
      <c r="AH39" s="9"/>
      <c r="AI39" s="9"/>
    </row>
    <row r="40" spans="1:55" x14ac:dyDescent="0.35">
      <c r="A40" s="21" t="s">
        <v>297</v>
      </c>
      <c r="B40" s="21" t="s">
        <v>57</v>
      </c>
      <c r="C40" s="21">
        <v>5</v>
      </c>
      <c r="D40" s="9" t="str">
        <f t="shared" si="0"/>
        <v>INSERT INTO CHITIETDICHVU VALUES('DP37','DV02','5');</v>
      </c>
      <c r="E40" s="12" t="s">
        <v>295</v>
      </c>
      <c r="F40" s="12" t="s">
        <v>264</v>
      </c>
      <c r="G40" s="12" t="s">
        <v>34</v>
      </c>
      <c r="H40" s="13" t="s">
        <v>255</v>
      </c>
      <c r="I40" s="15" t="s">
        <v>242</v>
      </c>
      <c r="J40" s="12" t="s">
        <v>182</v>
      </c>
      <c r="K40" s="9" t="str">
        <f t="shared" si="6"/>
        <v>INSERT INTO DATPHONG VALUES('DP35','PH24','KH19','08/01/2022 14:00',null,'Dat truoc');</v>
      </c>
      <c r="L40" s="20" t="s">
        <v>275</v>
      </c>
      <c r="M40" s="20" t="s">
        <v>97</v>
      </c>
      <c r="N40" s="20">
        <v>5</v>
      </c>
      <c r="O40" s="54">
        <v>40000</v>
      </c>
      <c r="P40" s="57" t="s">
        <v>206</v>
      </c>
      <c r="Q40" s="9" t="str">
        <f t="shared" si="1"/>
        <v>INSERT INTO PHONG VALUES('PH35','S','5','40000','CN2');</v>
      </c>
      <c r="W40" s="4" t="s">
        <v>11</v>
      </c>
      <c r="X40" s="4" t="s">
        <v>11</v>
      </c>
      <c r="Y40" s="30" t="s">
        <v>189</v>
      </c>
      <c r="Z40" s="31"/>
      <c r="AE40" s="9"/>
      <c r="AH40" s="9"/>
      <c r="AI40" s="9"/>
    </row>
    <row r="41" spans="1:55" x14ac:dyDescent="0.35">
      <c r="A41" s="21" t="s">
        <v>297</v>
      </c>
      <c r="B41" s="21" t="s">
        <v>61</v>
      </c>
      <c r="C41" s="21">
        <v>10</v>
      </c>
      <c r="D41" s="9" t="str">
        <f t="shared" si="0"/>
        <v>INSERT INTO CHITIETDICHVU VALUES('DP37','DV06','10');</v>
      </c>
      <c r="E41" s="12" t="s">
        <v>296</v>
      </c>
      <c r="F41" s="12" t="s">
        <v>265</v>
      </c>
      <c r="G41" s="12" t="s">
        <v>35</v>
      </c>
      <c r="H41" s="13" t="s">
        <v>256</v>
      </c>
      <c r="I41" s="15" t="s">
        <v>242</v>
      </c>
      <c r="J41" s="12" t="s">
        <v>183</v>
      </c>
      <c r="K41" s="9" t="str">
        <f t="shared" si="6"/>
        <v>INSERT INTO DATPHONG VALUES('DP36','PH25','KH20','29/11/2021 13:00',null,'Da huy');</v>
      </c>
      <c r="L41" s="20" t="s">
        <v>276</v>
      </c>
      <c r="M41" s="20" t="s">
        <v>98</v>
      </c>
      <c r="N41" s="20">
        <v>10</v>
      </c>
      <c r="O41" s="54">
        <v>60000</v>
      </c>
      <c r="P41" s="57" t="s">
        <v>206</v>
      </c>
      <c r="Q41" s="9" t="str">
        <f t="shared" si="1"/>
        <v>INSERT INTO PHONG VALUES('PH36','M','10','60000','CN2');</v>
      </c>
      <c r="W41" s="4" t="s">
        <v>186</v>
      </c>
      <c r="X41" s="4" t="s">
        <v>186</v>
      </c>
      <c r="Y41" s="2" t="s">
        <v>196</v>
      </c>
      <c r="Z41" s="2" t="s">
        <v>198</v>
      </c>
      <c r="AC41" s="9"/>
      <c r="AD41" s="9"/>
      <c r="AE41" s="9"/>
      <c r="AH41" s="9"/>
      <c r="AI41" s="9"/>
    </row>
    <row r="42" spans="1:55" x14ac:dyDescent="0.35">
      <c r="A42" s="21" t="s">
        <v>297</v>
      </c>
      <c r="B42" s="21" t="s">
        <v>70</v>
      </c>
      <c r="C42" s="21">
        <v>1</v>
      </c>
      <c r="D42" s="9" t="str">
        <f t="shared" si="0"/>
        <v>INSERT INTO CHITIETDICHVU VALUES('DP37','DV15','1');</v>
      </c>
      <c r="E42" s="12" t="s">
        <v>297</v>
      </c>
      <c r="F42" s="12" t="s">
        <v>279</v>
      </c>
      <c r="G42" s="12" t="s">
        <v>20</v>
      </c>
      <c r="H42" s="13" t="s">
        <v>257</v>
      </c>
      <c r="I42" s="15">
        <v>4</v>
      </c>
      <c r="J42" s="12" t="s">
        <v>181</v>
      </c>
      <c r="K42" s="9" t="str">
        <f t="shared" si="6"/>
        <v>INSERT INTO DATPHONG VALUES('DP37','PH39','KH05','29/11/2021 14:00',4,'Dat thanh cong');</v>
      </c>
      <c r="L42" s="20" t="s">
        <v>277</v>
      </c>
      <c r="M42" s="20" t="s">
        <v>99</v>
      </c>
      <c r="N42" s="20">
        <v>15</v>
      </c>
      <c r="O42" s="54">
        <v>80000</v>
      </c>
      <c r="P42" s="57" t="s">
        <v>206</v>
      </c>
      <c r="Q42" s="9" t="str">
        <f t="shared" si="1"/>
        <v>INSERT INTO PHONG VALUES('PH37','L','15','80000','CN2');</v>
      </c>
      <c r="W42" s="4" t="s">
        <v>12</v>
      </c>
      <c r="X42" s="4" t="s">
        <v>12</v>
      </c>
      <c r="Y42" s="3" t="s">
        <v>6</v>
      </c>
      <c r="Z42" s="3" t="s">
        <v>6</v>
      </c>
      <c r="AC42" s="9"/>
      <c r="AD42" s="9"/>
      <c r="AE42" s="9"/>
      <c r="AH42" s="9"/>
      <c r="AI42" s="9"/>
    </row>
    <row r="43" spans="1:55" x14ac:dyDescent="0.35">
      <c r="A43" s="21" t="s">
        <v>299</v>
      </c>
      <c r="B43" s="21" t="s">
        <v>56</v>
      </c>
      <c r="C43" s="21">
        <v>1</v>
      </c>
      <c r="D43" s="9" t="str">
        <f t="shared" si="0"/>
        <v>INSERT INTO CHITIETDICHVU VALUES('DP39','DV01','1');</v>
      </c>
      <c r="E43" s="12" t="s">
        <v>298</v>
      </c>
      <c r="F43" s="12" t="s">
        <v>263</v>
      </c>
      <c r="G43" s="12" t="s">
        <v>19</v>
      </c>
      <c r="H43" s="13" t="s">
        <v>258</v>
      </c>
      <c r="I43" s="15" t="s">
        <v>242</v>
      </c>
      <c r="J43" s="12" t="s">
        <v>182</v>
      </c>
      <c r="K43" s="9" t="str">
        <f t="shared" si="6"/>
        <v>INSERT INTO DATPHONG VALUES('DP38','PH23','KH04','30/12/2021 20:00',null,'Dat truoc');</v>
      </c>
      <c r="L43" s="20" t="s">
        <v>278</v>
      </c>
      <c r="M43" s="20" t="s">
        <v>100</v>
      </c>
      <c r="N43" s="20">
        <v>20</v>
      </c>
      <c r="O43" s="54">
        <v>100000</v>
      </c>
      <c r="P43" s="57" t="s">
        <v>206</v>
      </c>
      <c r="Q43" s="9" t="str">
        <f t="shared" si="1"/>
        <v>INSERT INTO PHONG VALUES('PH38','XL','20','100000','CN2');</v>
      </c>
      <c r="W43" s="29" t="s">
        <v>199</v>
      </c>
      <c r="X43" s="29" t="s">
        <v>200</v>
      </c>
      <c r="Y43" s="4" t="s">
        <v>13</v>
      </c>
      <c r="Z43" s="4" t="s">
        <v>13</v>
      </c>
      <c r="AA43" s="9"/>
      <c r="AE43" s="9"/>
      <c r="AH43" s="9"/>
      <c r="AI43" s="9"/>
    </row>
    <row r="44" spans="1:55" x14ac:dyDescent="0.35">
      <c r="A44" s="21" t="s">
        <v>299</v>
      </c>
      <c r="B44" s="21" t="s">
        <v>57</v>
      </c>
      <c r="C44" s="21">
        <v>3</v>
      </c>
      <c r="D44" s="9" t="str">
        <f t="shared" si="0"/>
        <v>INSERT INTO CHITIETDICHVU VALUES('DP39','DV02','3');</v>
      </c>
      <c r="E44" s="12" t="s">
        <v>299</v>
      </c>
      <c r="F44" s="12" t="s">
        <v>280</v>
      </c>
      <c r="G44" s="12" t="s">
        <v>23</v>
      </c>
      <c r="H44" s="13" t="s">
        <v>259</v>
      </c>
      <c r="I44" s="15">
        <v>2</v>
      </c>
      <c r="J44" s="12" t="s">
        <v>181</v>
      </c>
      <c r="K44" s="9" t="str">
        <f t="shared" si="6"/>
        <v>INSERT INTO DATPHONG VALUES('DP39','PH40','KH08','30/11/2021 16:00',2,'Dat thanh cong');</v>
      </c>
      <c r="L44" s="20" t="s">
        <v>279</v>
      </c>
      <c r="M44" s="20" t="s">
        <v>98</v>
      </c>
      <c r="N44" s="20">
        <v>10</v>
      </c>
      <c r="O44" s="54">
        <v>60000</v>
      </c>
      <c r="P44" s="57" t="s">
        <v>206</v>
      </c>
      <c r="Q44" s="9" t="str">
        <f t="shared" si="1"/>
        <v>INSERT INTO PHONG VALUES('PH39','M','10','60000','CN2');</v>
      </c>
      <c r="Y44" s="4" t="s">
        <v>14</v>
      </c>
      <c r="Z44" s="4" t="s">
        <v>14</v>
      </c>
      <c r="AA44" s="9"/>
      <c r="AE44" s="9"/>
      <c r="AH44" s="9"/>
      <c r="AI44" s="9"/>
    </row>
    <row r="45" spans="1:55" x14ac:dyDescent="0.35">
      <c r="A45" s="21" t="s">
        <v>300</v>
      </c>
      <c r="B45" s="21" t="s">
        <v>60</v>
      </c>
      <c r="C45" s="21">
        <v>3</v>
      </c>
      <c r="D45" s="9" t="str">
        <f t="shared" si="0"/>
        <v>INSERT INTO CHITIETDICHVU VALUES('DP40','DV05','3');</v>
      </c>
      <c r="E45" s="12" t="s">
        <v>300</v>
      </c>
      <c r="F45" s="12" t="s">
        <v>268</v>
      </c>
      <c r="G45" s="12" t="s">
        <v>22</v>
      </c>
      <c r="H45" s="13" t="s">
        <v>260</v>
      </c>
      <c r="I45" s="15">
        <v>1</v>
      </c>
      <c r="J45" s="12" t="s">
        <v>181</v>
      </c>
      <c r="K45" s="9" t="str">
        <f t="shared" si="6"/>
        <v>INSERT INTO DATPHONG VALUES('DP40','PH28','KH07','01/12/2022 22:00',1,'Dat thanh cong');</v>
      </c>
      <c r="L45" s="20" t="s">
        <v>280</v>
      </c>
      <c r="M45" s="20" t="s">
        <v>99</v>
      </c>
      <c r="N45" s="20">
        <v>15</v>
      </c>
      <c r="O45" s="54">
        <v>80000</v>
      </c>
      <c r="P45" s="57" t="s">
        <v>206</v>
      </c>
      <c r="Q45" s="9" t="str">
        <f t="shared" si="1"/>
        <v>INSERT INTO PHONG VALUES('PH40','L','15','80000','CN2');</v>
      </c>
      <c r="Y45" s="4" t="s">
        <v>15</v>
      </c>
      <c r="Z45" s="4" t="s">
        <v>197</v>
      </c>
      <c r="AA45" s="9"/>
      <c r="AE45" s="9"/>
      <c r="AH45" s="9"/>
      <c r="AI45" s="9"/>
    </row>
    <row r="46" spans="1:55" x14ac:dyDescent="0.35">
      <c r="W46" s="9"/>
      <c r="Y46" s="4" t="s">
        <v>195</v>
      </c>
      <c r="AA46" s="9"/>
      <c r="AE46" s="9"/>
      <c r="AH46" s="9"/>
      <c r="AI46" s="9"/>
    </row>
    <row r="47" spans="1:55" x14ac:dyDescent="0.35">
      <c r="Y47" s="8" t="s">
        <v>204</v>
      </c>
    </row>
    <row r="48" spans="1:55" x14ac:dyDescent="0.35">
      <c r="J48"/>
      <c r="AA48" s="9"/>
      <c r="AB48"/>
    </row>
    <row r="49" spans="10:28" x14ac:dyDescent="0.35">
      <c r="J49"/>
      <c r="AA49" s="9"/>
      <c r="AB49"/>
    </row>
    <row r="50" spans="10:28" x14ac:dyDescent="0.35">
      <c r="J50"/>
      <c r="AA50" s="9"/>
      <c r="AB50"/>
    </row>
    <row r="51" spans="10:28" x14ac:dyDescent="0.35">
      <c r="J51"/>
      <c r="AA51" s="9"/>
      <c r="AB51"/>
    </row>
    <row r="52" spans="10:28" x14ac:dyDescent="0.35">
      <c r="J52"/>
      <c r="AA52" s="9"/>
      <c r="AB52"/>
    </row>
    <row r="53" spans="10:28" x14ac:dyDescent="0.35">
      <c r="J53"/>
      <c r="AA53" s="9"/>
      <c r="AB53"/>
    </row>
    <row r="54" spans="10:28" x14ac:dyDescent="0.35">
      <c r="J54"/>
      <c r="AA54" s="9"/>
      <c r="AB54"/>
    </row>
    <row r="55" spans="10:28" x14ac:dyDescent="0.35">
      <c r="J55"/>
      <c r="AA55" s="9"/>
      <c r="AB55"/>
    </row>
    <row r="56" spans="10:28" x14ac:dyDescent="0.35">
      <c r="J56"/>
      <c r="Y56" s="9"/>
      <c r="Z56" s="1"/>
      <c r="AA56" s="9"/>
      <c r="AB56"/>
    </row>
    <row r="57" spans="10:28" x14ac:dyDescent="0.35">
      <c r="J57"/>
      <c r="Y57" s="9"/>
      <c r="Z57" s="1"/>
      <c r="AA57" s="9"/>
      <c r="AB57"/>
    </row>
    <row r="58" spans="10:28" x14ac:dyDescent="0.35">
      <c r="J58"/>
      <c r="Y58" s="9"/>
      <c r="Z58" s="1"/>
      <c r="AA58" s="9"/>
      <c r="AB58"/>
    </row>
    <row r="59" spans="10:28" x14ac:dyDescent="0.35">
      <c r="J59"/>
      <c r="Y59" s="9"/>
      <c r="Z59" s="1"/>
      <c r="AA59" s="9"/>
      <c r="AB59"/>
    </row>
    <row r="60" spans="10:28" x14ac:dyDescent="0.35">
      <c r="J60"/>
      <c r="Y60" s="9"/>
      <c r="Z60" s="1"/>
      <c r="AA60" s="9"/>
      <c r="AB60"/>
    </row>
    <row r="61" spans="10:28" x14ac:dyDescent="0.35">
      <c r="J61"/>
      <c r="Y61" s="9"/>
      <c r="Z61" s="1"/>
      <c r="AA61" s="9"/>
      <c r="AB61"/>
    </row>
    <row r="62" spans="10:28" x14ac:dyDescent="0.35">
      <c r="J62"/>
      <c r="Y62" s="9"/>
      <c r="Z62" s="1"/>
      <c r="AA62" s="9"/>
      <c r="AB62"/>
    </row>
    <row r="63" spans="10:28" x14ac:dyDescent="0.35">
      <c r="J63"/>
      <c r="Y63" s="9"/>
      <c r="Z63" s="1"/>
      <c r="AA63" s="9"/>
      <c r="AB63"/>
    </row>
    <row r="64" spans="10:28" x14ac:dyDescent="0.35">
      <c r="J64"/>
      <c r="Y64" s="9"/>
      <c r="Z64" s="1"/>
      <c r="AA64" s="9"/>
      <c r="AB64"/>
    </row>
    <row r="65" spans="10:28" x14ac:dyDescent="0.35">
      <c r="J65"/>
      <c r="Y65" s="9"/>
      <c r="Z65" s="1"/>
      <c r="AA65" s="9"/>
      <c r="AB65"/>
    </row>
    <row r="66" spans="10:28" x14ac:dyDescent="0.35">
      <c r="J66"/>
      <c r="Y66" s="9"/>
      <c r="Z66" s="1"/>
      <c r="AA66" s="9"/>
      <c r="AB66"/>
    </row>
    <row r="67" spans="10:28" x14ac:dyDescent="0.35">
      <c r="J67"/>
      <c r="Y67" s="9"/>
      <c r="Z67" s="1"/>
      <c r="AA67" s="9"/>
      <c r="AB67"/>
    </row>
  </sheetData>
  <mergeCells count="13">
    <mergeCell ref="AB1:AG1"/>
    <mergeCell ref="W37:X37"/>
    <mergeCell ref="A1:C1"/>
    <mergeCell ref="R24:S24"/>
    <mergeCell ref="A24:C24"/>
    <mergeCell ref="E24:J24"/>
    <mergeCell ref="E1:J1"/>
    <mergeCell ref="L1:P1"/>
    <mergeCell ref="L24:P24"/>
    <mergeCell ref="Y40:Z40"/>
    <mergeCell ref="Y26:Z26"/>
    <mergeCell ref="W1:Z1"/>
    <mergeCell ref="R1:U1"/>
  </mergeCells>
  <phoneticPr fontId="3" type="noConversion"/>
  <pageMargins left="0.7" right="0.7" top="0.75" bottom="0.75" header="0.3" footer="0.3"/>
  <pageSetup orientation="portrait" r:id="rId1"/>
  <ignoredErrors>
    <ignoredError sqref="K9 K1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Thien An Nguyen Vo</dc:creator>
  <cp:lastModifiedBy>Thien An Nguyen Vo</cp:lastModifiedBy>
  <dcterms:created xsi:type="dcterms:W3CDTF">2021-11-23T06:34:46Z</dcterms:created>
  <dcterms:modified xsi:type="dcterms:W3CDTF">2021-12-09T20:06:59Z</dcterms:modified>
</cp:coreProperties>
</file>