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60" yWindow="20" windowWidth="33960" windowHeight="22440" tabRatio="500"/>
  </bookViews>
  <sheets>
    <sheet name="Tasks" sheetId="1" r:id="rId1"/>
    <sheet name="RiskAnalysis" sheetId="2" r:id="rId2"/>
  </sheets>
  <calcPr calcId="130407"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E4" i="2"/>
  <c r="E5"/>
  <c r="E6"/>
  <c r="E3"/>
  <c r="E8" i="1"/>
  <c r="D8"/>
  <c r="I1"/>
  <c r="H15"/>
  <c r="H11"/>
  <c r="H16"/>
  <c r="D24"/>
  <c r="E24"/>
  <c r="D17"/>
  <c r="E17"/>
  <c r="D3"/>
  <c r="E3"/>
  <c r="H3"/>
  <c r="H2"/>
  <c r="H29"/>
  <c r="H30"/>
  <c r="H31"/>
  <c r="H20"/>
  <c r="H5"/>
  <c r="H6"/>
  <c r="H7"/>
  <c r="H8"/>
  <c r="H9"/>
  <c r="H10"/>
  <c r="H12"/>
  <c r="H13"/>
  <c r="H14"/>
  <c r="H17"/>
  <c r="H18"/>
  <c r="H19"/>
  <c r="H21"/>
  <c r="H22"/>
  <c r="H23"/>
  <c r="H24"/>
  <c r="H25"/>
  <c r="H26"/>
  <c r="H27"/>
  <c r="H4"/>
</calcChain>
</file>

<file path=xl/sharedStrings.xml><?xml version="1.0" encoding="utf-8"?>
<sst xmlns="http://schemas.openxmlformats.org/spreadsheetml/2006/main" count="75" uniqueCount="60">
  <si>
    <t>Determine if there is another way to get the facing directoin of the Android device without using the magnetometer</t>
  </si>
  <si>
    <t>Redesign GPS movement algorithm to account for not having a reliable facing direction
OR
Design alternative solution for getting the facing direction</t>
  </si>
  <si>
    <t>Implement redesigned GPS movement algorithm
OR
Implement alternative solution for getting the facing direction</t>
  </si>
  <si>
    <t>Test driving the robot to a single GPS coordinate</t>
  </si>
  <si>
    <t>Test driving the robot around the central mall course</t>
  </si>
  <si>
    <t>Robot returns to tablet on "come home" button press</t>
  </si>
  <si>
    <t>Test that the tablet gets its GPS location correctly</t>
  </si>
  <si>
    <t>Test that the robot can move to a single GPS coordinate</t>
  </si>
  <si>
    <t>Test that the robot returns to the tablet when the "come home" button is pressed</t>
  </si>
  <si>
    <t>Jerrell</t>
    <phoneticPr fontId="1" type="noConversion"/>
  </si>
  <si>
    <t>Jerrell</t>
    <phoneticPr fontId="1" type="noConversion"/>
  </si>
  <si>
    <t>Jerrell</t>
    <phoneticPr fontId="1" type="noConversion"/>
  </si>
  <si>
    <t>Alex</t>
    <phoneticPr fontId="1" type="noConversion"/>
  </si>
  <si>
    <t>Alex</t>
    <phoneticPr fontId="1" type="noConversion"/>
  </si>
  <si>
    <t>Jacob</t>
    <phoneticPr fontId="1" type="noConversion"/>
  </si>
  <si>
    <t>Sei Jung</t>
    <phoneticPr fontId="1" type="noConversion"/>
  </si>
  <si>
    <t>Sei Jung</t>
    <phoneticPr fontId="1" type="noConversion"/>
  </si>
  <si>
    <t>Jacob</t>
    <phoneticPr fontId="1" type="noConversion"/>
  </si>
  <si>
    <t>Sei Jung</t>
    <phoneticPr fontId="1" type="noConversion"/>
  </si>
  <si>
    <t>Requirement</t>
  </si>
  <si>
    <t>%Complete</t>
    <phoneticPr fontId="1" type="noConversion"/>
  </si>
  <si>
    <t>Date Complete</t>
    <phoneticPr fontId="1" type="noConversion"/>
  </si>
  <si>
    <t>Notes</t>
    <phoneticPr fontId="1" type="noConversion"/>
  </si>
  <si>
    <t>Today:</t>
    <phoneticPr fontId="1" type="noConversion"/>
  </si>
  <si>
    <t>Who</t>
  </si>
  <si>
    <t>What</t>
  </si>
  <si>
    <t>When</t>
  </si>
  <si>
    <t>Ensure all devices are secured in storage</t>
  </si>
  <si>
    <t>ongoing</t>
  </si>
  <si>
    <t>Merge Project code to final projects for submittal</t>
    <phoneticPr fontId="1" type="noConversion"/>
  </si>
  <si>
    <t>Report</t>
    <phoneticPr fontId="1" type="noConversion"/>
  </si>
  <si>
    <t>Jacob</t>
    <phoneticPr fontId="1" type="noConversion"/>
  </si>
  <si>
    <t>Jerrell</t>
    <phoneticPr fontId="1" type="noConversion"/>
  </si>
  <si>
    <t>Presentation</t>
    <phoneticPr fontId="1" type="noConversion"/>
  </si>
  <si>
    <t>Sei Jung</t>
    <phoneticPr fontId="1" type="noConversion"/>
  </si>
  <si>
    <t>Requirement number</t>
  </si>
  <si>
    <t>(New Requirements)</t>
  </si>
  <si>
    <t>Points</t>
  </si>
  <si>
    <t>Estimated Time (hours)</t>
  </si>
  <si>
    <t>Risk Value</t>
  </si>
  <si>
    <t>Task Value</t>
  </si>
  <si>
    <t>All</t>
  </si>
  <si>
    <t>Weight</t>
  </si>
  <si>
    <t>Auto-configure communication</t>
  </si>
  <si>
    <t>Investigate if wifi direct could be used to communicate between the Android devices and if there is another way for the phone to communicate with the vex such as usb or bluetooth</t>
  </si>
  <si>
    <t>Create secured network using router and set it as the highest priority network on all devices.</t>
  </si>
  <si>
    <t>Configure Vex to connect to secured network.</t>
  </si>
  <si>
    <t>Assure all devices IP addresses remain static on the network.</t>
  </si>
  <si>
    <t>Robot tilt control</t>
  </si>
  <si>
    <t>Read documentation on Android accellerometer API</t>
  </si>
  <si>
    <t>Write a simple program to get the position of the tablet and display the direction and speed that the robot should move.</t>
  </si>
  <si>
    <t>Redesign the RobotMotors class to permit the turning of the robot while moving forwards and backwards.</t>
  </si>
  <si>
    <t>Either pass an angle/rate of turning and motor speed for generic movement or set rates of turning.</t>
  </si>
  <si>
    <t>Code the redesigned RobotMotors class</t>
  </si>
  <si>
    <t>Test the redesigned RobotMotors class with a simple vex server and Android app</t>
  </si>
  <si>
    <t>Test the redesigned RobotMotors class with the tilt control app</t>
  </si>
  <si>
    <t>Redesign the message passing structure for android-vex communicate to accommodate tilt movement</t>
  </si>
  <si>
    <t>Integrate tilt movement with the existing tablet interface project</t>
  </si>
  <si>
    <t>Robot completes central mall course</t>
  </si>
  <si>
    <t>Determine if there is a viable way to for the Android to be able to get the facing direction given the interference from the Vex</t>
  </si>
</sst>
</file>

<file path=xl/styles.xml><?xml version="1.0" encoding="utf-8"?>
<styleSheet xmlns="http://schemas.openxmlformats.org/spreadsheetml/2006/main">
  <numFmts count="1">
    <numFmt numFmtId="164" formatCode="mm/dd/yy"/>
  </numFmts>
  <fonts count="6">
    <font>
      <sz val="10"/>
      <name val="Verdana"/>
    </font>
    <font>
      <sz val="8"/>
      <name val="Verdana"/>
    </font>
    <font>
      <sz val="10"/>
      <name val="Times New Roman"/>
      <family val="1"/>
    </font>
    <font>
      <u/>
      <sz val="10"/>
      <color indexed="20"/>
      <name val="Verdana"/>
      <family val="2"/>
    </font>
    <font>
      <sz val="10"/>
      <name val="Times New Roman"/>
      <family val="1"/>
    </font>
    <font>
      <u/>
      <sz val="10"/>
      <color indexed="12"/>
      <name val="Verdana"/>
      <family val="2"/>
    </font>
  </fonts>
  <fills count="3">
    <fill>
      <patternFill patternType="none"/>
    </fill>
    <fill>
      <patternFill patternType="gray125"/>
    </fill>
    <fill>
      <patternFill patternType="solid">
        <fgColor theme="3" tint="0.59999389629810485"/>
        <bgColor indexed="64"/>
      </patternFill>
    </fill>
  </fills>
  <borders count="10">
    <border>
      <left/>
      <right/>
      <top/>
      <bottom/>
      <diagonal/>
    </border>
    <border>
      <left style="medium">
        <color indexed="8"/>
      </left>
      <right style="medium">
        <color indexed="8"/>
      </right>
      <top/>
      <bottom style="medium">
        <color indexed="8"/>
      </bottom>
      <diagonal/>
    </border>
    <border>
      <left/>
      <right style="medium">
        <color indexed="8"/>
      </right>
      <top/>
      <bottom style="medium">
        <color indexed="8"/>
      </bottom>
      <diagonal/>
    </border>
    <border>
      <left/>
      <right style="medium">
        <color indexed="8"/>
      </right>
      <top/>
      <bottom/>
      <diagonal/>
    </border>
    <border>
      <left style="medium">
        <color indexed="8"/>
      </left>
      <right style="medium">
        <color indexed="8"/>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3">
    <xf numFmtId="0" fontId="0" fillId="0" borderId="0"/>
    <xf numFmtId="0" fontId="3" fillId="0" borderId="0" applyNumberFormat="0" applyFill="0" applyBorder="0" applyAlignment="0" applyProtection="0"/>
    <xf numFmtId="0" fontId="5" fillId="0" borderId="0" applyNumberFormat="0" applyFill="0" applyBorder="0" applyAlignment="0" applyProtection="0"/>
  </cellStyleXfs>
  <cellXfs count="35">
    <xf numFmtId="0" fontId="0" fillId="0" borderId="0" xfId="0"/>
    <xf numFmtId="0" fontId="2" fillId="0" borderId="4" xfId="0" applyFont="1" applyBorder="1" applyAlignment="1">
      <alignment vertical="top"/>
    </xf>
    <xf numFmtId="0" fontId="2" fillId="0" borderId="5" xfId="0" applyFont="1" applyBorder="1" applyAlignment="1">
      <alignment vertical="top"/>
    </xf>
    <xf numFmtId="0" fontId="2" fillId="0" borderId="1" xfId="0" applyFont="1" applyBorder="1" applyAlignment="1">
      <alignment vertical="top"/>
    </xf>
    <xf numFmtId="14" fontId="2" fillId="0" borderId="2" xfId="0" applyNumberFormat="1" applyFont="1" applyBorder="1" applyAlignment="1">
      <alignment vertical="top"/>
    </xf>
    <xf numFmtId="0" fontId="2" fillId="0" borderId="3" xfId="0" applyFont="1" applyFill="1" applyBorder="1" applyAlignment="1">
      <alignment vertical="top"/>
    </xf>
    <xf numFmtId="164" fontId="0" fillId="0" borderId="0" xfId="0" applyNumberFormat="1"/>
    <xf numFmtId="164" fontId="2" fillId="0" borderId="5" xfId="0" applyNumberFormat="1" applyFont="1" applyBorder="1" applyAlignment="1">
      <alignment vertical="top"/>
    </xf>
    <xf numFmtId="164" fontId="2" fillId="0" borderId="3" xfId="0" applyNumberFormat="1" applyFont="1" applyFill="1" applyBorder="1" applyAlignment="1">
      <alignment vertical="top"/>
    </xf>
    <xf numFmtId="164" fontId="2" fillId="0" borderId="2" xfId="0" applyNumberFormat="1" applyFont="1" applyBorder="1" applyAlignment="1">
      <alignment vertical="top"/>
    </xf>
    <xf numFmtId="10" fontId="0" fillId="0" borderId="0" xfId="0" applyNumberFormat="1"/>
    <xf numFmtId="10" fontId="2" fillId="0" borderId="5" xfId="0" applyNumberFormat="1" applyFont="1" applyBorder="1" applyAlignment="1">
      <alignment vertical="top"/>
    </xf>
    <xf numFmtId="10" fontId="2" fillId="0" borderId="3" xfId="0" applyNumberFormat="1" applyFont="1" applyFill="1" applyBorder="1" applyAlignment="1">
      <alignment vertical="top"/>
    </xf>
    <xf numFmtId="10" fontId="2" fillId="0" borderId="2" xfId="0" applyNumberFormat="1" applyFont="1" applyBorder="1" applyAlignment="1">
      <alignment vertical="top"/>
    </xf>
    <xf numFmtId="0" fontId="2" fillId="0" borderId="6" xfId="0" applyFont="1" applyBorder="1"/>
    <xf numFmtId="0" fontId="4" fillId="0" borderId="7" xfId="0" applyFont="1" applyBorder="1" applyAlignment="1">
      <alignment vertical="center"/>
    </xf>
    <xf numFmtId="0" fontId="4" fillId="0" borderId="8" xfId="0" applyFont="1" applyBorder="1" applyAlignment="1">
      <alignment vertical="center"/>
    </xf>
    <xf numFmtId="0" fontId="4" fillId="0" borderId="9" xfId="0" applyFont="1" applyBorder="1" applyAlignment="1">
      <alignment vertical="center"/>
    </xf>
    <xf numFmtId="0" fontId="2" fillId="0" borderId="5" xfId="0" applyFont="1" applyBorder="1" applyAlignment="1">
      <alignment vertical="top" wrapText="1"/>
    </xf>
    <xf numFmtId="0" fontId="2" fillId="0" borderId="2" xfId="0" applyFont="1" applyBorder="1" applyAlignment="1">
      <alignment vertical="top" wrapText="1"/>
    </xf>
    <xf numFmtId="0" fontId="0" fillId="0" borderId="0" xfId="0" applyAlignment="1">
      <alignment wrapText="1"/>
    </xf>
    <xf numFmtId="10" fontId="2" fillId="0" borderId="3" xfId="0" applyNumberFormat="1" applyFont="1" applyBorder="1" applyAlignment="1">
      <alignment vertical="top"/>
    </xf>
    <xf numFmtId="164" fontId="2" fillId="0" borderId="3" xfId="0" applyNumberFormat="1" applyFont="1" applyBorder="1" applyAlignment="1">
      <alignment vertical="top"/>
    </xf>
    <xf numFmtId="0" fontId="2" fillId="0" borderId="3" xfId="0" applyFont="1" applyBorder="1" applyAlignment="1">
      <alignment vertical="top"/>
    </xf>
    <xf numFmtId="0" fontId="4" fillId="0" borderId="1" xfId="0" applyFont="1" applyBorder="1" applyAlignment="1">
      <alignment vertical="top"/>
    </xf>
    <xf numFmtId="0" fontId="4" fillId="0" borderId="2" xfId="0" applyFont="1" applyBorder="1" applyAlignment="1">
      <alignment vertical="top" wrapText="1"/>
    </xf>
    <xf numFmtId="0" fontId="4" fillId="0" borderId="2" xfId="0" applyFont="1" applyBorder="1" applyAlignment="1">
      <alignment vertical="top"/>
    </xf>
    <xf numFmtId="0" fontId="4" fillId="0" borderId="5" xfId="0" applyNumberFormat="1" applyFont="1" applyBorder="1" applyAlignment="1">
      <alignment vertical="top"/>
    </xf>
    <xf numFmtId="0" fontId="2" fillId="0" borderId="3" xfId="0" applyNumberFormat="1" applyFont="1" applyBorder="1" applyAlignment="1">
      <alignment vertical="top"/>
    </xf>
    <xf numFmtId="0" fontId="2" fillId="0" borderId="3" xfId="0" applyNumberFormat="1" applyFont="1" applyFill="1" applyBorder="1" applyAlignment="1">
      <alignment vertical="top"/>
    </xf>
    <xf numFmtId="0" fontId="2" fillId="0" borderId="2" xfId="0" applyNumberFormat="1" applyFont="1" applyBorder="1" applyAlignment="1">
      <alignment vertical="top"/>
    </xf>
    <xf numFmtId="0" fontId="0" fillId="0" borderId="0" xfId="0" applyNumberFormat="1"/>
    <xf numFmtId="0" fontId="2" fillId="2" borderId="1" xfId="0" applyFont="1" applyFill="1" applyBorder="1" applyAlignment="1">
      <alignment vertical="top"/>
    </xf>
    <xf numFmtId="0" fontId="4" fillId="0" borderId="7" xfId="0" applyFont="1" applyBorder="1" applyAlignment="1">
      <alignment vertical="center"/>
    </xf>
    <xf numFmtId="0" fontId="4" fillId="0" borderId="8" xfId="0" applyFont="1" applyBorder="1" applyAlignment="1">
      <alignment vertical="center"/>
    </xf>
  </cellXfs>
  <cellStyles count="3">
    <cellStyle name="Followed Hyperlink" xfId="1" builtinId="9" hidden="1"/>
    <cellStyle name="Hyperlink" xfId="2" builtinId="8" hidden="1"/>
    <cellStyle name="Normal" xfId="0" builtinId="0"/>
  </cellStyles>
  <dxfs count="8">
    <dxf>
      <fill>
        <patternFill>
          <bgColor indexed="10"/>
        </patternFill>
      </fill>
    </dxf>
    <dxf>
      <fill>
        <patternFill>
          <bgColor indexed="11"/>
        </patternFill>
      </fill>
    </dxf>
    <dxf>
      <fill>
        <patternFill>
          <bgColor indexed="11"/>
        </patternFill>
      </fill>
    </dxf>
    <dxf>
      <fill>
        <patternFill>
          <bgColor indexed="10"/>
        </patternFill>
      </fill>
    </dxf>
    <dxf>
      <fill>
        <patternFill>
          <bgColor indexed="11"/>
        </patternFill>
      </fill>
    </dxf>
    <dxf>
      <fill>
        <patternFill>
          <bgColor indexed="10"/>
        </patternFill>
      </fill>
    </dxf>
    <dxf>
      <fill>
        <patternFill>
          <bgColor indexed="11"/>
        </patternFill>
      </fill>
    </dxf>
    <dxf>
      <fill>
        <patternFill>
          <bgColor indexed="10"/>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J32"/>
  <sheetViews>
    <sheetView tabSelected="1" zoomScale="150" workbookViewId="0">
      <pane ySplit="1" topLeftCell="A2" activePane="bottomLeft" state="frozen"/>
      <selection pane="bottomLeft" activeCell="J28" sqref="J28"/>
    </sheetView>
  </sheetViews>
  <sheetFormatPr baseColWidth="10" defaultColWidth="11" defaultRowHeight="13"/>
  <cols>
    <col min="2" max="2" width="37.85546875" style="20" customWidth="1"/>
    <col min="4" max="4" width="11.42578125" style="10" bestFit="1" customWidth="1"/>
    <col min="5" max="5" width="5.85546875" style="31" bestFit="1" customWidth="1"/>
    <col min="6" max="6" width="11" style="6"/>
    <col min="8" max="8" width="6" bestFit="1" customWidth="1"/>
    <col min="10" max="10" width="12" bestFit="1" customWidth="1"/>
  </cols>
  <sheetData>
    <row r="1" spans="1:10" ht="14" thickBot="1">
      <c r="A1" s="1" t="s">
        <v>24</v>
      </c>
      <c r="B1" s="18" t="s">
        <v>25</v>
      </c>
      <c r="C1" s="2" t="s">
        <v>26</v>
      </c>
      <c r="D1" s="11" t="s">
        <v>20</v>
      </c>
      <c r="E1" s="27" t="s">
        <v>42</v>
      </c>
      <c r="F1" s="7" t="s">
        <v>21</v>
      </c>
      <c r="G1" s="2" t="s">
        <v>22</v>
      </c>
      <c r="H1" t="s">
        <v>23</v>
      </c>
      <c r="I1" s="6">
        <f ca="1">TODAY()</f>
        <v>40120</v>
      </c>
      <c r="J1" t="s">
        <v>19</v>
      </c>
    </row>
    <row r="2" spans="1:10" ht="14" thickBot="1">
      <c r="A2" s="24" t="s">
        <v>41</v>
      </c>
      <c r="B2" s="25" t="s">
        <v>27</v>
      </c>
      <c r="C2" s="26" t="s">
        <v>28</v>
      </c>
      <c r="D2" s="21">
        <v>0</v>
      </c>
      <c r="E2" s="28"/>
      <c r="F2" s="22"/>
      <c r="G2" s="23"/>
      <c r="H2">
        <f ca="1">IF(AND(C2&lt;$I$1,D2&lt;1),1,0)</f>
        <v>0</v>
      </c>
      <c r="I2" s="31"/>
      <c r="J2">
        <v>0</v>
      </c>
    </row>
    <row r="3" spans="1:10" ht="14" thickBot="1">
      <c r="A3" s="32" t="s">
        <v>9</v>
      </c>
      <c r="B3" s="19" t="s">
        <v>43</v>
      </c>
      <c r="C3" s="4">
        <v>40141</v>
      </c>
      <c r="D3" s="21">
        <f>SUMPRODUCT(D4:D7,E4:E7)</f>
        <v>0</v>
      </c>
      <c r="E3" s="28">
        <f>SUM(E4:E7)</f>
        <v>1</v>
      </c>
      <c r="F3" s="22"/>
      <c r="G3" s="23"/>
      <c r="H3">
        <f ca="1">IF(AND(C3&lt;$I$1,D3&lt;1),1,0)</f>
        <v>0</v>
      </c>
      <c r="I3" s="31"/>
      <c r="J3">
        <v>1</v>
      </c>
    </row>
    <row r="4" spans="1:10" ht="25" thickBot="1">
      <c r="A4" s="3" t="s">
        <v>10</v>
      </c>
      <c r="B4" s="19" t="s">
        <v>45</v>
      </c>
      <c r="C4" s="4">
        <v>40127</v>
      </c>
      <c r="D4" s="12">
        <v>0</v>
      </c>
      <c r="E4" s="29">
        <v>0.25</v>
      </c>
      <c r="F4" s="8"/>
      <c r="G4" s="5"/>
      <c r="H4">
        <f ca="1">IF(AND(C4&lt;$I$1,D4&lt;1),1,0)</f>
        <v>0</v>
      </c>
      <c r="I4" s="31"/>
      <c r="J4">
        <v>1.1000000000000001</v>
      </c>
    </row>
    <row r="5" spans="1:10" ht="14" thickBot="1">
      <c r="A5" s="3" t="s">
        <v>11</v>
      </c>
      <c r="B5" s="19" t="s">
        <v>46</v>
      </c>
      <c r="C5" s="4">
        <v>40127</v>
      </c>
      <c r="D5" s="12">
        <v>0</v>
      </c>
      <c r="E5" s="29">
        <v>0.25</v>
      </c>
      <c r="F5" s="8"/>
      <c r="G5" s="5"/>
      <c r="H5">
        <f t="shared" ref="H5:H31" ca="1" si="0">IF(AND(C5&lt;$I$1,D5&lt;1),1,0)</f>
        <v>0</v>
      </c>
      <c r="I5" s="31"/>
      <c r="J5">
        <v>1.2</v>
      </c>
    </row>
    <row r="6" spans="1:10" ht="14" thickBot="1">
      <c r="A6" s="3" t="s">
        <v>11</v>
      </c>
      <c r="B6" s="19" t="s">
        <v>47</v>
      </c>
      <c r="C6" s="4">
        <v>40127</v>
      </c>
      <c r="D6" s="12">
        <v>0</v>
      </c>
      <c r="E6" s="29">
        <v>0.25</v>
      </c>
      <c r="F6" s="8"/>
      <c r="G6" s="5"/>
      <c r="H6">
        <f t="shared" ca="1" si="0"/>
        <v>0</v>
      </c>
      <c r="I6" s="31"/>
      <c r="J6">
        <v>1.3</v>
      </c>
    </row>
    <row r="7" spans="1:10" ht="37" thickBot="1">
      <c r="A7" s="3" t="s">
        <v>11</v>
      </c>
      <c r="B7" s="19" t="s">
        <v>44</v>
      </c>
      <c r="C7" s="4">
        <v>40141</v>
      </c>
      <c r="D7" s="12">
        <v>0</v>
      </c>
      <c r="E7" s="29">
        <v>0.25</v>
      </c>
      <c r="F7" s="8"/>
      <c r="G7" s="5"/>
      <c r="H7">
        <f t="shared" ca="1" si="0"/>
        <v>0</v>
      </c>
      <c r="I7" s="31"/>
      <c r="J7">
        <v>1.4</v>
      </c>
    </row>
    <row r="8" spans="1:10" ht="14" thickBot="1">
      <c r="A8" s="32" t="s">
        <v>12</v>
      </c>
      <c r="B8" s="19" t="s">
        <v>48</v>
      </c>
      <c r="C8" s="4">
        <v>40148</v>
      </c>
      <c r="D8" s="21">
        <f>SUMPRODUCT(D9:D16,E9:E16)</f>
        <v>0</v>
      </c>
      <c r="E8" s="28">
        <f>SUM(E9:E16)</f>
        <v>1</v>
      </c>
      <c r="F8" s="8"/>
      <c r="G8" s="5"/>
      <c r="H8">
        <f t="shared" ca="1" si="0"/>
        <v>0</v>
      </c>
      <c r="I8" s="31"/>
      <c r="J8">
        <v>2</v>
      </c>
    </row>
    <row r="9" spans="1:10" ht="14" thickBot="1">
      <c r="A9" s="3" t="s">
        <v>11</v>
      </c>
      <c r="B9" s="19" t="s">
        <v>49</v>
      </c>
      <c r="C9" s="4">
        <v>40124</v>
      </c>
      <c r="D9" s="12">
        <v>0</v>
      </c>
      <c r="E9" s="29">
        <v>0.05</v>
      </c>
      <c r="F9" s="8"/>
      <c r="G9" s="5"/>
      <c r="H9">
        <f t="shared" ca="1" si="0"/>
        <v>0</v>
      </c>
      <c r="I9" s="31"/>
      <c r="J9">
        <v>2.1</v>
      </c>
    </row>
    <row r="10" spans="1:10" ht="25" thickBot="1">
      <c r="A10" s="3" t="s">
        <v>11</v>
      </c>
      <c r="B10" s="19" t="s">
        <v>50</v>
      </c>
      <c r="C10" s="4">
        <v>40127</v>
      </c>
      <c r="D10" s="12">
        <v>0</v>
      </c>
      <c r="E10" s="29">
        <v>0.2</v>
      </c>
      <c r="F10" s="8"/>
      <c r="G10" s="5"/>
      <c r="H10">
        <f t="shared" ca="1" si="0"/>
        <v>0</v>
      </c>
      <c r="I10" s="31"/>
      <c r="J10">
        <v>2.2000000000000002</v>
      </c>
    </row>
    <row r="11" spans="1:10" ht="25" thickBot="1">
      <c r="A11" s="3" t="s">
        <v>11</v>
      </c>
      <c r="B11" s="19" t="s">
        <v>56</v>
      </c>
      <c r="C11" s="4">
        <v>40132</v>
      </c>
      <c r="D11" s="12">
        <v>0</v>
      </c>
      <c r="E11" s="29">
        <v>0.1</v>
      </c>
      <c r="F11" s="8"/>
      <c r="G11" s="5"/>
      <c r="H11">
        <f t="shared" ref="H11" ca="1" si="1">IF(AND(C11&lt;$I$1,D11&lt;1),1,0)</f>
        <v>0</v>
      </c>
      <c r="I11" s="31"/>
      <c r="J11">
        <v>2.2999999999999998</v>
      </c>
    </row>
    <row r="12" spans="1:10" ht="25" thickBot="1">
      <c r="A12" s="3" t="s">
        <v>13</v>
      </c>
      <c r="B12" s="19" t="s">
        <v>51</v>
      </c>
      <c r="C12" s="4">
        <v>40127</v>
      </c>
      <c r="D12" s="12">
        <v>0</v>
      </c>
      <c r="E12" s="29">
        <v>0.2</v>
      </c>
      <c r="F12" s="8"/>
      <c r="G12" s="5" t="s">
        <v>52</v>
      </c>
      <c r="H12">
        <f t="shared" ca="1" si="0"/>
        <v>0</v>
      </c>
      <c r="I12" s="31"/>
      <c r="J12">
        <v>2.4</v>
      </c>
    </row>
    <row r="13" spans="1:10" ht="14" thickBot="1">
      <c r="A13" s="3" t="s">
        <v>12</v>
      </c>
      <c r="B13" s="19" t="s">
        <v>53</v>
      </c>
      <c r="C13" s="4">
        <v>40132</v>
      </c>
      <c r="D13" s="12">
        <v>0</v>
      </c>
      <c r="E13" s="29">
        <v>0.2</v>
      </c>
      <c r="F13" s="8"/>
      <c r="G13" s="5"/>
      <c r="H13">
        <f t="shared" ca="1" si="0"/>
        <v>0</v>
      </c>
      <c r="I13" s="31"/>
      <c r="J13">
        <v>2.5</v>
      </c>
    </row>
    <row r="14" spans="1:10" ht="25" thickBot="1">
      <c r="A14" s="3" t="s">
        <v>12</v>
      </c>
      <c r="B14" s="19" t="s">
        <v>54</v>
      </c>
      <c r="C14" s="4">
        <v>40135</v>
      </c>
      <c r="D14" s="12">
        <v>0</v>
      </c>
      <c r="E14" s="29">
        <v>0.05</v>
      </c>
      <c r="F14" s="8"/>
      <c r="G14" s="5"/>
      <c r="H14">
        <f t="shared" ca="1" si="0"/>
        <v>0</v>
      </c>
      <c r="I14" s="31"/>
      <c r="J14">
        <v>2.6</v>
      </c>
    </row>
    <row r="15" spans="1:10" ht="14" thickBot="1">
      <c r="A15" s="3" t="s">
        <v>9</v>
      </c>
      <c r="B15" s="19" t="s">
        <v>55</v>
      </c>
      <c r="C15" s="4">
        <v>40138</v>
      </c>
      <c r="D15" s="12">
        <v>0</v>
      </c>
      <c r="E15" s="29">
        <v>0.05</v>
      </c>
      <c r="F15" s="8"/>
      <c r="G15" s="5"/>
      <c r="H15">
        <f t="shared" ca="1" si="0"/>
        <v>0</v>
      </c>
      <c r="I15" s="31"/>
      <c r="J15">
        <v>2.7</v>
      </c>
    </row>
    <row r="16" spans="1:10" ht="14" thickBot="1">
      <c r="A16" s="3" t="s">
        <v>11</v>
      </c>
      <c r="B16" s="19" t="s">
        <v>57</v>
      </c>
      <c r="C16" s="4">
        <v>40141</v>
      </c>
      <c r="D16" s="12">
        <v>0</v>
      </c>
      <c r="E16" s="29">
        <v>0.15</v>
      </c>
      <c r="F16" s="8"/>
      <c r="G16" s="5"/>
      <c r="H16">
        <f t="shared" ref="H16" ca="1" si="2">IF(AND(C16&lt;$I$1,D16&lt;1),1,0)</f>
        <v>0</v>
      </c>
      <c r="I16" s="31"/>
      <c r="J16">
        <v>2.8</v>
      </c>
    </row>
    <row r="17" spans="1:10" ht="14" thickBot="1">
      <c r="A17" s="32" t="s">
        <v>14</v>
      </c>
      <c r="B17" s="19" t="s">
        <v>58</v>
      </c>
      <c r="C17" s="4">
        <v>40148</v>
      </c>
      <c r="D17" s="21">
        <f>SUMPRODUCT(D18:D23,E18:E23)</f>
        <v>0</v>
      </c>
      <c r="E17" s="29">
        <f>SUM(E18:E23)</f>
        <v>1</v>
      </c>
      <c r="F17" s="8"/>
      <c r="G17" s="5"/>
      <c r="H17">
        <f t="shared" ca="1" si="0"/>
        <v>0</v>
      </c>
      <c r="I17" s="31"/>
      <c r="J17">
        <v>3</v>
      </c>
    </row>
    <row r="18" spans="1:10" ht="25" thickBot="1">
      <c r="A18" s="3" t="s">
        <v>17</v>
      </c>
      <c r="B18" s="19" t="s">
        <v>59</v>
      </c>
      <c r="C18" s="4">
        <v>40127</v>
      </c>
      <c r="D18" s="12">
        <v>0</v>
      </c>
      <c r="E18" s="29">
        <v>0.1</v>
      </c>
      <c r="F18" s="8"/>
      <c r="G18" s="5"/>
      <c r="H18">
        <f t="shared" ca="1" si="0"/>
        <v>0</v>
      </c>
      <c r="I18" s="31"/>
      <c r="J18">
        <v>3.1</v>
      </c>
    </row>
    <row r="19" spans="1:10" ht="25" thickBot="1">
      <c r="A19" s="3" t="s">
        <v>16</v>
      </c>
      <c r="B19" s="19" t="s">
        <v>0</v>
      </c>
      <c r="C19" s="4">
        <v>40132</v>
      </c>
      <c r="D19" s="12">
        <v>0</v>
      </c>
      <c r="E19" s="29">
        <v>0.1</v>
      </c>
      <c r="F19" s="8"/>
      <c r="G19" s="5"/>
      <c r="H19">
        <f t="shared" ca="1" si="0"/>
        <v>0</v>
      </c>
      <c r="I19" s="31"/>
      <c r="J19">
        <v>3.2</v>
      </c>
    </row>
    <row r="20" spans="1:10" ht="49" thickBot="1">
      <c r="A20" s="3" t="s">
        <v>18</v>
      </c>
      <c r="B20" s="19" t="s">
        <v>1</v>
      </c>
      <c r="C20" s="4">
        <v>40131</v>
      </c>
      <c r="D20" s="12">
        <v>0</v>
      </c>
      <c r="E20" s="29">
        <v>0.3</v>
      </c>
      <c r="F20" s="8"/>
      <c r="G20" s="5"/>
      <c r="H20">
        <f t="shared" ca="1" si="0"/>
        <v>0</v>
      </c>
      <c r="I20" s="31"/>
      <c r="J20">
        <v>3.3</v>
      </c>
    </row>
    <row r="21" spans="1:10" ht="37" thickBot="1">
      <c r="A21" s="3" t="s">
        <v>17</v>
      </c>
      <c r="B21" s="19" t="s">
        <v>2</v>
      </c>
      <c r="C21" s="4">
        <v>40139</v>
      </c>
      <c r="D21" s="12">
        <v>0</v>
      </c>
      <c r="E21" s="29">
        <v>0.3</v>
      </c>
      <c r="F21" s="8"/>
      <c r="G21" s="5"/>
      <c r="H21">
        <f t="shared" ca="1" si="0"/>
        <v>0</v>
      </c>
      <c r="I21" s="31"/>
      <c r="J21">
        <v>3.4</v>
      </c>
    </row>
    <row r="22" spans="1:10" ht="14" thickBot="1">
      <c r="A22" s="3" t="s">
        <v>17</v>
      </c>
      <c r="B22" s="19" t="s">
        <v>3</v>
      </c>
      <c r="C22" s="4">
        <v>40141</v>
      </c>
      <c r="D22" s="12">
        <v>0</v>
      </c>
      <c r="E22" s="29">
        <v>0.1</v>
      </c>
      <c r="F22" s="8"/>
      <c r="G22" s="5"/>
      <c r="H22">
        <f t="shared" ca="1" si="0"/>
        <v>0</v>
      </c>
      <c r="I22" s="31"/>
      <c r="J22">
        <v>3.5</v>
      </c>
    </row>
    <row r="23" spans="1:10" ht="14" thickBot="1">
      <c r="A23" s="3" t="s">
        <v>17</v>
      </c>
      <c r="B23" s="19" t="s">
        <v>4</v>
      </c>
      <c r="C23" s="4">
        <v>40142</v>
      </c>
      <c r="D23" s="12">
        <v>0</v>
      </c>
      <c r="E23" s="29">
        <v>0.1</v>
      </c>
      <c r="F23" s="8"/>
      <c r="G23" s="5"/>
      <c r="H23">
        <f t="shared" ca="1" si="0"/>
        <v>0</v>
      </c>
      <c r="I23" s="31"/>
      <c r="J23">
        <v>3.6</v>
      </c>
    </row>
    <row r="24" spans="1:10" ht="14" thickBot="1">
      <c r="A24" s="32" t="s">
        <v>15</v>
      </c>
      <c r="B24" s="19" t="s">
        <v>5</v>
      </c>
      <c r="C24" s="4">
        <v>40148</v>
      </c>
      <c r="D24" s="21">
        <f>SUMPRODUCT(D25:D27,E25:E27)</f>
        <v>0</v>
      </c>
      <c r="E24" s="29">
        <f>SUM(E25:E27)</f>
        <v>1</v>
      </c>
      <c r="F24" s="8"/>
      <c r="G24" s="14"/>
      <c r="H24">
        <f t="shared" ca="1" si="0"/>
        <v>0</v>
      </c>
      <c r="I24" s="31"/>
      <c r="J24">
        <v>4</v>
      </c>
    </row>
    <row r="25" spans="1:10" ht="14" thickBot="1">
      <c r="A25" s="3" t="s">
        <v>16</v>
      </c>
      <c r="B25" s="19" t="s">
        <v>6</v>
      </c>
      <c r="C25" s="4">
        <v>40134</v>
      </c>
      <c r="D25" s="12">
        <v>0</v>
      </c>
      <c r="E25" s="29">
        <v>0.4</v>
      </c>
      <c r="F25" s="8"/>
      <c r="G25" s="5"/>
      <c r="H25">
        <f t="shared" ca="1" si="0"/>
        <v>0</v>
      </c>
      <c r="I25" s="31"/>
      <c r="J25">
        <v>4.0999999999999996</v>
      </c>
    </row>
    <row r="26" spans="1:10" ht="14" thickBot="1">
      <c r="A26" s="3" t="s">
        <v>16</v>
      </c>
      <c r="B26" s="19" t="s">
        <v>7</v>
      </c>
      <c r="C26" s="4">
        <v>40141</v>
      </c>
      <c r="D26" s="12">
        <v>0</v>
      </c>
      <c r="E26" s="29">
        <v>0.4</v>
      </c>
      <c r="F26" s="8"/>
      <c r="G26" s="5"/>
      <c r="H26">
        <f t="shared" ca="1" si="0"/>
        <v>0</v>
      </c>
      <c r="I26" s="31"/>
      <c r="J26">
        <v>4.2</v>
      </c>
    </row>
    <row r="27" spans="1:10" ht="25" thickBot="1">
      <c r="A27" s="3" t="s">
        <v>16</v>
      </c>
      <c r="B27" s="19" t="s">
        <v>8</v>
      </c>
      <c r="C27" s="4">
        <v>40142</v>
      </c>
      <c r="D27" s="12">
        <v>0</v>
      </c>
      <c r="E27" s="29">
        <v>0.2</v>
      </c>
      <c r="F27" s="8"/>
      <c r="G27" s="5"/>
      <c r="H27">
        <f t="shared" ca="1" si="0"/>
        <v>0</v>
      </c>
      <c r="I27" s="31"/>
      <c r="J27">
        <v>4.3</v>
      </c>
    </row>
    <row r="28" spans="1:10" ht="14" thickBot="1">
      <c r="A28" s="3"/>
      <c r="B28" s="19"/>
      <c r="C28" s="4"/>
      <c r="D28" s="12"/>
      <c r="E28" s="29"/>
      <c r="F28" s="8"/>
      <c r="G28" s="5"/>
      <c r="I28" s="31"/>
    </row>
    <row r="29" spans="1:10" ht="14" thickBot="1">
      <c r="A29" s="3" t="s">
        <v>31</v>
      </c>
      <c r="B29" s="19" t="s">
        <v>29</v>
      </c>
      <c r="C29" s="4">
        <v>40151</v>
      </c>
      <c r="D29" s="12">
        <v>0</v>
      </c>
      <c r="E29" s="29"/>
      <c r="F29" s="8"/>
      <c r="G29" s="5"/>
      <c r="H29">
        <f t="shared" ca="1" si="0"/>
        <v>0</v>
      </c>
      <c r="I29" s="31"/>
    </row>
    <row r="30" spans="1:10" ht="14" thickBot="1">
      <c r="A30" s="3" t="s">
        <v>32</v>
      </c>
      <c r="B30" s="19" t="s">
        <v>30</v>
      </c>
      <c r="C30" s="4">
        <v>40151</v>
      </c>
      <c r="D30" s="12">
        <v>0</v>
      </c>
      <c r="E30" s="29"/>
      <c r="F30" s="8"/>
      <c r="G30" s="5"/>
      <c r="H30">
        <f t="shared" ca="1" si="0"/>
        <v>0</v>
      </c>
      <c r="I30" s="31"/>
    </row>
    <row r="31" spans="1:10" ht="14" thickBot="1">
      <c r="A31" s="3" t="s">
        <v>34</v>
      </c>
      <c r="B31" s="19" t="s">
        <v>33</v>
      </c>
      <c r="C31" s="4">
        <v>40151</v>
      </c>
      <c r="D31" s="12">
        <v>0</v>
      </c>
      <c r="E31" s="29"/>
      <c r="F31" s="8"/>
      <c r="G31" s="5"/>
      <c r="H31">
        <f t="shared" ca="1" si="0"/>
        <v>0</v>
      </c>
      <c r="I31" s="31"/>
    </row>
    <row r="32" spans="1:10" ht="14" thickBot="1">
      <c r="A32" s="3"/>
      <c r="B32" s="19"/>
      <c r="C32" s="4"/>
      <c r="D32" s="13"/>
      <c r="E32" s="30"/>
      <c r="F32" s="9"/>
      <c r="G32" s="4"/>
      <c r="I32" s="31"/>
    </row>
  </sheetData>
  <sheetCalcPr fullCalcOnLoad="1"/>
  <phoneticPr fontId="1" type="noConversion"/>
  <conditionalFormatting sqref="C3:C10 C12:C14 C17:C32">
    <cfRule type="expression" dxfId="7" priority="0" stopIfTrue="1">
      <formula>H3=1</formula>
    </cfRule>
    <cfRule type="expression" dxfId="6" priority="7" stopIfTrue="1">
      <formula>D3=1</formula>
    </cfRule>
  </conditionalFormatting>
  <conditionalFormatting sqref="C16">
    <cfRule type="expression" dxfId="5" priority="5" stopIfTrue="1">
      <formula>H16=1</formula>
    </cfRule>
    <cfRule type="expression" dxfId="4" priority="5" stopIfTrue="1">
      <formula>D16=1</formula>
    </cfRule>
  </conditionalFormatting>
  <conditionalFormatting sqref="C11">
    <cfRule type="expression" dxfId="3" priority="3" stopIfTrue="1">
      <formula>H11=1</formula>
    </cfRule>
    <cfRule type="expression" dxfId="2" priority="3" stopIfTrue="1">
      <formula>D11=1</formula>
    </cfRule>
  </conditionalFormatting>
  <conditionalFormatting sqref="C15">
    <cfRule type="expression" dxfId="1" priority="-1" stopIfTrue="1">
      <formula>D15=1</formula>
    </cfRule>
    <cfRule type="expression" dxfId="0" priority="1" stopIfTrue="1">
      <formula>H15=1</formula>
    </cfRule>
  </conditionalFormatting>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6"/>
  <sheetViews>
    <sheetView workbookViewId="0">
      <selection activeCell="B7" sqref="B7"/>
    </sheetView>
  </sheetViews>
  <sheetFormatPr baseColWidth="10" defaultColWidth="8.7109375" defaultRowHeight="13"/>
  <cols>
    <col min="1" max="1" width="14.7109375" bestFit="1" customWidth="1"/>
    <col min="2" max="2" width="5.140625" bestFit="1" customWidth="1"/>
    <col min="3" max="3" width="16.42578125" bestFit="1" customWidth="1"/>
    <col min="4" max="4" width="7.85546875" bestFit="1" customWidth="1"/>
    <col min="5" max="5" width="8.28515625" bestFit="1" customWidth="1"/>
  </cols>
  <sheetData>
    <row r="1" spans="1:5">
      <c r="A1" s="15" t="s">
        <v>35</v>
      </c>
      <c r="B1" s="33" t="s">
        <v>37</v>
      </c>
      <c r="C1" s="33" t="s">
        <v>38</v>
      </c>
      <c r="D1" s="33" t="s">
        <v>39</v>
      </c>
      <c r="E1" s="33" t="s">
        <v>40</v>
      </c>
    </row>
    <row r="2" spans="1:5" ht="14" thickBot="1">
      <c r="A2" s="16" t="s">
        <v>36</v>
      </c>
      <c r="B2" s="34"/>
      <c r="C2" s="34"/>
      <c r="D2" s="34"/>
      <c r="E2" s="34"/>
    </row>
    <row r="3" spans="1:5" ht="14" thickBot="1">
      <c r="A3" s="16">
        <v>1</v>
      </c>
      <c r="B3" s="17">
        <v>0.15</v>
      </c>
      <c r="C3" s="17">
        <v>5</v>
      </c>
      <c r="D3" s="17">
        <v>0.9</v>
      </c>
      <c r="E3" s="17">
        <f>B3*D3/C3</f>
        <v>2.7000000000000003E-2</v>
      </c>
    </row>
    <row r="4" spans="1:5" ht="14" thickBot="1">
      <c r="A4" s="16">
        <v>2</v>
      </c>
      <c r="B4" s="17">
        <v>0.25</v>
      </c>
      <c r="C4" s="17">
        <v>20</v>
      </c>
      <c r="D4" s="17">
        <v>0.6</v>
      </c>
      <c r="E4" s="17">
        <f t="shared" ref="E4:E6" si="0">B4*D4/C4</f>
        <v>7.4999999999999997E-3</v>
      </c>
    </row>
    <row r="5" spans="1:5" ht="14" thickBot="1">
      <c r="A5" s="16">
        <v>3</v>
      </c>
      <c r="B5" s="17">
        <v>0.3</v>
      </c>
      <c r="C5" s="17">
        <v>20</v>
      </c>
      <c r="D5" s="17">
        <v>0.5</v>
      </c>
      <c r="E5" s="17">
        <f t="shared" si="0"/>
        <v>7.4999999999999997E-3</v>
      </c>
    </row>
    <row r="6" spans="1:5" ht="14" thickBot="1">
      <c r="A6" s="16">
        <v>4</v>
      </c>
      <c r="B6" s="17">
        <v>0.3</v>
      </c>
      <c r="C6" s="17">
        <v>2</v>
      </c>
      <c r="D6" s="17">
        <v>0.5</v>
      </c>
      <c r="E6" s="17">
        <f t="shared" si="0"/>
        <v>7.4999999999999997E-2</v>
      </c>
    </row>
  </sheetData>
  <sheetCalcPr fullCalcOnLoad="1"/>
  <mergeCells count="4">
    <mergeCell ref="B1:B2"/>
    <mergeCell ref="C1:C2"/>
    <mergeCell ref="D1:D2"/>
    <mergeCell ref="E1:E2"/>
  </mergeCells>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Tasks</vt:lpstr>
      <vt:lpstr>RiskAnalysis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Dahleen</dc:creator>
  <cp:lastModifiedBy>Jacob Dahleen</cp:lastModifiedBy>
  <dcterms:created xsi:type="dcterms:W3CDTF">2013-09-06T00:20:18Z</dcterms:created>
  <dcterms:modified xsi:type="dcterms:W3CDTF">2013-11-05T00:45:30Z</dcterms:modified>
</cp:coreProperties>
</file>