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한가람\Documents\ITQ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모집인원">제1작업!$E$5:$E$12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I6" i="1"/>
  <c r="I7" i="1"/>
  <c r="I8" i="1"/>
  <c r="I9" i="1"/>
  <c r="I10" i="1"/>
  <c r="I11" i="1"/>
  <c r="I12" i="1"/>
  <c r="I5" i="1"/>
  <c r="J13" i="1"/>
  <c r="E13" i="1"/>
  <c r="J14" i="1"/>
</calcChain>
</file>

<file path=xl/sharedStrings.xml><?xml version="1.0" encoding="utf-8"?>
<sst xmlns="http://schemas.openxmlformats.org/spreadsheetml/2006/main" count="114" uniqueCount="46">
  <si>
    <t>대학코드</t>
    <phoneticPr fontId="2" type="noConversion"/>
  </si>
  <si>
    <t>J-241</t>
    <phoneticPr fontId="2" type="noConversion"/>
  </si>
  <si>
    <t>H-514</t>
    <phoneticPr fontId="2" type="noConversion"/>
  </si>
  <si>
    <t>A-248</t>
    <phoneticPr fontId="2" type="noConversion"/>
  </si>
  <si>
    <t>S-197</t>
    <phoneticPr fontId="2" type="noConversion"/>
  </si>
  <si>
    <t>C-164</t>
    <phoneticPr fontId="2" type="noConversion"/>
  </si>
  <si>
    <t>K-318</t>
    <phoneticPr fontId="2" type="noConversion"/>
  </si>
  <si>
    <t>Y-845</t>
    <phoneticPr fontId="2" type="noConversion"/>
  </si>
  <si>
    <t>Z-167</t>
    <phoneticPr fontId="2" type="noConversion"/>
  </si>
  <si>
    <t>대학명</t>
    <phoneticPr fontId="2" type="noConversion"/>
  </si>
  <si>
    <t>중희대</t>
  </si>
  <si>
    <t>중희대</t>
    <phoneticPr fontId="2" type="noConversion"/>
  </si>
  <si>
    <t>한진대</t>
    <phoneticPr fontId="2" type="noConversion"/>
  </si>
  <si>
    <t>수일여대</t>
    <phoneticPr fontId="2" type="noConversion"/>
  </si>
  <si>
    <t>서인대</t>
    <phoneticPr fontId="2" type="noConversion"/>
  </si>
  <si>
    <t>세호대</t>
    <phoneticPr fontId="2" type="noConversion"/>
  </si>
  <si>
    <t>성일대</t>
    <phoneticPr fontId="2" type="noConversion"/>
  </si>
  <si>
    <t>건영대</t>
    <phoneticPr fontId="2" type="noConversion"/>
  </si>
  <si>
    <t>진영대</t>
    <phoneticPr fontId="2" type="noConversion"/>
  </si>
  <si>
    <t>전형명</t>
  </si>
  <si>
    <t>전형명</t>
    <phoneticPr fontId="2" type="noConversion"/>
  </si>
  <si>
    <t>학업우수자</t>
  </si>
  <si>
    <t>학업우수자</t>
    <phoneticPr fontId="2" type="noConversion"/>
  </si>
  <si>
    <t>특기자</t>
  </si>
  <si>
    <t>특기자</t>
    <phoneticPr fontId="2" type="noConversion"/>
  </si>
  <si>
    <t>일반전형</t>
  </si>
  <si>
    <t>일반전형</t>
    <phoneticPr fontId="2" type="noConversion"/>
  </si>
  <si>
    <t>모집인원</t>
  </si>
  <si>
    <t>모집인원</t>
    <phoneticPr fontId="2" type="noConversion"/>
  </si>
  <si>
    <t>지원자</t>
    <phoneticPr fontId="2" type="noConversion"/>
  </si>
  <si>
    <t>2022년
경쟁률</t>
    <phoneticPr fontId="2" type="noConversion"/>
  </si>
  <si>
    <t>2021년
경쟁률</t>
    <phoneticPr fontId="2" type="noConversion"/>
  </si>
  <si>
    <t>순위</t>
    <phoneticPr fontId="2" type="noConversion"/>
  </si>
  <si>
    <t>비고</t>
    <phoneticPr fontId="2" type="noConversion"/>
  </si>
  <si>
    <t>학업우수자 2022년 경쟁률의 평균</t>
    <phoneticPr fontId="2" type="noConversion"/>
  </si>
  <si>
    <t>최대 모집인원</t>
    <phoneticPr fontId="2" type="noConversion"/>
  </si>
  <si>
    <t>&gt;=10000</t>
    <phoneticPr fontId="2" type="noConversion"/>
  </si>
  <si>
    <t>총합계</t>
  </si>
  <si>
    <t>개수 : 대학명</t>
  </si>
  <si>
    <t>201-300</t>
  </si>
  <si>
    <t>301-400</t>
  </si>
  <si>
    <t>401-500</t>
  </si>
  <si>
    <t>501-600</t>
  </si>
  <si>
    <t>**</t>
  </si>
  <si>
    <t>평균 : 2022년 경쟁률</t>
  </si>
  <si>
    <t>지원자가 10,000명 이상인 대학의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</si>
</sst>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176" fontId="3" fillId="0" borderId="3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0" borderId="20" xfId="0" applyNumberFormat="1" applyFont="1" applyFill="1" applyBorder="1" applyAlignment="1">
      <alignment horizontal="right" vertical="center"/>
    </xf>
    <xf numFmtId="2" fontId="3" fillId="0" borderId="21" xfId="0" applyNumberFormat="1" applyFont="1" applyFill="1" applyBorder="1" applyAlignment="1">
      <alignment horizontal="right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176" fontId="3" fillId="0" borderId="26" xfId="1" applyNumberFormat="1" applyFont="1" applyFill="1" applyBorder="1" applyAlignment="1">
      <alignment horizontal="right" vertical="center"/>
    </xf>
    <xf numFmtId="2" fontId="3" fillId="0" borderId="27" xfId="0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5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ysClr val="windowText" lastClr="000000"/>
                </a:solidFill>
              </a:rPr>
              <a:t>학업우수자 및 일반전형 </a:t>
            </a:r>
            <a:r>
              <a:rPr lang="en-US" altLang="ko-KR" sz="2000" b="1">
                <a:solidFill>
                  <a:sysClr val="windowText" lastClr="000000"/>
                </a:solidFill>
              </a:rPr>
              <a:t>2022</a:t>
            </a:r>
            <a:r>
              <a:rPr lang="ko-KR" altLang="en-US" sz="2000" b="1">
                <a:solidFill>
                  <a:sysClr val="windowText" lastClr="000000"/>
                </a:solidFill>
              </a:rPr>
              <a:t>년 경쟁률</a:t>
            </a:r>
            <a:endParaRPr lang="ko-KR" sz="2000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2022년 경쟁률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0.00</c:formatCode>
                <c:ptCount val="6"/>
                <c:pt idx="0">
                  <c:v>26.21</c:v>
                </c:pt>
                <c:pt idx="1">
                  <c:v>14.36</c:v>
                </c:pt>
                <c:pt idx="2">
                  <c:v>28.55</c:v>
                </c:pt>
                <c:pt idx="3">
                  <c:v>22.75</c:v>
                </c:pt>
                <c:pt idx="4">
                  <c:v>17.899999999999999</c:v>
                </c:pt>
                <c:pt idx="5">
                  <c:v>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D-47AC-A9AA-E804DDFA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3728264"/>
        <c:axId val="573731216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모집인원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AD-47AC-A9AA-E804DDFAC5CE}"/>
                </c:ext>
              </c:extLst>
            </c:dLbl>
            <c:numFmt formatCode="General&quot;명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(제1작업!$E$5:$E$6,제1작업!$E$8:$E$10,제1작업!$E$12)</c:f>
              <c:numCache>
                <c:formatCode>General"명"</c:formatCode>
                <c:ptCount val="6"/>
                <c:pt idx="0">
                  <c:v>260</c:v>
                </c:pt>
                <c:pt idx="1">
                  <c:v>230</c:v>
                </c:pt>
                <c:pt idx="2">
                  <c:v>354</c:v>
                </c:pt>
                <c:pt idx="3">
                  <c:v>468</c:v>
                </c:pt>
                <c:pt idx="4">
                  <c:v>410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D-47AC-A9AA-E804DDFA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632"/>
        <c:axId val="578925896"/>
      </c:lineChart>
      <c:catAx>
        <c:axId val="5737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73731216"/>
        <c:crosses val="autoZero"/>
        <c:auto val="1"/>
        <c:lblAlgn val="ctr"/>
        <c:lblOffset val="100"/>
        <c:noMultiLvlLbl val="0"/>
      </c:catAx>
      <c:valAx>
        <c:axId val="573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73728264"/>
        <c:crosses val="autoZero"/>
        <c:crossBetween val="between"/>
      </c:valAx>
      <c:valAx>
        <c:axId val="578925896"/>
        <c:scaling>
          <c:orientation val="minMax"/>
        </c:scaling>
        <c:delete val="0"/>
        <c:axPos val="r"/>
        <c:numFmt formatCode="General&quot;명&quot;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78921632"/>
        <c:crosses val="max"/>
        <c:crossBetween val="between"/>
        <c:majorUnit val="100"/>
      </c:valAx>
      <c:catAx>
        <c:axId val="578921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925896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69850</xdr:rowOff>
    </xdr:from>
    <xdr:to>
      <xdr:col>6</xdr:col>
      <xdr:colOff>482600</xdr:colOff>
      <xdr:row>2</xdr:row>
      <xdr:rowOff>171450</xdr:rowOff>
    </xdr:to>
    <xdr:sp macro="" textlink="">
      <xdr:nvSpPr>
        <xdr:cNvPr id="2" name="한쪽 모서리가 잘린 사각형 1"/>
        <xdr:cNvSpPr/>
      </xdr:nvSpPr>
      <xdr:spPr>
        <a:xfrm>
          <a:off x="133350" y="69850"/>
          <a:ext cx="4914900" cy="584200"/>
        </a:xfrm>
        <a:prstGeom prst="snip1Rect">
          <a:avLst/>
        </a:prstGeom>
        <a:solidFill>
          <a:srgbClr val="FFFF00"/>
        </a:solidFill>
        <a:ln>
          <a:solidFill>
            <a:sysClr val="windowText" lastClr="00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2022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학년도 대학 수시 경쟁률</a:t>
          </a:r>
        </a:p>
      </xdr:txBody>
    </xdr:sp>
    <xdr:clientData/>
  </xdr:twoCellAnchor>
  <xdr:twoCellAnchor editAs="oneCell">
    <xdr:from>
      <xdr:col>6</xdr:col>
      <xdr:colOff>819149</xdr:colOff>
      <xdr:row>0</xdr:row>
      <xdr:rowOff>69850</xdr:rowOff>
    </xdr:from>
    <xdr:to>
      <xdr:col>10</xdr:col>
      <xdr:colOff>15420</xdr:colOff>
      <xdr:row>2</xdr:row>
      <xdr:rowOff>184150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799" y="69850"/>
          <a:ext cx="2472871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0.69128</cdr:x>
      <cdr:y>0.11682</cdr:y>
    </cdr:from>
    <cdr:to>
      <cdr:x>0.79027</cdr:x>
      <cdr:y>0.1656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433280" y="710472"/>
          <a:ext cx="921270" cy="296680"/>
        </a:xfrm>
        <a:prstGeom xmlns:a="http://schemas.openxmlformats.org/drawingml/2006/main" prst="wedgeRoundRectCallout">
          <a:avLst>
            <a:gd name="adj1" fmla="val -100493"/>
            <a:gd name="adj2" fmla="val 25658"/>
            <a:gd name="adj3" fmla="val 16667"/>
          </a:avLst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최대인원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한가람" refreshedDate="44387.456010879629" createdVersion="6" refreshedVersion="6" minRefreshableVersion="3" recordCount="8">
  <cacheSource type="worksheet">
    <worksheetSource ref="B4:H12" sheet="제1작업"/>
  </cacheSource>
  <cacheFields count="7">
    <cacheField name="대학코드" numFmtId="0">
      <sharedItems/>
    </cacheField>
    <cacheField name="대학명" numFmtId="0">
      <sharedItems/>
    </cacheField>
    <cacheField name="전형명" numFmtId="0">
      <sharedItems count="3">
        <s v="학업우수자"/>
        <s v="특기자"/>
        <s v="일반전형"/>
      </sharedItems>
    </cacheField>
    <cacheField name="모집인원" numFmtId="176">
      <sharedItems containsSemiMixedTypes="0" containsString="0" containsNumber="1" containsInteger="1" minValue="230" maxValue="590" count="8">
        <n v="260"/>
        <n v="230"/>
        <n v="352"/>
        <n v="354"/>
        <n v="468"/>
        <n v="410"/>
        <n v="590"/>
        <n v="300"/>
      </sharedItems>
      <fieldGroup base="3">
        <rangePr autoStart="0" autoEnd="0" startNum="201" endNum="600" groupInterval="100"/>
        <groupItems count="6">
          <s v="&lt;201"/>
          <s v="201-300"/>
          <s v="301-400"/>
          <s v="401-500"/>
          <s v="501-600"/>
          <s v="&gt;601"/>
        </groupItems>
      </fieldGroup>
    </cacheField>
    <cacheField name="지원자" numFmtId="176">
      <sharedItems containsSemiMixedTypes="0" containsString="0" containsNumber="1" containsInteger="1" minValue="3305" maxValue="10648"/>
    </cacheField>
    <cacheField name="2022년_x000a_경쟁률" numFmtId="2">
      <sharedItems containsSemiMixedTypes="0" containsString="0" containsNumber="1" minValue="14.36" maxValue="28.55"/>
    </cacheField>
    <cacheField name="2021년_x000a_경쟁률" numFmtId="2">
      <sharedItems containsSemiMixedTypes="0" containsString="0" containsNumber="1" minValue="16.600000000000001" maxValue="40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-241"/>
    <s v="중희대"/>
    <x v="0"/>
    <x v="0"/>
    <n v="6815"/>
    <n v="26.21"/>
    <n v="23.95"/>
  </r>
  <r>
    <s v="H-514"/>
    <s v="한진대"/>
    <x v="0"/>
    <x v="1"/>
    <n v="3305"/>
    <n v="14.36"/>
    <n v="28.51"/>
  </r>
  <r>
    <s v="A-248"/>
    <s v="수일여대"/>
    <x v="1"/>
    <x v="2"/>
    <n v="6012"/>
    <n v="17.079999999999998"/>
    <n v="16.600000000000001"/>
  </r>
  <r>
    <s v="S-197"/>
    <s v="서인대"/>
    <x v="2"/>
    <x v="3"/>
    <n v="10105"/>
    <n v="28.55"/>
    <n v="40.57"/>
  </r>
  <r>
    <s v="C-164"/>
    <s v="세호대"/>
    <x v="2"/>
    <x v="4"/>
    <n v="10648"/>
    <n v="22.75"/>
    <n v="26.37"/>
  </r>
  <r>
    <s v="K-318"/>
    <s v="성일대"/>
    <x v="0"/>
    <x v="5"/>
    <n v="7337"/>
    <n v="17.899999999999999"/>
    <n v="16.71"/>
  </r>
  <r>
    <s v="Y-845"/>
    <s v="건영대"/>
    <x v="1"/>
    <x v="6"/>
    <n v="8915"/>
    <n v="15.11"/>
    <n v="22.87"/>
  </r>
  <r>
    <s v="Z-167"/>
    <s v="진영대"/>
    <x v="2"/>
    <x v="7"/>
    <n v="7218"/>
    <n v="24.06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모집인원" colHeaderCaption="전형명">
  <location ref="B2:H9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1"/>
        <item x="2"/>
        <item t="default"/>
      </items>
    </pivotField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dataField="1" numFmtId="2" showAll="0"/>
    <pivotField numFmtId="2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대학명" fld="1" subtotal="count" baseField="0" baseItem="0"/>
    <dataField name="평균 : 2022년 경쟁률" fld="5" subtotal="average" baseField="3" baseItem="1"/>
  </dataFields>
  <formats count="50">
    <format dxfId="49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48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47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46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45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44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43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42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41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40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39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8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37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36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35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34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33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32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31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30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29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28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27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26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25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24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23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22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1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20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19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8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17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16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15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14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13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12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1">
      <pivotArea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3"/>
          </reference>
        </references>
      </pivotArea>
    </format>
    <format dxfId="10">
      <pivotArea field="2" grandRow="1" outline="0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4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E23" totalsRowShown="0" headerRowDxfId="55" tableBorderDxfId="54">
  <autoFilter ref="B18:E23"/>
  <tableColumns count="4">
    <tableColumn id="1" name="대학명" dataDxfId="53"/>
    <tableColumn id="2" name="전형명" dataDxfId="52"/>
    <tableColumn id="3" name="지원자" dataDxfId="51" dataCellStyle="쉼표 [0]"/>
    <tableColumn id="4" name="2022년_x000a_경쟁률" dataDxf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="150" zoomScaleNormal="150" workbookViewId="0">
      <selection activeCell="M8" sqref="M8"/>
    </sheetView>
  </sheetViews>
  <sheetFormatPr defaultRowHeight="13.5" x14ac:dyDescent="0.3"/>
  <cols>
    <col min="1" max="1" width="1.625" style="1" customWidth="1"/>
    <col min="2" max="2" width="9.25" style="1" customWidth="1"/>
    <col min="3" max="4" width="13.75" style="1" customWidth="1"/>
    <col min="5" max="10" width="10.75" style="1" customWidth="1"/>
    <col min="11" max="16384" width="9" style="1"/>
  </cols>
  <sheetData>
    <row r="1" spans="2:10" ht="18.75" customHeight="1" x14ac:dyDescent="0.3"/>
    <row r="2" spans="2:10" ht="18.75" customHeight="1" x14ac:dyDescent="0.3"/>
    <row r="3" spans="2:10" ht="18.75" customHeight="1" thickBot="1" x14ac:dyDescent="0.35"/>
    <row r="4" spans="2:10" ht="27.75" thickBot="1" x14ac:dyDescent="0.35">
      <c r="B4" s="16" t="s">
        <v>0</v>
      </c>
      <c r="C4" s="17" t="s">
        <v>9</v>
      </c>
      <c r="D4" s="17" t="s">
        <v>20</v>
      </c>
      <c r="E4" s="17" t="s">
        <v>28</v>
      </c>
      <c r="F4" s="17" t="s">
        <v>29</v>
      </c>
      <c r="G4" s="18" t="s">
        <v>30</v>
      </c>
      <c r="H4" s="18" t="s">
        <v>31</v>
      </c>
      <c r="I4" s="17" t="s">
        <v>32</v>
      </c>
      <c r="J4" s="19" t="s">
        <v>33</v>
      </c>
    </row>
    <row r="5" spans="2:10" ht="16.5" customHeight="1" x14ac:dyDescent="0.3">
      <c r="B5" s="4" t="s">
        <v>1</v>
      </c>
      <c r="C5" s="5" t="s">
        <v>11</v>
      </c>
      <c r="D5" s="5" t="s">
        <v>22</v>
      </c>
      <c r="E5" s="22">
        <v>260</v>
      </c>
      <c r="F5" s="23">
        <v>6815</v>
      </c>
      <c r="G5" s="13">
        <v>26.21</v>
      </c>
      <c r="H5" s="13">
        <v>23.95</v>
      </c>
      <c r="I5" s="5" t="str">
        <f>_xlfn.RANK.EQ(G5,$G$5:$G$12,0)&amp;"위"</f>
        <v>2위</v>
      </c>
      <c r="J5" s="6"/>
    </row>
    <row r="6" spans="2:10" ht="16.5" customHeight="1" x14ac:dyDescent="0.3">
      <c r="B6" s="7" t="s">
        <v>2</v>
      </c>
      <c r="C6" s="2" t="s">
        <v>12</v>
      </c>
      <c r="D6" s="2" t="s">
        <v>22</v>
      </c>
      <c r="E6" s="24">
        <v>230</v>
      </c>
      <c r="F6" s="25">
        <v>3305</v>
      </c>
      <c r="G6" s="3">
        <v>14.36</v>
      </c>
      <c r="H6" s="3">
        <v>28.51</v>
      </c>
      <c r="I6" s="2" t="str">
        <f t="shared" ref="I6:I12" si="0">_xlfn.RANK.EQ(G6,$G$5:$G$12,0)&amp;"위"</f>
        <v>8위</v>
      </c>
      <c r="J6" s="8"/>
    </row>
    <row r="7" spans="2:10" ht="16.5" customHeight="1" x14ac:dyDescent="0.3">
      <c r="B7" s="7" t="s">
        <v>3</v>
      </c>
      <c r="C7" s="2" t="s">
        <v>13</v>
      </c>
      <c r="D7" s="2" t="s">
        <v>24</v>
      </c>
      <c r="E7" s="24">
        <v>352</v>
      </c>
      <c r="F7" s="25">
        <v>6012</v>
      </c>
      <c r="G7" s="3">
        <v>17.079999999999998</v>
      </c>
      <c r="H7" s="3">
        <v>16.600000000000001</v>
      </c>
      <c r="I7" s="2" t="str">
        <f t="shared" si="0"/>
        <v>6위</v>
      </c>
      <c r="J7" s="8"/>
    </row>
    <row r="8" spans="2:10" ht="16.5" customHeight="1" x14ac:dyDescent="0.3">
      <c r="B8" s="7" t="s">
        <v>4</v>
      </c>
      <c r="C8" s="2" t="s">
        <v>14</v>
      </c>
      <c r="D8" s="2" t="s">
        <v>26</v>
      </c>
      <c r="E8" s="24">
        <v>354</v>
      </c>
      <c r="F8" s="25">
        <v>10105</v>
      </c>
      <c r="G8" s="3">
        <v>28.55</v>
      </c>
      <c r="H8" s="3">
        <v>40.57</v>
      </c>
      <c r="I8" s="2" t="str">
        <f t="shared" si="0"/>
        <v>1위</v>
      </c>
      <c r="J8" s="8"/>
    </row>
    <row r="9" spans="2:10" ht="16.5" customHeight="1" x14ac:dyDescent="0.3">
      <c r="B9" s="7" t="s">
        <v>5</v>
      </c>
      <c r="C9" s="2" t="s">
        <v>15</v>
      </c>
      <c r="D9" s="2" t="s">
        <v>26</v>
      </c>
      <c r="E9" s="24">
        <v>468</v>
      </c>
      <c r="F9" s="25">
        <v>10648</v>
      </c>
      <c r="G9" s="3">
        <v>22.75</v>
      </c>
      <c r="H9" s="3">
        <v>26.37</v>
      </c>
      <c r="I9" s="2" t="str">
        <f t="shared" si="0"/>
        <v>4위</v>
      </c>
      <c r="J9" s="8"/>
    </row>
    <row r="10" spans="2:10" ht="16.5" customHeight="1" x14ac:dyDescent="0.3">
      <c r="B10" s="7" t="s">
        <v>6</v>
      </c>
      <c r="C10" s="2" t="s">
        <v>16</v>
      </c>
      <c r="D10" s="2" t="s">
        <v>22</v>
      </c>
      <c r="E10" s="24">
        <v>410</v>
      </c>
      <c r="F10" s="25">
        <v>7337</v>
      </c>
      <c r="G10" s="3">
        <v>17.899999999999999</v>
      </c>
      <c r="H10" s="3">
        <v>16.71</v>
      </c>
      <c r="I10" s="2" t="str">
        <f t="shared" si="0"/>
        <v>5위</v>
      </c>
      <c r="J10" s="8"/>
    </row>
    <row r="11" spans="2:10" ht="16.5" customHeight="1" x14ac:dyDescent="0.3">
      <c r="B11" s="7" t="s">
        <v>7</v>
      </c>
      <c r="C11" s="2" t="s">
        <v>17</v>
      </c>
      <c r="D11" s="2" t="s">
        <v>24</v>
      </c>
      <c r="E11" s="24">
        <v>590</v>
      </c>
      <c r="F11" s="25">
        <v>8915</v>
      </c>
      <c r="G11" s="3">
        <v>15.11</v>
      </c>
      <c r="H11" s="3">
        <v>22.87</v>
      </c>
      <c r="I11" s="2" t="str">
        <f t="shared" si="0"/>
        <v>7위</v>
      </c>
      <c r="J11" s="8"/>
    </row>
    <row r="12" spans="2:10" ht="16.5" customHeight="1" thickBot="1" x14ac:dyDescent="0.35">
      <c r="B12" s="14" t="s">
        <v>8</v>
      </c>
      <c r="C12" s="9" t="s">
        <v>18</v>
      </c>
      <c r="D12" s="9" t="s">
        <v>26</v>
      </c>
      <c r="E12" s="26">
        <v>300</v>
      </c>
      <c r="F12" s="27">
        <v>7218</v>
      </c>
      <c r="G12" s="15">
        <v>24.06</v>
      </c>
      <c r="H12" s="15">
        <v>25</v>
      </c>
      <c r="I12" s="9" t="str">
        <f t="shared" si="0"/>
        <v>3위</v>
      </c>
      <c r="J12" s="10"/>
    </row>
    <row r="13" spans="2:10" ht="19.5" customHeight="1" x14ac:dyDescent="0.3">
      <c r="B13" s="55" t="s">
        <v>45</v>
      </c>
      <c r="C13" s="56"/>
      <c r="D13" s="56"/>
      <c r="E13" s="11">
        <f>COUNTIF(F5:F12,"&gt;=10000")</f>
        <v>2</v>
      </c>
      <c r="F13" s="50"/>
      <c r="G13" s="52" t="s">
        <v>35</v>
      </c>
      <c r="H13" s="52"/>
      <c r="I13" s="52"/>
      <c r="J13" s="12">
        <f>MAX(E5:E12)</f>
        <v>590</v>
      </c>
    </row>
    <row r="14" spans="2:10" ht="27.75" thickBot="1" x14ac:dyDescent="0.35">
      <c r="B14" s="53" t="s">
        <v>34</v>
      </c>
      <c r="C14" s="54"/>
      <c r="D14" s="54"/>
      <c r="E14" s="9">
        <f>ROUNDUP(DAVERAGE(B4:H12,G4,D4:D5),0)</f>
        <v>20</v>
      </c>
      <c r="F14" s="51"/>
      <c r="G14" s="20" t="s">
        <v>9</v>
      </c>
      <c r="H14" s="9" t="s">
        <v>10</v>
      </c>
      <c r="I14" s="21" t="s">
        <v>30</v>
      </c>
      <c r="J14" s="10">
        <f>VLOOKUP(H14,C5:G12,5,FALSE)</f>
        <v>26.21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57" priority="1">
      <formula>$E5&gt;=400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50" zoomScaleNormal="150" workbookViewId="0">
      <selection activeCell="G15" sqref="G15"/>
    </sheetView>
  </sheetViews>
  <sheetFormatPr defaultRowHeight="13.5" x14ac:dyDescent="0.3"/>
  <cols>
    <col min="1" max="1" width="1.625" style="1" customWidth="1"/>
    <col min="2" max="2" width="13.75" style="1" customWidth="1"/>
    <col min="3" max="3" width="10.75" style="1" customWidth="1"/>
    <col min="4" max="4" width="13.75" style="1" customWidth="1"/>
    <col min="5" max="8" width="10.75" style="1" customWidth="1"/>
    <col min="9" max="16384" width="9" style="1"/>
  </cols>
  <sheetData>
    <row r="1" spans="2:8" ht="14.25" thickBot="1" x14ac:dyDescent="0.35"/>
    <row r="2" spans="2:8" ht="27.75" thickBot="1" x14ac:dyDescent="0.35">
      <c r="B2" s="16" t="s">
        <v>0</v>
      </c>
      <c r="C2" s="17" t="s">
        <v>9</v>
      </c>
      <c r="D2" s="17" t="s">
        <v>20</v>
      </c>
      <c r="E2" s="17" t="s">
        <v>28</v>
      </c>
      <c r="F2" s="17" t="s">
        <v>29</v>
      </c>
      <c r="G2" s="18" t="s">
        <v>30</v>
      </c>
      <c r="H2" s="18" t="s">
        <v>31</v>
      </c>
    </row>
    <row r="3" spans="2:8" x14ac:dyDescent="0.3">
      <c r="B3" s="4" t="s">
        <v>1</v>
      </c>
      <c r="C3" s="5" t="s">
        <v>11</v>
      </c>
      <c r="D3" s="5" t="s">
        <v>22</v>
      </c>
      <c r="E3" s="22">
        <v>260</v>
      </c>
      <c r="F3" s="23">
        <v>6815</v>
      </c>
      <c r="G3" s="13">
        <v>26.21</v>
      </c>
      <c r="H3" s="13">
        <v>23.95</v>
      </c>
    </row>
    <row r="4" spans="2:8" x14ac:dyDescent="0.3">
      <c r="B4" s="7" t="s">
        <v>2</v>
      </c>
      <c r="C4" s="2" t="s">
        <v>12</v>
      </c>
      <c r="D4" s="2" t="s">
        <v>22</v>
      </c>
      <c r="E4" s="24">
        <v>230</v>
      </c>
      <c r="F4" s="25">
        <v>3305</v>
      </c>
      <c r="G4" s="3">
        <v>14.36</v>
      </c>
      <c r="H4" s="3">
        <v>28.51</v>
      </c>
    </row>
    <row r="5" spans="2:8" x14ac:dyDescent="0.3">
      <c r="B5" s="7" t="s">
        <v>3</v>
      </c>
      <c r="C5" s="2" t="s">
        <v>13</v>
      </c>
      <c r="D5" s="2" t="s">
        <v>24</v>
      </c>
      <c r="E5" s="24">
        <v>352</v>
      </c>
      <c r="F5" s="25">
        <v>6012</v>
      </c>
      <c r="G5" s="3">
        <v>17.079999999999998</v>
      </c>
      <c r="H5" s="3">
        <v>16.600000000000001</v>
      </c>
    </row>
    <row r="6" spans="2:8" x14ac:dyDescent="0.3">
      <c r="B6" s="7" t="s">
        <v>4</v>
      </c>
      <c r="C6" s="2" t="s">
        <v>14</v>
      </c>
      <c r="D6" s="2" t="s">
        <v>26</v>
      </c>
      <c r="E6" s="24">
        <v>354</v>
      </c>
      <c r="F6" s="25">
        <v>10105</v>
      </c>
      <c r="G6" s="3">
        <v>28.55</v>
      </c>
      <c r="H6" s="3">
        <v>40.57</v>
      </c>
    </row>
    <row r="7" spans="2:8" x14ac:dyDescent="0.3">
      <c r="B7" s="7" t="s">
        <v>5</v>
      </c>
      <c r="C7" s="2" t="s">
        <v>15</v>
      </c>
      <c r="D7" s="2" t="s">
        <v>26</v>
      </c>
      <c r="E7" s="24">
        <v>468</v>
      </c>
      <c r="F7" s="25">
        <v>10648</v>
      </c>
      <c r="G7" s="3">
        <v>22.75</v>
      </c>
      <c r="H7" s="3">
        <v>26.37</v>
      </c>
    </row>
    <row r="8" spans="2:8" x14ac:dyDescent="0.3">
      <c r="B8" s="7" t="s">
        <v>6</v>
      </c>
      <c r="C8" s="2" t="s">
        <v>16</v>
      </c>
      <c r="D8" s="2" t="s">
        <v>22</v>
      </c>
      <c r="E8" s="24">
        <v>410</v>
      </c>
      <c r="F8" s="25">
        <v>7337</v>
      </c>
      <c r="G8" s="3">
        <v>17.899999999999999</v>
      </c>
      <c r="H8" s="3">
        <v>16.71</v>
      </c>
    </row>
    <row r="9" spans="2:8" x14ac:dyDescent="0.3">
      <c r="B9" s="7" t="s">
        <v>7</v>
      </c>
      <c r="C9" s="2" t="s">
        <v>17</v>
      </c>
      <c r="D9" s="2" t="s">
        <v>24</v>
      </c>
      <c r="E9" s="24">
        <v>590</v>
      </c>
      <c r="F9" s="25">
        <v>8915</v>
      </c>
      <c r="G9" s="3">
        <v>15.11</v>
      </c>
      <c r="H9" s="3">
        <v>22.87</v>
      </c>
    </row>
    <row r="10" spans="2:8" ht="14.25" thickBot="1" x14ac:dyDescent="0.35">
      <c r="B10" s="14" t="s">
        <v>8</v>
      </c>
      <c r="C10" s="9" t="s">
        <v>18</v>
      </c>
      <c r="D10" s="9" t="s">
        <v>26</v>
      </c>
      <c r="E10" s="26">
        <v>300</v>
      </c>
      <c r="F10" s="27">
        <v>7218</v>
      </c>
      <c r="G10" s="15">
        <v>24.06</v>
      </c>
      <c r="H10" s="15">
        <v>25</v>
      </c>
    </row>
    <row r="13" spans="2:8" ht="14.25" thickBot="1" x14ac:dyDescent="0.35"/>
    <row r="14" spans="2:8" x14ac:dyDescent="0.3">
      <c r="B14" s="17" t="s">
        <v>20</v>
      </c>
      <c r="C14" s="17" t="s">
        <v>29</v>
      </c>
    </row>
    <row r="15" spans="2:8" x14ac:dyDescent="0.3">
      <c r="B15" s="1" t="s">
        <v>22</v>
      </c>
    </row>
    <row r="16" spans="2:8" x14ac:dyDescent="0.3">
      <c r="C16" s="1" t="s">
        <v>36</v>
      </c>
    </row>
    <row r="18" spans="2:5" ht="27.75" thickBot="1" x14ac:dyDescent="0.35">
      <c r="B18" s="36" t="s">
        <v>9</v>
      </c>
      <c r="C18" s="37" t="s">
        <v>20</v>
      </c>
      <c r="D18" s="37" t="s">
        <v>29</v>
      </c>
      <c r="E18" s="38" t="s">
        <v>30</v>
      </c>
    </row>
    <row r="19" spans="2:5" x14ac:dyDescent="0.3">
      <c r="B19" s="32" t="s">
        <v>11</v>
      </c>
      <c r="C19" s="28" t="s">
        <v>22</v>
      </c>
      <c r="D19" s="29">
        <v>6815</v>
      </c>
      <c r="E19" s="34">
        <v>26.21</v>
      </c>
    </row>
    <row r="20" spans="2:5" x14ac:dyDescent="0.3">
      <c r="B20" s="33" t="s">
        <v>12</v>
      </c>
      <c r="C20" s="30" t="s">
        <v>22</v>
      </c>
      <c r="D20" s="31">
        <v>3305</v>
      </c>
      <c r="E20" s="35">
        <v>14.36</v>
      </c>
    </row>
    <row r="21" spans="2:5" x14ac:dyDescent="0.3">
      <c r="B21" s="33" t="s">
        <v>14</v>
      </c>
      <c r="C21" s="30" t="s">
        <v>26</v>
      </c>
      <c r="D21" s="31">
        <v>10105</v>
      </c>
      <c r="E21" s="35">
        <v>28.55</v>
      </c>
    </row>
    <row r="22" spans="2:5" x14ac:dyDescent="0.3">
      <c r="B22" s="33" t="s">
        <v>15</v>
      </c>
      <c r="C22" s="30" t="s">
        <v>26</v>
      </c>
      <c r="D22" s="31">
        <v>10648</v>
      </c>
      <c r="E22" s="35">
        <v>22.75</v>
      </c>
    </row>
    <row r="23" spans="2:5" x14ac:dyDescent="0.3">
      <c r="B23" s="39" t="s">
        <v>16</v>
      </c>
      <c r="C23" s="40" t="s">
        <v>22</v>
      </c>
      <c r="D23" s="41">
        <v>7337</v>
      </c>
      <c r="E23" s="42">
        <v>17.899999999999999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2F4A33C-5C17-4376-BBB0-6FD1FAD47A6C}">
            <xm:f>제1작업!$E3&gt;=400</xm:f>
            <x14:dxf>
              <font>
                <b/>
                <i val="0"/>
                <color rgb="FF0070C0"/>
              </font>
            </x14:dxf>
          </x14:cfRule>
          <xm:sqref>B3:H10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50" zoomScaleNormal="150" workbookViewId="0">
      <selection activeCell="G11" sqref="G11"/>
    </sheetView>
  </sheetViews>
  <sheetFormatPr defaultRowHeight="13.5" x14ac:dyDescent="0.3"/>
  <cols>
    <col min="1" max="1" width="1.625" style="1" customWidth="1"/>
    <col min="2" max="3" width="13.875" style="1" customWidth="1"/>
    <col min="4" max="4" width="20.875" style="1" customWidth="1"/>
    <col min="5" max="5" width="13.125" style="1" customWidth="1"/>
    <col min="6" max="6" width="20.875" style="1" customWidth="1"/>
    <col min="7" max="7" width="13.125" style="1" customWidth="1"/>
    <col min="8" max="8" width="20.875" style="1" bestFit="1" customWidth="1"/>
    <col min="9" max="9" width="18" style="1" bestFit="1" customWidth="1"/>
    <col min="10" max="10" width="25.125" style="1" bestFit="1" customWidth="1"/>
    <col min="11" max="16384" width="9" style="1"/>
  </cols>
  <sheetData>
    <row r="2" spans="2:10" ht="16.5" x14ac:dyDescent="0.3">
      <c r="B2" s="45"/>
      <c r="C2" s="46" t="s">
        <v>19</v>
      </c>
      <c r="D2" s="45"/>
      <c r="E2" s="45"/>
      <c r="F2" s="45"/>
      <c r="G2" s="45"/>
      <c r="H2" s="45"/>
      <c r="I2"/>
      <c r="J2"/>
    </row>
    <row r="3" spans="2:10" ht="16.5" x14ac:dyDescent="0.3">
      <c r="B3" s="45"/>
      <c r="C3" s="57" t="s">
        <v>21</v>
      </c>
      <c r="D3" s="58"/>
      <c r="E3" s="57" t="s">
        <v>23</v>
      </c>
      <c r="F3" s="58"/>
      <c r="G3" s="57" t="s">
        <v>25</v>
      </c>
      <c r="H3" s="58"/>
      <c r="I3"/>
      <c r="J3"/>
    </row>
    <row r="4" spans="2:10" ht="16.5" x14ac:dyDescent="0.3">
      <c r="B4" s="46" t="s">
        <v>27</v>
      </c>
      <c r="C4" s="47" t="s">
        <v>38</v>
      </c>
      <c r="D4" s="47" t="s">
        <v>44</v>
      </c>
      <c r="E4" s="47" t="s">
        <v>38</v>
      </c>
      <c r="F4" s="47" t="s">
        <v>44</v>
      </c>
      <c r="G4" s="47" t="s">
        <v>38</v>
      </c>
      <c r="H4" s="47" t="s">
        <v>44</v>
      </c>
      <c r="I4"/>
      <c r="J4"/>
    </row>
    <row r="5" spans="2:10" ht="16.5" x14ac:dyDescent="0.3">
      <c r="B5" s="43" t="s">
        <v>39</v>
      </c>
      <c r="C5" s="44">
        <v>2</v>
      </c>
      <c r="D5" s="48">
        <v>20.285</v>
      </c>
      <c r="E5" s="49" t="s">
        <v>43</v>
      </c>
      <c r="F5" s="49" t="s">
        <v>43</v>
      </c>
      <c r="G5" s="44">
        <v>1</v>
      </c>
      <c r="H5" s="48">
        <v>24.06</v>
      </c>
      <c r="I5"/>
      <c r="J5"/>
    </row>
    <row r="6" spans="2:10" ht="16.5" x14ac:dyDescent="0.3">
      <c r="B6" s="43" t="s">
        <v>40</v>
      </c>
      <c r="C6" s="49" t="s">
        <v>43</v>
      </c>
      <c r="D6" s="49" t="s">
        <v>43</v>
      </c>
      <c r="E6" s="44">
        <v>1</v>
      </c>
      <c r="F6" s="48">
        <v>17.079999999999998</v>
      </c>
      <c r="G6" s="44">
        <v>1</v>
      </c>
      <c r="H6" s="48">
        <v>28.55</v>
      </c>
      <c r="I6"/>
      <c r="J6"/>
    </row>
    <row r="7" spans="2:10" ht="16.5" x14ac:dyDescent="0.3">
      <c r="B7" s="43" t="s">
        <v>41</v>
      </c>
      <c r="C7" s="44">
        <v>1</v>
      </c>
      <c r="D7" s="48">
        <v>17.899999999999999</v>
      </c>
      <c r="E7" s="49" t="s">
        <v>43</v>
      </c>
      <c r="F7" s="49" t="s">
        <v>43</v>
      </c>
      <c r="G7" s="44">
        <v>1</v>
      </c>
      <c r="H7" s="48">
        <v>22.75</v>
      </c>
      <c r="I7"/>
      <c r="J7"/>
    </row>
    <row r="8" spans="2:10" ht="16.5" x14ac:dyDescent="0.3">
      <c r="B8" s="43" t="s">
        <v>42</v>
      </c>
      <c r="C8" s="49" t="s">
        <v>43</v>
      </c>
      <c r="D8" s="49" t="s">
        <v>43</v>
      </c>
      <c r="E8" s="44">
        <v>1</v>
      </c>
      <c r="F8" s="48">
        <v>15.11</v>
      </c>
      <c r="G8" s="49" t="s">
        <v>43</v>
      </c>
      <c r="H8" s="49" t="s">
        <v>43</v>
      </c>
      <c r="I8"/>
      <c r="J8"/>
    </row>
    <row r="9" spans="2:10" ht="16.5" x14ac:dyDescent="0.3">
      <c r="B9" s="43" t="s">
        <v>37</v>
      </c>
      <c r="C9" s="44">
        <v>3</v>
      </c>
      <c r="D9" s="48">
        <v>19.489999999999998</v>
      </c>
      <c r="E9" s="44">
        <v>2</v>
      </c>
      <c r="F9" s="48">
        <v>16.094999999999999</v>
      </c>
      <c r="G9" s="44">
        <v>3</v>
      </c>
      <c r="H9" s="48">
        <v>25.12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모집인원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한가람</dc:creator>
  <cp:lastModifiedBy>한가람</cp:lastModifiedBy>
  <dcterms:created xsi:type="dcterms:W3CDTF">2021-07-10T01:30:15Z</dcterms:created>
  <dcterms:modified xsi:type="dcterms:W3CDTF">2021-07-10T02:14:13Z</dcterms:modified>
</cp:coreProperties>
</file>