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microsoft-excel\01-iniciante\"/>
    </mc:Choice>
  </mc:AlternateContent>
  <bookViews>
    <workbookView xWindow="0" yWindow="0" windowWidth="28800" windowHeight="12578" activeTab="1"/>
  </bookViews>
  <sheets>
    <sheet name="diário escolar" sheetId="1" r:id="rId1"/>
    <sheet name="ao vivo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" i="3" l="1"/>
  <c r="X7" i="3"/>
  <c r="X8" i="3"/>
  <c r="X5" i="3"/>
  <c r="P14" i="3"/>
  <c r="P8" i="3" s="1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W8" i="3"/>
  <c r="V8" i="3"/>
  <c r="U8" i="3"/>
  <c r="T8" i="3"/>
  <c r="S8" i="3"/>
  <c r="R8" i="3"/>
  <c r="Q8" i="3"/>
  <c r="W7" i="3"/>
  <c r="V7" i="3"/>
  <c r="U7" i="3"/>
  <c r="T7" i="3"/>
  <c r="S7" i="3"/>
  <c r="R7" i="3"/>
  <c r="Q7" i="3"/>
  <c r="W6" i="3"/>
  <c r="V6" i="3"/>
  <c r="U6" i="3"/>
  <c r="T6" i="3"/>
  <c r="S6" i="3"/>
  <c r="R6" i="3"/>
  <c r="Q6" i="3"/>
  <c r="W5" i="3"/>
  <c r="V5" i="3"/>
  <c r="U5" i="3"/>
  <c r="T5" i="3"/>
  <c r="S5" i="3"/>
  <c r="R5" i="3"/>
  <c r="Q5" i="3"/>
  <c r="P14" i="1"/>
  <c r="P8" i="1" s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W8" i="1"/>
  <c r="V8" i="1"/>
  <c r="U8" i="1"/>
  <c r="T8" i="1"/>
  <c r="S8" i="1"/>
  <c r="R8" i="1"/>
  <c r="Q8" i="1"/>
  <c r="W7" i="1"/>
  <c r="V7" i="1"/>
  <c r="U7" i="1"/>
  <c r="T7" i="1"/>
  <c r="S7" i="1"/>
  <c r="R7" i="1"/>
  <c r="Q7" i="1"/>
  <c r="W6" i="1"/>
  <c r="V6" i="1"/>
  <c r="U6" i="1"/>
  <c r="T6" i="1"/>
  <c r="S6" i="1"/>
  <c r="R6" i="1"/>
  <c r="Q6" i="1"/>
  <c r="W5" i="1"/>
  <c r="V5" i="1"/>
  <c r="U5" i="1"/>
  <c r="T5" i="1"/>
  <c r="S5" i="1"/>
  <c r="R5" i="1"/>
  <c r="Q5" i="1"/>
  <c r="P5" i="3" l="1"/>
  <c r="P6" i="3"/>
  <c r="P7" i="3"/>
  <c r="P5" i="1"/>
  <c r="P6" i="1"/>
  <c r="P7" i="1"/>
</calcChain>
</file>

<file path=xl/sharedStrings.xml><?xml version="1.0" encoding="utf-8"?>
<sst xmlns="http://schemas.openxmlformats.org/spreadsheetml/2006/main" count="49" uniqueCount="25">
  <si>
    <t>Coluna1</t>
  </si>
  <si>
    <t>Para casa 1</t>
  </si>
  <si>
    <t>Para casa 2</t>
  </si>
  <si>
    <t>Para casa 3</t>
  </si>
  <si>
    <t>Para casa 4</t>
  </si>
  <si>
    <t>Para casa 5</t>
  </si>
  <si>
    <t>Questionário 1</t>
  </si>
  <si>
    <t>Questionário 2</t>
  </si>
  <si>
    <t>Questionário 3</t>
  </si>
  <si>
    <t>Questionário 4</t>
  </si>
  <si>
    <t>Nota</t>
  </si>
  <si>
    <t>Soma</t>
  </si>
  <si>
    <t>Média</t>
  </si>
  <si>
    <t>Máx</t>
  </si>
  <si>
    <t>Mín</t>
  </si>
  <si>
    <t>Cont.Núm</t>
  </si>
  <si>
    <t>Cont.Valores</t>
  </si>
  <si>
    <t>Cont.Se</t>
  </si>
  <si>
    <t>João</t>
  </si>
  <si>
    <t>Miguel</t>
  </si>
  <si>
    <t>Valeria</t>
  </si>
  <si>
    <t>Joseline</t>
  </si>
  <si>
    <t>Média Turma</t>
  </si>
  <si>
    <t>Pontos Possíveis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</si>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</sst>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;@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2" fillId="2" borderId="1" xfId="0" applyFont="1" applyFill="1" applyBorder="1"/>
    <xf numFmtId="10" fontId="2" fillId="2" borderId="1" xfId="0" applyNumberFormat="1" applyFont="1" applyFill="1" applyBorder="1"/>
    <xf numFmtId="165" fontId="0" fillId="0" borderId="0" xfId="0" applyNumberFormat="1" applyAlignment="1">
      <alignment horizontal="right"/>
    </xf>
    <xf numFmtId="0" fontId="2" fillId="0" borderId="0" xfId="0" applyFont="1"/>
    <xf numFmtId="10" fontId="2" fillId="0" borderId="0" xfId="0" applyNumberFormat="1" applyFont="1"/>
    <xf numFmtId="0" fontId="2" fillId="2" borderId="0" xfId="0" applyFont="1" applyFill="1"/>
    <xf numFmtId="10" fontId="2" fillId="2" borderId="0" xfId="0" applyNumberFormat="1" applyFont="1" applyFill="1"/>
    <xf numFmtId="0" fontId="2" fillId="2" borderId="2" xfId="0" applyFont="1" applyFill="1" applyBorder="1"/>
    <xf numFmtId="10" fontId="2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4:W14"/>
  <sheetViews>
    <sheetView workbookViewId="0">
      <selection activeCell="I21" sqref="I21"/>
    </sheetView>
  </sheetViews>
  <sheetFormatPr defaultRowHeight="14.25" x14ac:dyDescent="0.45"/>
  <cols>
    <col min="1" max="1" width="13.59765625" bestFit="1" customWidth="1"/>
    <col min="2" max="6" width="9.6640625" bestFit="1" customWidth="1"/>
    <col min="7" max="10" width="12.86328125" bestFit="1" customWidth="1"/>
    <col min="11" max="15" width="8.33203125" bestFit="1" customWidth="1"/>
    <col min="16" max="16" width="12.06640625" customWidth="1"/>
    <col min="17" max="17" width="11.1328125" customWidth="1"/>
    <col min="22" max="22" width="10.6640625" bestFit="1" customWidth="1"/>
  </cols>
  <sheetData>
    <row r="4" spans="1:23" x14ac:dyDescent="0.4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2">
        <v>42742</v>
      </c>
      <c r="L4" s="2">
        <v>42749</v>
      </c>
      <c r="M4" s="2">
        <v>42756</v>
      </c>
      <c r="N4" s="2">
        <v>42763</v>
      </c>
      <c r="O4" s="2">
        <v>42770</v>
      </c>
      <c r="P4" s="3" t="s">
        <v>10</v>
      </c>
      <c r="Q4" s="4" t="s">
        <v>11</v>
      </c>
      <c r="R4" s="4" t="s">
        <v>12</v>
      </c>
      <c r="S4" s="4" t="s">
        <v>13</v>
      </c>
      <c r="T4" s="4" t="s">
        <v>14</v>
      </c>
      <c r="U4" s="4" t="s">
        <v>15</v>
      </c>
      <c r="V4" s="4" t="s">
        <v>16</v>
      </c>
      <c r="W4" s="4" t="s">
        <v>17</v>
      </c>
    </row>
    <row r="5" spans="1:23" x14ac:dyDescent="0.45">
      <c r="A5" s="5" t="s">
        <v>18</v>
      </c>
      <c r="B5" s="5">
        <v>187.5</v>
      </c>
      <c r="C5" s="5">
        <v>232.5</v>
      </c>
      <c r="D5" s="5">
        <v>197.5</v>
      </c>
      <c r="E5" s="5">
        <v>217.5</v>
      </c>
      <c r="F5" s="5">
        <v>217.5</v>
      </c>
      <c r="G5" s="5">
        <v>388</v>
      </c>
      <c r="H5" s="5">
        <v>206.99999999999997</v>
      </c>
      <c r="I5" s="5">
        <v>330</v>
      </c>
      <c r="J5" s="5">
        <v>675</v>
      </c>
      <c r="K5" s="5">
        <v>98</v>
      </c>
      <c r="L5" s="5">
        <v>75</v>
      </c>
      <c r="M5" s="5">
        <v>77</v>
      </c>
      <c r="N5" s="5">
        <v>67</v>
      </c>
      <c r="O5" s="5">
        <v>82</v>
      </c>
      <c r="P5" s="6">
        <f>(B5+C5+D5+E5+F5+G5+H5+I5+J5+K5+L5+M5+N5+O5)/$P$14</f>
        <v>0.82472972972972969</v>
      </c>
      <c r="Q5" s="7">
        <f>SUM(B5:O5)</f>
        <v>3051.5</v>
      </c>
      <c r="R5" s="7">
        <f>AVERAGE(B5:O5)</f>
        <v>217.96428571428572</v>
      </c>
      <c r="S5" s="7">
        <f>MAX(B5:O5)</f>
        <v>675</v>
      </c>
      <c r="T5" s="7">
        <f>MIN(B5:O5)</f>
        <v>67</v>
      </c>
      <c r="U5">
        <f>COUNT(B5:O5)</f>
        <v>14</v>
      </c>
      <c r="V5">
        <f>COUNTA(B5:O5)</f>
        <v>14</v>
      </c>
      <c r="W5">
        <f>COUNTIF(B5:O5,"&gt;200")</f>
        <v>7</v>
      </c>
    </row>
    <row r="6" spans="1:23" x14ac:dyDescent="0.45">
      <c r="A6" s="8" t="s">
        <v>19</v>
      </c>
      <c r="B6" s="8">
        <v>247.5</v>
      </c>
      <c r="C6" s="8">
        <v>162.5</v>
      </c>
      <c r="D6" s="8">
        <v>222.5</v>
      </c>
      <c r="E6" s="8">
        <v>215</v>
      </c>
      <c r="F6" s="8">
        <v>210</v>
      </c>
      <c r="G6" s="8">
        <v>252</v>
      </c>
      <c r="H6" s="8">
        <v>180</v>
      </c>
      <c r="I6" s="8">
        <v>300</v>
      </c>
      <c r="J6" s="8">
        <v>690</v>
      </c>
      <c r="K6" s="8">
        <v>78</v>
      </c>
      <c r="L6" s="8">
        <v>73</v>
      </c>
      <c r="M6" s="8">
        <v>82</v>
      </c>
      <c r="N6" s="8">
        <v>71</v>
      </c>
      <c r="O6" s="8">
        <v>85</v>
      </c>
      <c r="P6" s="9">
        <f>(B6+C6+D6+E6+F6+G6+H6+I6+J6+K6+L6+M6+N6+O6)/$P$14</f>
        <v>0.77527027027027029</v>
      </c>
      <c r="Q6" s="7">
        <f>SUM(B6:O6)</f>
        <v>2868.5</v>
      </c>
      <c r="R6" s="7">
        <f t="shared" ref="R6:R8" si="0">AVERAGE(B6:O6)</f>
        <v>204.89285714285714</v>
      </c>
      <c r="S6" s="7">
        <f t="shared" ref="S6:S8" si="1">MAX(B6:O6)</f>
        <v>690</v>
      </c>
      <c r="T6" s="7">
        <f t="shared" ref="T6:T8" si="2">MIN(B6:O6)</f>
        <v>71</v>
      </c>
      <c r="U6">
        <f t="shared" ref="U6:U8" si="3">COUNT(B6:O6)</f>
        <v>14</v>
      </c>
      <c r="V6">
        <f>COUNTA(B6:O6)</f>
        <v>14</v>
      </c>
      <c r="W6">
        <f t="shared" ref="W6:W8" si="4">COUNTIF(B6:O6,"&gt;200")</f>
        <v>7</v>
      </c>
    </row>
    <row r="7" spans="1:23" x14ac:dyDescent="0.45">
      <c r="A7" s="10" t="s">
        <v>20</v>
      </c>
      <c r="B7" s="10">
        <v>203</v>
      </c>
      <c r="C7" s="10">
        <v>232.5</v>
      </c>
      <c r="D7" s="10">
        <v>177.5</v>
      </c>
      <c r="E7" s="10">
        <v>170</v>
      </c>
      <c r="F7" s="10">
        <v>157.5</v>
      </c>
      <c r="G7" s="10">
        <v>280</v>
      </c>
      <c r="H7" s="10">
        <v>249</v>
      </c>
      <c r="I7" s="10">
        <v>325</v>
      </c>
      <c r="J7" s="10">
        <v>480</v>
      </c>
      <c r="K7" s="10">
        <v>88</v>
      </c>
      <c r="L7" s="10">
        <v>97</v>
      </c>
      <c r="M7" s="10">
        <v>70</v>
      </c>
      <c r="N7" s="10">
        <v>61</v>
      </c>
      <c r="O7" s="10">
        <v>95</v>
      </c>
      <c r="P7" s="11">
        <f>(B7+C7+D7+E7+F7+G7+H7+I7+J7+K7+L7+M7+N7+O7)/$P$14</f>
        <v>0.72581081081081078</v>
      </c>
      <c r="Q7" s="7">
        <f>SUM(B7:O7)</f>
        <v>2685.5</v>
      </c>
      <c r="R7" s="7">
        <f t="shared" si="0"/>
        <v>191.82142857142858</v>
      </c>
      <c r="S7" s="7">
        <f t="shared" si="1"/>
        <v>480</v>
      </c>
      <c r="T7" s="7">
        <f t="shared" si="2"/>
        <v>61</v>
      </c>
      <c r="U7">
        <f t="shared" si="3"/>
        <v>14</v>
      </c>
      <c r="V7">
        <f t="shared" ref="V7:V8" si="5">COUNTA(B7:O7)</f>
        <v>14</v>
      </c>
      <c r="W7">
        <f t="shared" si="4"/>
        <v>6</v>
      </c>
    </row>
    <row r="8" spans="1:23" x14ac:dyDescent="0.45">
      <c r="A8" s="8" t="s">
        <v>21</v>
      </c>
      <c r="B8" s="8">
        <v>238</v>
      </c>
      <c r="C8" s="8">
        <v>205</v>
      </c>
      <c r="D8" s="8">
        <v>235</v>
      </c>
      <c r="E8" s="8">
        <v>165</v>
      </c>
      <c r="F8" s="8">
        <v>197.5</v>
      </c>
      <c r="G8" s="8">
        <v>252</v>
      </c>
      <c r="H8" s="8">
        <v>273</v>
      </c>
      <c r="I8" s="8">
        <v>465</v>
      </c>
      <c r="J8" s="8">
        <v>465</v>
      </c>
      <c r="K8" s="8">
        <v>99</v>
      </c>
      <c r="L8" s="8">
        <v>90</v>
      </c>
      <c r="M8" s="8">
        <v>61</v>
      </c>
      <c r="N8" s="8">
        <v>69</v>
      </c>
      <c r="O8" s="8">
        <v>89</v>
      </c>
      <c r="P8" s="9">
        <f>(B8+C8+D8+E8+F8+G8+H8+I8+J8+K8+L8+M8+N8+O8)/$P$14</f>
        <v>0.78472972972972976</v>
      </c>
      <c r="Q8" s="7">
        <f>SUM(B8:O8)</f>
        <v>2903.5</v>
      </c>
      <c r="R8" s="7">
        <f t="shared" si="0"/>
        <v>207.39285714285714</v>
      </c>
      <c r="S8" s="7">
        <f t="shared" si="1"/>
        <v>465</v>
      </c>
      <c r="T8" s="7">
        <f t="shared" si="2"/>
        <v>61</v>
      </c>
      <c r="U8">
        <f t="shared" si="3"/>
        <v>14</v>
      </c>
      <c r="V8">
        <f t="shared" si="5"/>
        <v>14</v>
      </c>
      <c r="W8">
        <f t="shared" si="4"/>
        <v>7</v>
      </c>
    </row>
    <row r="9" spans="1:23" x14ac:dyDescent="0.45">
      <c r="A9" s="12" t="s">
        <v>22</v>
      </c>
      <c r="B9" s="12">
        <f t="shared" ref="B9:O9" si="6">((B5+B6+B7+B8)/4)/B$14</f>
        <v>0.876</v>
      </c>
      <c r="C9" s="12">
        <f t="shared" si="6"/>
        <v>0.83250000000000002</v>
      </c>
      <c r="D9" s="12">
        <f t="shared" si="6"/>
        <v>0.83250000000000002</v>
      </c>
      <c r="E9" s="12">
        <f t="shared" si="6"/>
        <v>0.76749999999999996</v>
      </c>
      <c r="F9" s="12">
        <f t="shared" si="6"/>
        <v>0.78249999999999997</v>
      </c>
      <c r="G9" s="12">
        <f t="shared" si="6"/>
        <v>0.73250000000000004</v>
      </c>
      <c r="H9" s="12">
        <f t="shared" si="6"/>
        <v>0.75749999999999995</v>
      </c>
      <c r="I9" s="12">
        <f t="shared" si="6"/>
        <v>0.71</v>
      </c>
      <c r="J9" s="12">
        <f t="shared" si="6"/>
        <v>0.77</v>
      </c>
      <c r="K9" s="12">
        <f t="shared" si="6"/>
        <v>0.90749999999999997</v>
      </c>
      <c r="L9" s="12">
        <f t="shared" si="6"/>
        <v>0.83750000000000002</v>
      </c>
      <c r="M9" s="12">
        <f t="shared" si="6"/>
        <v>0.72499999999999998</v>
      </c>
      <c r="N9" s="12">
        <f t="shared" si="6"/>
        <v>0.67</v>
      </c>
      <c r="O9" s="12">
        <f t="shared" si="6"/>
        <v>0.87749999999999995</v>
      </c>
      <c r="P9" s="13"/>
    </row>
    <row r="14" spans="1:23" x14ac:dyDescent="0.45">
      <c r="A14" t="s">
        <v>23</v>
      </c>
      <c r="B14">
        <v>250</v>
      </c>
      <c r="C14">
        <v>250</v>
      </c>
      <c r="D14">
        <v>250</v>
      </c>
      <c r="E14">
        <v>250</v>
      </c>
      <c r="F14">
        <v>250</v>
      </c>
      <c r="G14">
        <v>400</v>
      </c>
      <c r="H14">
        <v>300</v>
      </c>
      <c r="I14">
        <v>500</v>
      </c>
      <c r="J14">
        <v>750</v>
      </c>
      <c r="K14">
        <v>100</v>
      </c>
      <c r="L14">
        <v>100</v>
      </c>
      <c r="M14">
        <v>100</v>
      </c>
      <c r="N14">
        <v>100</v>
      </c>
      <c r="O14">
        <v>100</v>
      </c>
      <c r="P14">
        <f>(B14+C14+D14+E14+F14+G14+H14+I14+J14+K14+L14+M14+N14+O14)</f>
        <v>3700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4:X14"/>
  <sheetViews>
    <sheetView tabSelected="1" topLeftCell="B1" workbookViewId="0">
      <selection activeCell="X5" sqref="X5"/>
    </sheetView>
  </sheetViews>
  <sheetFormatPr defaultRowHeight="14.25" x14ac:dyDescent="0.45"/>
  <cols>
    <col min="1" max="1" width="13.59765625" bestFit="1" customWidth="1"/>
    <col min="2" max="6" width="9.6640625" bestFit="1" customWidth="1"/>
    <col min="7" max="10" width="12.86328125" bestFit="1" customWidth="1"/>
    <col min="11" max="15" width="8.33203125" bestFit="1" customWidth="1"/>
    <col min="16" max="16" width="12.06640625" customWidth="1"/>
    <col min="17" max="17" width="11.1328125" customWidth="1"/>
    <col min="22" max="22" width="10.6640625" bestFit="1" customWidth="1"/>
    <col min="24" max="24" width="22.265625" style="4" customWidth="1"/>
  </cols>
  <sheetData>
    <row r="4" spans="1:24" x14ac:dyDescent="0.4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2">
        <v>42742</v>
      </c>
      <c r="L4" s="2">
        <v>42749</v>
      </c>
      <c r="M4" s="2">
        <v>42756</v>
      </c>
      <c r="N4" s="2">
        <v>42763</v>
      </c>
      <c r="O4" s="2">
        <v>42770</v>
      </c>
      <c r="P4" s="3" t="s">
        <v>10</v>
      </c>
      <c r="Q4" s="4" t="s">
        <v>11</v>
      </c>
      <c r="R4" s="4" t="s">
        <v>12</v>
      </c>
      <c r="S4" s="4" t="s">
        <v>13</v>
      </c>
      <c r="T4" s="4" t="s">
        <v>14</v>
      </c>
      <c r="U4" s="4" t="s">
        <v>15</v>
      </c>
      <c r="V4" s="4" t="s">
        <v>16</v>
      </c>
      <c r="W4" s="4" t="s">
        <v>17</v>
      </c>
      <c r="X4" s="4" t="s">
        <v>24</v>
      </c>
    </row>
    <row r="5" spans="1:24" x14ac:dyDescent="0.45">
      <c r="A5" s="5" t="s">
        <v>18</v>
      </c>
      <c r="B5" s="5">
        <v>187.5</v>
      </c>
      <c r="C5" s="5">
        <v>232.5</v>
      </c>
      <c r="D5" s="5">
        <v>197.5</v>
      </c>
      <c r="E5" s="5">
        <v>217.5</v>
      </c>
      <c r="F5" s="5">
        <v>217.5</v>
      </c>
      <c r="G5" s="5">
        <v>388</v>
      </c>
      <c r="H5" s="5">
        <v>206.99999999999997</v>
      </c>
      <c r="I5" s="5">
        <v>330</v>
      </c>
      <c r="J5" s="5">
        <v>675</v>
      </c>
      <c r="K5" s="5">
        <v>98</v>
      </c>
      <c r="L5" s="5">
        <v>75</v>
      </c>
      <c r="M5" s="5">
        <v>77</v>
      </c>
      <c r="N5" s="5">
        <v>67</v>
      </c>
      <c r="O5" s="5">
        <v>82</v>
      </c>
      <c r="P5" s="6">
        <f>(B5+C5+D5+E5+F5+G5+H5+I5+J5+K5+L5+M5+N5+O5)/$P$14</f>
        <v>0.82472972972972969</v>
      </c>
      <c r="Q5" s="7">
        <f>SUM(B5:O5)</f>
        <v>3051.5</v>
      </c>
      <c r="R5" s="7">
        <f>AVERAGE(B5:O5)</f>
        <v>217.96428571428572</v>
      </c>
      <c r="S5" s="7">
        <f>MAX(B5:O5)</f>
        <v>675</v>
      </c>
      <c r="T5" s="7">
        <f>MIN(B5:O5)</f>
        <v>67</v>
      </c>
      <c r="U5">
        <f>COUNT(B5:O5)</f>
        <v>14</v>
      </c>
      <c r="V5">
        <f>COUNTA(B5:O5)</f>
        <v>14</v>
      </c>
      <c r="W5">
        <f>COUNTIF(B5:O5,"&gt;200")</f>
        <v>7</v>
      </c>
      <c r="X5" s="4" t="str">
        <f>IF(J5&lt;600,"Conversar com aluno","")</f>
        <v/>
      </c>
    </row>
    <row r="6" spans="1:24" x14ac:dyDescent="0.45">
      <c r="A6" s="8" t="s">
        <v>19</v>
      </c>
      <c r="B6" s="8">
        <v>247.5</v>
      </c>
      <c r="C6" s="8">
        <v>162.5</v>
      </c>
      <c r="D6" s="8">
        <v>222.5</v>
      </c>
      <c r="E6" s="8">
        <v>215</v>
      </c>
      <c r="F6" s="8">
        <v>210</v>
      </c>
      <c r="G6" s="8">
        <v>252</v>
      </c>
      <c r="H6" s="8">
        <v>180</v>
      </c>
      <c r="I6" s="8">
        <v>300</v>
      </c>
      <c r="J6" s="8">
        <v>690</v>
      </c>
      <c r="K6" s="8">
        <v>78</v>
      </c>
      <c r="L6" s="8">
        <v>73</v>
      </c>
      <c r="M6" s="8">
        <v>82</v>
      </c>
      <c r="N6" s="8">
        <v>71</v>
      </c>
      <c r="O6" s="8">
        <v>85</v>
      </c>
      <c r="P6" s="9">
        <f>(B6+C6+D6+E6+F6+G6+H6+I6+J6+K6+L6+M6+N6+O6)/$P$14</f>
        <v>0.77527027027027029</v>
      </c>
      <c r="Q6" s="7">
        <f>SUM(B6:O6)</f>
        <v>2868.5</v>
      </c>
      <c r="R6" s="7">
        <f t="shared" ref="R6:R8" si="0">AVERAGE(B6:O6)</f>
        <v>204.89285714285714</v>
      </c>
      <c r="S6" s="7">
        <f t="shared" ref="S6:S8" si="1">MAX(B6:O6)</f>
        <v>690</v>
      </c>
      <c r="T6" s="7">
        <f t="shared" ref="T6:T8" si="2">MIN(B6:O6)</f>
        <v>71</v>
      </c>
      <c r="U6">
        <f t="shared" ref="U6:U8" si="3">COUNT(B6:O6)</f>
        <v>14</v>
      </c>
      <c r="V6">
        <f>COUNTA(B6:O6)</f>
        <v>14</v>
      </c>
      <c r="W6">
        <f t="shared" ref="W6:W8" si="4">COUNTIF(B6:O6,"&gt;200")</f>
        <v>7</v>
      </c>
      <c r="X6" s="4" t="str">
        <f t="shared" ref="X6:X8" si="5">IF(J6&lt;600,"Conversar com aluno","")</f>
        <v/>
      </c>
    </row>
    <row r="7" spans="1:24" x14ac:dyDescent="0.45">
      <c r="A7" s="10" t="s">
        <v>20</v>
      </c>
      <c r="B7" s="10">
        <v>203</v>
      </c>
      <c r="C7" s="10">
        <v>232.5</v>
      </c>
      <c r="D7" s="10">
        <v>177.5</v>
      </c>
      <c r="E7" s="10">
        <v>170</v>
      </c>
      <c r="F7" s="10">
        <v>157.5</v>
      </c>
      <c r="G7" s="10">
        <v>280</v>
      </c>
      <c r="H7" s="10">
        <v>249</v>
      </c>
      <c r="I7" s="10">
        <v>325</v>
      </c>
      <c r="J7" s="10">
        <v>480</v>
      </c>
      <c r="K7" s="10">
        <v>88</v>
      </c>
      <c r="L7" s="10">
        <v>97</v>
      </c>
      <c r="M7" s="10">
        <v>70</v>
      </c>
      <c r="N7" s="10">
        <v>61</v>
      </c>
      <c r="O7" s="10">
        <v>95</v>
      </c>
      <c r="P7" s="11">
        <f>(B7+C7+D7+E7+F7+G7+H7+I7+J7+K7+L7+M7+N7+O7)/$P$14</f>
        <v>0.72581081081081078</v>
      </c>
      <c r="Q7" s="7">
        <f>SUM(B7:O7)</f>
        <v>2685.5</v>
      </c>
      <c r="R7" s="7">
        <f t="shared" si="0"/>
        <v>191.82142857142858</v>
      </c>
      <c r="S7" s="7">
        <f t="shared" si="1"/>
        <v>480</v>
      </c>
      <c r="T7" s="7">
        <f t="shared" si="2"/>
        <v>61</v>
      </c>
      <c r="U7">
        <f t="shared" si="3"/>
        <v>14</v>
      </c>
      <c r="V7">
        <f t="shared" ref="V7:V8" si="6">COUNTA(B7:O7)</f>
        <v>14</v>
      </c>
      <c r="W7">
        <f t="shared" si="4"/>
        <v>6</v>
      </c>
      <c r="X7" s="4" t="str">
        <f t="shared" si="5"/>
        <v>Conversar com aluno</v>
      </c>
    </row>
    <row r="8" spans="1:24" x14ac:dyDescent="0.45">
      <c r="A8" s="8" t="s">
        <v>21</v>
      </c>
      <c r="B8" s="8">
        <v>238</v>
      </c>
      <c r="C8" s="8">
        <v>205</v>
      </c>
      <c r="D8" s="8">
        <v>235</v>
      </c>
      <c r="E8" s="8">
        <v>165</v>
      </c>
      <c r="F8" s="8">
        <v>197.5</v>
      </c>
      <c r="G8" s="8">
        <v>252</v>
      </c>
      <c r="H8" s="8">
        <v>273</v>
      </c>
      <c r="I8" s="8">
        <v>465</v>
      </c>
      <c r="J8" s="8">
        <v>465</v>
      </c>
      <c r="K8" s="8">
        <v>99</v>
      </c>
      <c r="L8" s="8">
        <v>90</v>
      </c>
      <c r="M8" s="8">
        <v>61</v>
      </c>
      <c r="N8" s="8">
        <v>69</v>
      </c>
      <c r="O8" s="8">
        <v>89</v>
      </c>
      <c r="P8" s="9">
        <f>(B8+C8+D8+E8+F8+G8+H8+I8+J8+K8+L8+M8+N8+O8)/$P$14</f>
        <v>0.78472972972972976</v>
      </c>
      <c r="Q8" s="7">
        <f>SUM(B8:O8)</f>
        <v>2903.5</v>
      </c>
      <c r="R8" s="7">
        <f t="shared" si="0"/>
        <v>207.39285714285714</v>
      </c>
      <c r="S8" s="7">
        <f t="shared" si="1"/>
        <v>465</v>
      </c>
      <c r="T8" s="7">
        <f t="shared" si="2"/>
        <v>61</v>
      </c>
      <c r="U8">
        <f t="shared" si="3"/>
        <v>14</v>
      </c>
      <c r="V8">
        <f t="shared" si="6"/>
        <v>14</v>
      </c>
      <c r="W8">
        <f t="shared" si="4"/>
        <v>7</v>
      </c>
      <c r="X8" s="4" t="str">
        <f t="shared" si="5"/>
        <v>Conversar com aluno</v>
      </c>
    </row>
    <row r="9" spans="1:24" x14ac:dyDescent="0.45">
      <c r="A9" s="12" t="s">
        <v>22</v>
      </c>
      <c r="B9" s="12">
        <f t="shared" ref="B9:O9" si="7">((B5+B6+B7+B8)/4)/B$14</f>
        <v>0.876</v>
      </c>
      <c r="C9" s="12">
        <f t="shared" si="7"/>
        <v>0.83250000000000002</v>
      </c>
      <c r="D9" s="12">
        <f t="shared" si="7"/>
        <v>0.83250000000000002</v>
      </c>
      <c r="E9" s="12">
        <f t="shared" si="7"/>
        <v>0.76749999999999996</v>
      </c>
      <c r="F9" s="12">
        <f t="shared" si="7"/>
        <v>0.78249999999999997</v>
      </c>
      <c r="G9" s="12">
        <f t="shared" si="7"/>
        <v>0.73250000000000004</v>
      </c>
      <c r="H9" s="12">
        <f t="shared" si="7"/>
        <v>0.75749999999999995</v>
      </c>
      <c r="I9" s="12">
        <f t="shared" si="7"/>
        <v>0.71</v>
      </c>
      <c r="J9" s="12">
        <f t="shared" si="7"/>
        <v>0.77</v>
      </c>
      <c r="K9" s="12">
        <f t="shared" si="7"/>
        <v>0.90749999999999997</v>
      </c>
      <c r="L9" s="12">
        <f t="shared" si="7"/>
        <v>0.83750000000000002</v>
      </c>
      <c r="M9" s="12">
        <f t="shared" si="7"/>
        <v>0.72499999999999998</v>
      </c>
      <c r="N9" s="12">
        <f t="shared" si="7"/>
        <v>0.67</v>
      </c>
      <c r="O9" s="12">
        <f t="shared" si="7"/>
        <v>0.87749999999999995</v>
      </c>
      <c r="P9" s="13"/>
    </row>
    <row r="14" spans="1:24" x14ac:dyDescent="0.45">
      <c r="A14" t="s">
        <v>23</v>
      </c>
      <c r="B14">
        <v>250</v>
      </c>
      <c r="C14">
        <v>250</v>
      </c>
      <c r="D14">
        <v>250</v>
      </c>
      <c r="E14">
        <v>250</v>
      </c>
      <c r="F14">
        <v>250</v>
      </c>
      <c r="G14">
        <v>400</v>
      </c>
      <c r="H14">
        <v>300</v>
      </c>
      <c r="I14">
        <v>500</v>
      </c>
      <c r="J14">
        <v>750</v>
      </c>
      <c r="K14">
        <v>100</v>
      </c>
      <c r="L14">
        <v>100</v>
      </c>
      <c r="M14">
        <v>100</v>
      </c>
      <c r="N14">
        <v>100</v>
      </c>
      <c r="O14">
        <v>100</v>
      </c>
      <c r="P14">
        <f>(B14+C14+D14+E14+F14+G14+H14+I14+J14+K14+L14+M14+N14+O14)</f>
        <v>3700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diário escolar</vt:lpstr>
      <vt:lpstr>ao vivo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2017-11-15T17:25:24Z</dcterms:created>
  <dcterms:modified xsi:type="dcterms:W3CDTF">2017-11-15T17:40:19Z</dcterms:modified>
</cp:coreProperties>
</file>