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W:\Projects\otgateway\assets\"/>
    </mc:Choice>
  </mc:AlternateContent>
  <bookViews>
    <workbookView xWindow="0" yWindow="0" windowWidth="19187" windowHeight="69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O2" i="1"/>
  <c r="N2" i="1"/>
  <c r="C13" i="1" l="1"/>
  <c r="D13" i="1" s="1"/>
  <c r="C50" i="1"/>
  <c r="D50" i="1" s="1"/>
  <c r="C38" i="1"/>
  <c r="D38" i="1" s="1"/>
  <c r="C33" i="1"/>
  <c r="D33" i="1" s="1"/>
  <c r="C9" i="1"/>
  <c r="D9" i="1" s="1"/>
  <c r="C26" i="1"/>
  <c r="C45" i="1"/>
  <c r="D45" i="1" s="1"/>
  <c r="C21" i="1"/>
  <c r="D21" i="1" s="1"/>
  <c r="C44" i="1"/>
  <c r="C43" i="1"/>
  <c r="D43" i="1" s="1"/>
  <c r="C17" i="1"/>
  <c r="D17" i="1" s="1"/>
  <c r="C10" i="1"/>
  <c r="D10" i="1" s="1"/>
  <c r="C5" i="1"/>
  <c r="D5" i="1" s="1"/>
  <c r="C18" i="1"/>
  <c r="D18" i="1" s="1"/>
  <c r="C52" i="1"/>
  <c r="D52" i="1" s="1"/>
  <c r="C16" i="1"/>
  <c r="D16" i="1" s="1"/>
  <c r="C4" i="1"/>
  <c r="D4" i="1" s="1"/>
  <c r="C31" i="1"/>
  <c r="D31" i="1" s="1"/>
  <c r="C19" i="1"/>
  <c r="D19" i="1" s="1"/>
  <c r="C7" i="1"/>
  <c r="D7" i="1" s="1"/>
  <c r="C42" i="1"/>
  <c r="D42" i="1" s="1"/>
  <c r="C30" i="1"/>
  <c r="D30" i="1" s="1"/>
  <c r="C6" i="1"/>
  <c r="D6" i="1" s="1"/>
  <c r="C41" i="1"/>
  <c r="D41" i="1" s="1"/>
  <c r="C29" i="1"/>
  <c r="D29" i="1" s="1"/>
  <c r="C40" i="1"/>
  <c r="D40" i="1" s="1"/>
  <c r="C28" i="1"/>
  <c r="D28" i="1" s="1"/>
  <c r="C51" i="1"/>
  <c r="D51" i="1" s="1"/>
  <c r="C39" i="1"/>
  <c r="D39" i="1" s="1"/>
  <c r="C27" i="1"/>
  <c r="D27" i="1" s="1"/>
  <c r="C15" i="1"/>
  <c r="D15" i="1" s="1"/>
  <c r="C3" i="1"/>
  <c r="D3" i="1" s="1"/>
  <c r="C14" i="1"/>
  <c r="D14" i="1" s="1"/>
  <c r="C49" i="1"/>
  <c r="D49" i="1" s="1"/>
  <c r="C37" i="1"/>
  <c r="D37" i="1" s="1"/>
  <c r="C46" i="1"/>
  <c r="D46" i="1" s="1"/>
  <c r="C48" i="1"/>
  <c r="D48" i="1" s="1"/>
  <c r="C36" i="1"/>
  <c r="D36" i="1" s="1"/>
  <c r="C24" i="1"/>
  <c r="D24" i="1" s="1"/>
  <c r="C12" i="1"/>
  <c r="D12" i="1" s="1"/>
  <c r="C34" i="1"/>
  <c r="D34" i="1" s="1"/>
  <c r="C47" i="1"/>
  <c r="D47" i="1" s="1"/>
  <c r="C35" i="1"/>
  <c r="D35" i="1" s="1"/>
  <c r="C23" i="1"/>
  <c r="D23" i="1" s="1"/>
  <c r="C11" i="1"/>
  <c r="D11" i="1" s="1"/>
  <c r="C22" i="1"/>
  <c r="D22" i="1" s="1"/>
  <c r="D44" i="1"/>
  <c r="D26" i="1"/>
  <c r="C32" i="1"/>
  <c r="D32" i="1" s="1"/>
  <c r="C20" i="1"/>
  <c r="D20" i="1" s="1"/>
  <c r="C8" i="1"/>
  <c r="D8" i="1" s="1"/>
  <c r="C2" i="1"/>
  <c r="D2" i="1" s="1"/>
  <c r="C25" i="1"/>
  <c r="D25" i="1" s="1"/>
</calcChain>
</file>

<file path=xl/sharedStrings.xml><?xml version="1.0" encoding="utf-8"?>
<sst xmlns="http://schemas.openxmlformats.org/spreadsheetml/2006/main" count="14" uniqueCount="14">
  <si>
    <t>Outdoor temp</t>
  </si>
  <si>
    <t>Indoor temp</t>
  </si>
  <si>
    <t>N</t>
  </si>
  <si>
    <t>K</t>
  </si>
  <si>
    <t>T</t>
  </si>
  <si>
    <t>N result</t>
  </si>
  <si>
    <t>K result</t>
  </si>
  <si>
    <t>T result</t>
  </si>
  <si>
    <t>Target temp</t>
  </si>
  <si>
    <t>N + K + T result</t>
  </si>
  <si>
    <t>Max temp</t>
  </si>
  <si>
    <t>Min temp</t>
  </si>
  <si>
    <t>N + K result</t>
  </si>
  <si>
    <r>
      <rPr>
        <b/>
        <sz val="11"/>
        <color theme="1"/>
        <rFont val="Calibri"/>
        <family val="2"/>
        <charset val="204"/>
        <scheme val="minor"/>
      </rPr>
      <t>Note: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5"/>
        <rFont val="Calibri"/>
        <family val="2"/>
        <charset val="204"/>
        <scheme val="minor"/>
      </rPr>
      <t>Orange line</t>
    </r>
    <r>
      <rPr>
        <sz val="11"/>
        <color theme="1"/>
        <rFont val="Calibri"/>
        <family val="2"/>
        <charset val="204"/>
        <scheme val="minor"/>
      </rPr>
      <t xml:space="preserve"> - heating temperature UNTIL reaching the target temp
</t>
    </r>
    <r>
      <rPr>
        <b/>
        <sz val="11"/>
        <color theme="4"/>
        <rFont val="Calibri"/>
        <family val="2"/>
        <charset val="204"/>
        <scheme val="minor"/>
      </rPr>
      <t>Blue line</t>
    </r>
    <r>
      <rPr>
        <sz val="11"/>
        <color theme="1"/>
        <rFont val="Calibri"/>
        <family val="2"/>
        <charset val="204"/>
        <scheme val="minor"/>
      </rPr>
      <t xml:space="preserve"> - heating temperature AFTER reaching the target temp
</t>
    </r>
    <r>
      <rPr>
        <b/>
        <sz val="11"/>
        <color theme="6"/>
        <rFont val="Calibri"/>
        <family val="2"/>
        <charset val="204"/>
        <scheme val="minor"/>
      </rPr>
      <t>Gray line</t>
    </r>
    <r>
      <rPr>
        <sz val="11"/>
        <color theme="1"/>
        <rFont val="Calibri"/>
        <family val="2"/>
        <charset val="204"/>
        <scheme val="minor"/>
      </rPr>
      <t xml:space="preserve"> - raw heating temperature (N result)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</si>
</sst>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0.0&quot; °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theme="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 applyProtection="1">
      <alignment horizontal="center"/>
    </xf>
    <xf numFmtId="176" fontId="0" fillId="4" borderId="1" xfId="0" applyNumberFormat="1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4" borderId="1" xfId="0" applyNumberFormat="1" applyFill="1" applyBorder="1" applyAlignment="1" applyProtection="1">
      <alignment horizontal="center"/>
      <protection locked="0"/>
    </xf>
    <xf numFmtId="176" fontId="0" fillId="4" borderId="1" xfId="0" applyNumberForma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76" fontId="0" fillId="0" borderId="0" xfId="0" applyNumberFormat="1" applyBorder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6" xfId="0" applyBorder="1" applyAlignment="1" applyProtection="1">
      <alignment horizontal="left" vertical="top" wrapText="1" indent="1"/>
    </xf>
    <xf numFmtId="0" fontId="0" fillId="0" borderId="7" xfId="0" applyBorder="1" applyAlignment="1" applyProtection="1">
      <alignment horizontal="left" vertical="top" wrapText="1" indent="1"/>
    </xf>
    <xf numFmtId="0" fontId="0" fillId="0" borderId="8" xfId="0" applyBorder="1" applyAlignment="1" applyProtection="1">
      <alignment horizontal="left" vertical="top" wrapText="1" indent="1"/>
    </xf>
    <xf numFmtId="0" fontId="0" fillId="0" borderId="9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 indent="1"/>
    </xf>
    <xf numFmtId="0" fontId="0" fillId="0" borderId="10" xfId="0" applyBorder="1" applyAlignment="1" applyProtection="1">
      <alignment horizontal="left" vertical="top" wrapText="1" indent="1"/>
    </xf>
    <xf numFmtId="0" fontId="0" fillId="0" borderId="11" xfId="0" applyBorder="1" applyAlignment="1" applyProtection="1">
      <alignment horizontal="left" vertical="top" wrapText="1" indent="1"/>
    </xf>
    <xf numFmtId="0" fontId="0" fillId="0" borderId="12" xfId="0" applyBorder="1" applyAlignment="1" applyProtection="1">
      <alignment horizontal="left" vertical="top" wrapText="1" indent="1"/>
    </xf>
    <xf numFmtId="0" fontId="0" fillId="0" borderId="13" xfId="0" applyBorder="1" applyAlignment="1" applyProtection="1">
      <alignment horizontal="left" vertical="top" wrapText="1" indent="1"/>
    </xf>
  </cellXfs>
  <cellStyles count="1">
    <cellStyle name="Обычный" xfId="0" builtinId="0"/>
  </cellStyles>
  <dxfs count="8">
    <dxf>
      <numFmt numFmtId="176" formatCode="#0.0&quot; °&quot;"/>
      <protection locked="1" hidden="0"/>
    </dxf>
    <dxf>
      <numFmt numFmtId="176" formatCode="#0.0&quot; °&quot;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theme="1"/>
        </left>
        <right style="thick">
          <color theme="1"/>
        </right>
        <top/>
        <bottom/>
      </border>
      <protection locked="1" hidden="0"/>
    </dxf>
    <dxf>
      <numFmt numFmtId="176" formatCode="#0.0&quot; °&quot;"/>
      <protection locked="1" hidden="0"/>
    </dxf>
    <dxf>
      <numFmt numFmtId="176" formatCode="#0.0&quot; °&quot;"/>
      <protection locked="1" hidden="0"/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 outline="0">
        <bottom style="thick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N + K + T result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Лист1!$A$2:$A$52</c:f>
              <c:numCache>
                <c:formatCode>#0.0" °"</c:formatCode>
                <c:ptCount val="5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  <c:pt idx="46">
                  <c:v>-26</c:v>
                </c:pt>
                <c:pt idx="47">
                  <c:v>-27</c:v>
                </c:pt>
                <c:pt idx="48">
                  <c:v>-28</c:v>
                </c:pt>
                <c:pt idx="49">
                  <c:v>-29</c:v>
                </c:pt>
                <c:pt idx="50">
                  <c:v>-30</c:v>
                </c:pt>
              </c:numCache>
            </c:numRef>
          </c:cat>
          <c:val>
            <c:numRef>
              <c:f>Лист1!$D$2:$D$52</c:f>
              <c:numCache>
                <c:formatCode>#0.0" °"</c:formatCode>
                <c:ptCount val="51"/>
                <c:pt idx="0">
                  <c:v>34.700000000000003</c:v>
                </c:pt>
                <c:pt idx="1">
                  <c:v>36</c:v>
                </c:pt>
                <c:pt idx="2">
                  <c:v>37.4</c:v>
                </c:pt>
                <c:pt idx="3">
                  <c:v>38.700000000000003</c:v>
                </c:pt>
                <c:pt idx="4">
                  <c:v>40</c:v>
                </c:pt>
                <c:pt idx="5">
                  <c:v>41.3</c:v>
                </c:pt>
                <c:pt idx="6">
                  <c:v>42.6</c:v>
                </c:pt>
                <c:pt idx="7">
                  <c:v>43.9</c:v>
                </c:pt>
                <c:pt idx="8">
                  <c:v>45.1</c:v>
                </c:pt>
                <c:pt idx="9">
                  <c:v>46.3</c:v>
                </c:pt>
                <c:pt idx="10">
                  <c:v>47.5</c:v>
                </c:pt>
                <c:pt idx="11">
                  <c:v>48.7</c:v>
                </c:pt>
                <c:pt idx="12">
                  <c:v>49.8</c:v>
                </c:pt>
                <c:pt idx="13">
                  <c:v>51</c:v>
                </c:pt>
                <c:pt idx="14">
                  <c:v>52.1</c:v>
                </c:pt>
                <c:pt idx="15">
                  <c:v>53.2</c:v>
                </c:pt>
                <c:pt idx="16">
                  <c:v>54.3</c:v>
                </c:pt>
                <c:pt idx="17">
                  <c:v>55.3</c:v>
                </c:pt>
                <c:pt idx="18">
                  <c:v>56.4</c:v>
                </c:pt>
                <c:pt idx="19">
                  <c:v>57.4</c:v>
                </c:pt>
                <c:pt idx="20">
                  <c:v>58.4</c:v>
                </c:pt>
                <c:pt idx="21">
                  <c:v>59.3</c:v>
                </c:pt>
                <c:pt idx="22">
                  <c:v>60.3</c:v>
                </c:pt>
                <c:pt idx="23">
                  <c:v>61.2</c:v>
                </c:pt>
                <c:pt idx="24">
                  <c:v>62.1</c:v>
                </c:pt>
                <c:pt idx="25">
                  <c:v>63</c:v>
                </c:pt>
                <c:pt idx="26">
                  <c:v>63.9</c:v>
                </c:pt>
                <c:pt idx="27">
                  <c:v>64.8</c:v>
                </c:pt>
                <c:pt idx="28">
                  <c:v>65.599999999999994</c:v>
                </c:pt>
                <c:pt idx="29">
                  <c:v>66.400000000000006</c:v>
                </c:pt>
                <c:pt idx="30">
                  <c:v>67.2</c:v>
                </c:pt>
                <c:pt idx="31">
                  <c:v>68</c:v>
                </c:pt>
                <c:pt idx="32">
                  <c:v>68.7</c:v>
                </c:pt>
                <c:pt idx="33">
                  <c:v>69.5</c:v>
                </c:pt>
                <c:pt idx="34">
                  <c:v>70.2</c:v>
                </c:pt>
                <c:pt idx="35">
                  <c:v>70.900000000000006</c:v>
                </c:pt>
                <c:pt idx="36">
                  <c:v>71.599999999999994</c:v>
                </c:pt>
                <c:pt idx="37">
                  <c:v>72.2</c:v>
                </c:pt>
                <c:pt idx="38">
                  <c:v>72.900000000000006</c:v>
                </c:pt>
                <c:pt idx="39">
                  <c:v>73.5</c:v>
                </c:pt>
                <c:pt idx="40">
                  <c:v>74.099999999999994</c:v>
                </c:pt>
                <c:pt idx="41">
                  <c:v>74.7</c:v>
                </c:pt>
                <c:pt idx="42">
                  <c:v>75.2</c:v>
                </c:pt>
                <c:pt idx="43">
                  <c:v>75.8</c:v>
                </c:pt>
                <c:pt idx="44">
                  <c:v>76.3</c:v>
                </c:pt>
                <c:pt idx="45">
                  <c:v>76.8</c:v>
                </c:pt>
                <c:pt idx="46">
                  <c:v>77.2</c:v>
                </c:pt>
                <c:pt idx="47">
                  <c:v>77.7</c:v>
                </c:pt>
                <c:pt idx="48">
                  <c:v>78.099999999999994</c:v>
                </c:pt>
                <c:pt idx="49">
                  <c:v>78.599999999999994</c:v>
                </c:pt>
                <c:pt idx="5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335-4E08-8A78-0CD47DD49ABC}"/>
            </c:ext>
          </c:extLst>
        </c:ser>
        <c:ser>
          <c:idx val="0"/>
          <c:order val="1"/>
          <c:tx>
            <c:strRef>
              <c:f>Лист1!$C$1</c:f>
              <c:strCache>
                <c:ptCount val="1"/>
                <c:pt idx="0">
                  <c:v>N + K result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Лист1!$A$2:$A$52</c:f>
              <c:numCache>
                <c:formatCode>#0.0" °"</c:formatCode>
                <c:ptCount val="5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  <c:pt idx="46">
                  <c:v>-26</c:v>
                </c:pt>
                <c:pt idx="47">
                  <c:v>-27</c:v>
                </c:pt>
                <c:pt idx="48">
                  <c:v>-28</c:v>
                </c:pt>
                <c:pt idx="49">
                  <c:v>-29</c:v>
                </c:pt>
                <c:pt idx="50">
                  <c:v>-30</c:v>
                </c:pt>
              </c:numCache>
            </c:numRef>
          </c:cat>
          <c:val>
            <c:numRef>
              <c:f>Лист1!$C$2:$C$52</c:f>
              <c:numCache>
                <c:formatCode>#0.0" °"</c:formatCode>
                <c:ptCount val="51"/>
                <c:pt idx="0">
                  <c:v>30.7</c:v>
                </c:pt>
                <c:pt idx="1">
                  <c:v>32</c:v>
                </c:pt>
                <c:pt idx="2">
                  <c:v>33.4</c:v>
                </c:pt>
                <c:pt idx="3">
                  <c:v>34.700000000000003</c:v>
                </c:pt>
                <c:pt idx="4">
                  <c:v>36</c:v>
                </c:pt>
                <c:pt idx="5">
                  <c:v>37.299999999999997</c:v>
                </c:pt>
                <c:pt idx="6">
                  <c:v>38.6</c:v>
                </c:pt>
                <c:pt idx="7">
                  <c:v>39.9</c:v>
                </c:pt>
                <c:pt idx="8">
                  <c:v>41.1</c:v>
                </c:pt>
                <c:pt idx="9">
                  <c:v>42.3</c:v>
                </c:pt>
                <c:pt idx="10">
                  <c:v>43.5</c:v>
                </c:pt>
                <c:pt idx="11">
                  <c:v>44.7</c:v>
                </c:pt>
                <c:pt idx="12">
                  <c:v>45.8</c:v>
                </c:pt>
                <c:pt idx="13">
                  <c:v>47</c:v>
                </c:pt>
                <c:pt idx="14">
                  <c:v>48.1</c:v>
                </c:pt>
                <c:pt idx="15">
                  <c:v>49.2</c:v>
                </c:pt>
                <c:pt idx="16">
                  <c:v>50.3</c:v>
                </c:pt>
                <c:pt idx="17">
                  <c:v>51.3</c:v>
                </c:pt>
                <c:pt idx="18">
                  <c:v>52.4</c:v>
                </c:pt>
                <c:pt idx="19">
                  <c:v>53.4</c:v>
                </c:pt>
                <c:pt idx="20">
                  <c:v>54.4</c:v>
                </c:pt>
                <c:pt idx="21">
                  <c:v>55.3</c:v>
                </c:pt>
                <c:pt idx="22">
                  <c:v>56.3</c:v>
                </c:pt>
                <c:pt idx="23">
                  <c:v>57.2</c:v>
                </c:pt>
                <c:pt idx="24">
                  <c:v>58.1</c:v>
                </c:pt>
                <c:pt idx="25">
                  <c:v>59</c:v>
                </c:pt>
                <c:pt idx="26">
                  <c:v>59.9</c:v>
                </c:pt>
                <c:pt idx="27">
                  <c:v>60.8</c:v>
                </c:pt>
                <c:pt idx="28">
                  <c:v>61.6</c:v>
                </c:pt>
                <c:pt idx="29">
                  <c:v>62.4</c:v>
                </c:pt>
                <c:pt idx="30">
                  <c:v>63.2</c:v>
                </c:pt>
                <c:pt idx="31">
                  <c:v>64</c:v>
                </c:pt>
                <c:pt idx="32">
                  <c:v>64.7</c:v>
                </c:pt>
                <c:pt idx="33">
                  <c:v>65.5</c:v>
                </c:pt>
                <c:pt idx="34">
                  <c:v>66.2</c:v>
                </c:pt>
                <c:pt idx="35">
                  <c:v>66.900000000000006</c:v>
                </c:pt>
                <c:pt idx="36">
                  <c:v>67.599999999999994</c:v>
                </c:pt>
                <c:pt idx="37">
                  <c:v>68.2</c:v>
                </c:pt>
                <c:pt idx="38">
                  <c:v>68.900000000000006</c:v>
                </c:pt>
                <c:pt idx="39">
                  <c:v>69.5</c:v>
                </c:pt>
                <c:pt idx="40">
                  <c:v>70.099999999999994</c:v>
                </c:pt>
                <c:pt idx="41">
                  <c:v>70.7</c:v>
                </c:pt>
                <c:pt idx="42">
                  <c:v>71.2</c:v>
                </c:pt>
                <c:pt idx="43">
                  <c:v>71.8</c:v>
                </c:pt>
                <c:pt idx="44">
                  <c:v>72.3</c:v>
                </c:pt>
                <c:pt idx="45">
                  <c:v>72.8</c:v>
                </c:pt>
                <c:pt idx="46">
                  <c:v>73.2</c:v>
                </c:pt>
                <c:pt idx="47">
                  <c:v>73.7</c:v>
                </c:pt>
                <c:pt idx="48">
                  <c:v>74.099999999999994</c:v>
                </c:pt>
                <c:pt idx="49">
                  <c:v>74.599999999999994</c:v>
                </c:pt>
                <c:pt idx="5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335-4E08-8A78-0CD47DD49ABC}"/>
            </c:ext>
          </c:extLst>
        </c:ser>
        <c:ser>
          <c:idx val="2"/>
          <c:order val="2"/>
          <c:tx>
            <c:strRef>
              <c:f>Лист1!$B$1</c:f>
              <c:strCache>
                <c:ptCount val="1"/>
                <c:pt idx="0">
                  <c:v>N result</c:v>
                </c:pt>
              </c:strCache>
            </c:strRef>
          </c:tx>
          <c:spPr>
            <a:ln w="38100" cap="flat" cmpd="sng" algn="ctr">
              <a:solidFill>
                <a:schemeClr val="bg2">
                  <a:lumMod val="75000"/>
                </a:schemeClr>
              </a:solidFill>
              <a:miter lim="800000"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Лист1!$A$2:$A$52</c:f>
              <c:numCache>
                <c:formatCode>#0.0" °"</c:formatCode>
                <c:ptCount val="5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  <c:pt idx="46">
                  <c:v>-26</c:v>
                </c:pt>
                <c:pt idx="47">
                  <c:v>-27</c:v>
                </c:pt>
                <c:pt idx="48">
                  <c:v>-28</c:v>
                </c:pt>
                <c:pt idx="49">
                  <c:v>-29</c:v>
                </c:pt>
                <c:pt idx="50">
                  <c:v>-30</c:v>
                </c:pt>
              </c:numCache>
            </c:numRef>
          </c:cat>
          <c:val>
            <c:numRef>
              <c:f>Лист1!$B$2:$B$52</c:f>
              <c:numCache>
                <c:formatCode>#0.0" °"</c:formatCode>
                <c:ptCount val="51"/>
                <c:pt idx="0">
                  <c:v>20.7</c:v>
                </c:pt>
                <c:pt idx="1">
                  <c:v>22</c:v>
                </c:pt>
                <c:pt idx="2">
                  <c:v>23.4</c:v>
                </c:pt>
                <c:pt idx="3">
                  <c:v>24.7</c:v>
                </c:pt>
                <c:pt idx="4">
                  <c:v>26</c:v>
                </c:pt>
                <c:pt idx="5">
                  <c:v>27.3</c:v>
                </c:pt>
                <c:pt idx="6">
                  <c:v>28.6</c:v>
                </c:pt>
                <c:pt idx="7">
                  <c:v>29.9</c:v>
                </c:pt>
                <c:pt idx="8">
                  <c:v>31.1</c:v>
                </c:pt>
                <c:pt idx="9">
                  <c:v>32.299999999999997</c:v>
                </c:pt>
                <c:pt idx="10">
                  <c:v>33.5</c:v>
                </c:pt>
                <c:pt idx="11">
                  <c:v>34.700000000000003</c:v>
                </c:pt>
                <c:pt idx="12">
                  <c:v>35.799999999999997</c:v>
                </c:pt>
                <c:pt idx="13">
                  <c:v>37</c:v>
                </c:pt>
                <c:pt idx="14">
                  <c:v>38.1</c:v>
                </c:pt>
                <c:pt idx="15">
                  <c:v>39.200000000000003</c:v>
                </c:pt>
                <c:pt idx="16">
                  <c:v>40.299999999999997</c:v>
                </c:pt>
                <c:pt idx="17">
                  <c:v>41.3</c:v>
                </c:pt>
                <c:pt idx="18">
                  <c:v>42.4</c:v>
                </c:pt>
                <c:pt idx="19">
                  <c:v>43.4</c:v>
                </c:pt>
                <c:pt idx="20">
                  <c:v>44.4</c:v>
                </c:pt>
                <c:pt idx="21">
                  <c:v>45.3</c:v>
                </c:pt>
                <c:pt idx="22">
                  <c:v>46.3</c:v>
                </c:pt>
                <c:pt idx="23">
                  <c:v>47.2</c:v>
                </c:pt>
                <c:pt idx="24">
                  <c:v>48.1</c:v>
                </c:pt>
                <c:pt idx="25">
                  <c:v>49</c:v>
                </c:pt>
                <c:pt idx="26">
                  <c:v>49.9</c:v>
                </c:pt>
                <c:pt idx="27">
                  <c:v>50.8</c:v>
                </c:pt>
                <c:pt idx="28">
                  <c:v>51.6</c:v>
                </c:pt>
                <c:pt idx="29">
                  <c:v>52.4</c:v>
                </c:pt>
                <c:pt idx="30">
                  <c:v>53.2</c:v>
                </c:pt>
                <c:pt idx="31">
                  <c:v>54</c:v>
                </c:pt>
                <c:pt idx="32">
                  <c:v>54.7</c:v>
                </c:pt>
                <c:pt idx="33">
                  <c:v>55.5</c:v>
                </c:pt>
                <c:pt idx="34">
                  <c:v>56.2</c:v>
                </c:pt>
                <c:pt idx="35">
                  <c:v>56.9</c:v>
                </c:pt>
                <c:pt idx="36">
                  <c:v>57.6</c:v>
                </c:pt>
                <c:pt idx="37">
                  <c:v>58.2</c:v>
                </c:pt>
                <c:pt idx="38">
                  <c:v>58.9</c:v>
                </c:pt>
                <c:pt idx="39">
                  <c:v>59.5</c:v>
                </c:pt>
                <c:pt idx="40">
                  <c:v>60.1</c:v>
                </c:pt>
                <c:pt idx="41">
                  <c:v>60.7</c:v>
                </c:pt>
                <c:pt idx="42">
                  <c:v>61.2</c:v>
                </c:pt>
                <c:pt idx="43">
                  <c:v>61.8</c:v>
                </c:pt>
                <c:pt idx="44">
                  <c:v>62.3</c:v>
                </c:pt>
                <c:pt idx="45">
                  <c:v>62.8</c:v>
                </c:pt>
                <c:pt idx="46">
                  <c:v>63.2</c:v>
                </c:pt>
                <c:pt idx="47">
                  <c:v>63.7</c:v>
                </c:pt>
                <c:pt idx="48">
                  <c:v>64.099999999999994</c:v>
                </c:pt>
                <c:pt idx="49">
                  <c:v>64.599999999999994</c:v>
                </c:pt>
                <c:pt idx="5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335-4E08-8A78-0CD47DD49A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4704223"/>
        <c:axId val="1494692159"/>
      </c:lineChart>
      <c:catAx>
        <c:axId val="14947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0.0&quot; °&quot;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692159"/>
        <c:crosses val="autoZero"/>
        <c:auto val="1"/>
        <c:lblAlgn val="ctr"/>
        <c:lblOffset val="100"/>
        <c:noMultiLvlLbl val="0"/>
      </c:catAx>
      <c:valAx>
        <c:axId val="14946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0.0&quot; °&quot;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7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543981</xdr:colOff>
      <xdr:row>2</xdr:row>
      <xdr:rowOff>146050</xdr:rowOff>
    </xdr:from>
    <xdr:to>
      <xdr:col>15</xdr:col>
      <xdr:colOff>0</xdr:colOff>
      <xdr:row>27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Таблица4" displayName="Таблица4" ref="A1:D52" totalsRowShown="0" headerRowDxfId="3" dataDxfId="2" headerRowBorderDxfId="7" tableBorderDxfId="6">
  <autoFilter ref="A1:D52"/>
  <tableColumns count="4">
    <tableColumn id="1" name="Outdoor temp" dataDxfId="5"/>
    <tableColumn id="2" name="N result" dataDxfId="4">
      <calculatedColumnFormula>MIN(K$2, MAX(L$2, ROUND(((-0.21 * F$2 - 0.06) * (-0.2 * A2 + 5) * (-0.2 * A2 + 5)) + ((6.04 * F$2 + 1.98) * (-0.2 * A2 + 5)) + (-5.06 * F$2 + 18.06), 1)))</calculatedColumnFormula>
    </tableColumn>
    <tableColumn id="3" name="N + K result" dataDxfId="1">
      <calculatedColumnFormula>MIN(K$2, MAX(L$2, B2+N$2))</calculatedColumnFormula>
    </tableColumn>
    <tableColumn id="4" name="N + K + T result" dataDxfId="0">
      <calculatedColumnFormula>MIN(K$2, MAX(L$2, C2+O$2))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52"/>
  <sheetViews>
    <sheetView tabSelected="1" workbookViewId="0">
      <selection activeCell="G2" sqref="G2"/>
    </sheetView>
  </sheetViews>
  <sheetFormatPr defaultRowHeight="14.35" x14ac:dyDescent="0.5"/>
  <cols>
    <col min="1" max="1" width="17.8203125" style="5" customWidth="1"/>
    <col min="2" max="2" width="12.76171875" style="5" customWidth="1"/>
    <col min="3" max="3" width="17" style="5" customWidth="1"/>
    <col min="4" max="4" width="17.87890625" style="3" customWidth="1"/>
    <col min="5" max="8" width="7.64453125" style="5" customWidth="1"/>
    <col min="9" max="9" width="13.64453125" style="5" customWidth="1"/>
    <col min="10" max="10" width="12.3515625" style="5" customWidth="1"/>
    <col min="11" max="12" width="10.64453125" style="5" customWidth="1"/>
    <col min="13" max="13" width="20.64453125" style="5" customWidth="1"/>
    <col min="14" max="16384" width="8.9375" style="5"/>
  </cols>
  <sheetData>
    <row r="1" spans="1:15" ht="15" thickTop="1" thickBot="1" x14ac:dyDescent="0.55000000000000004">
      <c r="A1" s="8" t="s">
        <v>0</v>
      </c>
      <c r="B1" s="9" t="s">
        <v>5</v>
      </c>
      <c r="C1" s="10" t="s">
        <v>12</v>
      </c>
      <c r="D1" s="9" t="s">
        <v>9</v>
      </c>
      <c r="F1" s="4" t="s">
        <v>2</v>
      </c>
      <c r="G1" s="4" t="s">
        <v>3</v>
      </c>
      <c r="H1" s="4" t="s">
        <v>4</v>
      </c>
      <c r="I1" s="4" t="s">
        <v>8</v>
      </c>
      <c r="J1" s="4" t="s">
        <v>1</v>
      </c>
      <c r="K1" s="4" t="s">
        <v>10</v>
      </c>
      <c r="L1" s="4" t="s">
        <v>11</v>
      </c>
      <c r="N1" s="1" t="s">
        <v>6</v>
      </c>
      <c r="O1" s="1" t="s">
        <v>7</v>
      </c>
    </row>
    <row r="2" spans="1:15" ht="15" thickTop="1" thickBot="1" x14ac:dyDescent="0.55000000000000004">
      <c r="A2" s="11">
        <v>20</v>
      </c>
      <c r="B2" s="11">
        <f>MIN(K$2, MAX(L$2, ROUND(((-0.21 * F$2 - 0.06) * (-0.2 * A2 + 5) * (-0.2 * A2 + 5)) + ((6.04 * F$2 + 1.98) * (-0.2 * A2 + 5)) + (-5.06 * F$2 + 18.06), 1)))</f>
        <v>20.7</v>
      </c>
      <c r="C2" s="11">
        <f>MIN(K$2, MAX(L$2, B2+N$2))</f>
        <v>30.7</v>
      </c>
      <c r="D2" s="11">
        <f>MIN(K$2, MAX(L$2, C2+O$2))</f>
        <v>34.700000000000003</v>
      </c>
      <c r="F2" s="6">
        <v>0.9</v>
      </c>
      <c r="G2" s="6">
        <v>5</v>
      </c>
      <c r="H2" s="6">
        <v>2</v>
      </c>
      <c r="I2" s="7">
        <v>22</v>
      </c>
      <c r="J2" s="7">
        <v>19</v>
      </c>
      <c r="K2" s="7">
        <v>90</v>
      </c>
      <c r="L2" s="7">
        <v>20</v>
      </c>
      <c r="N2" s="2">
        <f>(I2 - 20) * G2</f>
        <v>10</v>
      </c>
      <c r="O2" s="2">
        <f>IF((I2-J2) &gt; 2, 2, I2-J2)*H$2</f>
        <v>4</v>
      </c>
    </row>
    <row r="3" spans="1:15" ht="14.7" thickTop="1" x14ac:dyDescent="0.5">
      <c r="A3" s="11">
        <v>19</v>
      </c>
      <c r="B3" s="11">
        <f>MIN(K$2, MAX(L$2, ROUND(((-0.21 * F$2 - 0.06) * (-0.2 * A3 + 5) * (-0.2 * A3 + 5)) + ((6.04 * F$2 + 1.98) * (-0.2 * A3 + 5)) + (-5.06 * F$2 + 18.06), 1)))</f>
        <v>22</v>
      </c>
      <c r="C3" s="11">
        <f>MIN(K$2, MAX(L$2, B3+N$2))</f>
        <v>32</v>
      </c>
      <c r="D3" s="11">
        <f>MIN(K$2, MAX(L$2, C3+O$2))</f>
        <v>36</v>
      </c>
    </row>
    <row r="4" spans="1:15" x14ac:dyDescent="0.5">
      <c r="A4" s="11">
        <v>18</v>
      </c>
      <c r="B4" s="11">
        <f>MIN(K$2, MAX(L$2, ROUND(((-0.21 * F$2 - 0.06) * (-0.2 * A4 + 5) * (-0.2 * A4 + 5)) + ((6.04 * F$2 + 1.98) * (-0.2 * A4 + 5)) + (-5.06 * F$2 + 18.06), 1)))</f>
        <v>23.4</v>
      </c>
      <c r="C4" s="11">
        <f>MIN(K$2, MAX(L$2, B4+N$2))</f>
        <v>33.4</v>
      </c>
      <c r="D4" s="11">
        <f>MIN(K$2, MAX(L$2, C4+O$2))</f>
        <v>37.4</v>
      </c>
    </row>
    <row r="5" spans="1:15" x14ac:dyDescent="0.5">
      <c r="A5" s="11">
        <v>17</v>
      </c>
      <c r="B5" s="11">
        <f>MIN(K$2, MAX(L$2, ROUND(((-0.21 * F$2 - 0.06) * (-0.2 * A5 + 5) * (-0.2 * A5 + 5)) + ((6.04 * F$2 + 1.98) * (-0.2 * A5 + 5)) + (-5.06 * F$2 + 18.06), 1)))</f>
        <v>24.7</v>
      </c>
      <c r="C5" s="11">
        <f>MIN(K$2, MAX(L$2, B5+N$2))</f>
        <v>34.700000000000003</v>
      </c>
      <c r="D5" s="11">
        <f>MIN(K$2, MAX(L$2, C5+O$2))</f>
        <v>38.700000000000003</v>
      </c>
    </row>
    <row r="6" spans="1:15" x14ac:dyDescent="0.5">
      <c r="A6" s="11">
        <v>16</v>
      </c>
      <c r="B6" s="11">
        <f>MIN(K$2, MAX(L$2, ROUND(((-0.21 * F$2 - 0.06) * (-0.2 * A6 + 5) * (-0.2 * A6 + 5)) + ((6.04 * F$2 + 1.98) * (-0.2 * A6 + 5)) + (-5.06 * F$2 + 18.06), 1)))</f>
        <v>26</v>
      </c>
      <c r="C6" s="11">
        <f>MIN(K$2, MAX(L$2, B6+N$2))</f>
        <v>36</v>
      </c>
      <c r="D6" s="11">
        <f>MIN(K$2, MAX(L$2, C6+O$2))</f>
        <v>40</v>
      </c>
    </row>
    <row r="7" spans="1:15" x14ac:dyDescent="0.5">
      <c r="A7" s="11">
        <v>15</v>
      </c>
      <c r="B7" s="11">
        <f>MIN(K$2, MAX(L$2, ROUND(((-0.21 * F$2 - 0.06) * (-0.2 * A7 + 5) * (-0.2 * A7 + 5)) + ((6.04 * F$2 + 1.98) * (-0.2 * A7 + 5)) + (-5.06 * F$2 + 18.06), 1)))</f>
        <v>27.3</v>
      </c>
      <c r="C7" s="11">
        <f>MIN(K$2, MAX(L$2, B7+N$2))</f>
        <v>37.299999999999997</v>
      </c>
      <c r="D7" s="11">
        <f>MIN(K$2, MAX(L$2, C7+O$2))</f>
        <v>41.3</v>
      </c>
    </row>
    <row r="8" spans="1:15" x14ac:dyDescent="0.5">
      <c r="A8" s="11">
        <v>14</v>
      </c>
      <c r="B8" s="11">
        <f>MIN(K$2, MAX(L$2, ROUND(((-0.21 * F$2 - 0.06) * (-0.2 * A8 + 5) * (-0.2 * A8 + 5)) + ((6.04 * F$2 + 1.98) * (-0.2 * A8 + 5)) + (-5.06 * F$2 + 18.06), 1)))</f>
        <v>28.6</v>
      </c>
      <c r="C8" s="11">
        <f>MIN(K$2, MAX(L$2, B8+N$2))</f>
        <v>38.6</v>
      </c>
      <c r="D8" s="11">
        <f>MIN(K$2, MAX(L$2, C8+O$2))</f>
        <v>42.6</v>
      </c>
    </row>
    <row r="9" spans="1:15" x14ac:dyDescent="0.5">
      <c r="A9" s="11">
        <v>13</v>
      </c>
      <c r="B9" s="11">
        <f>MIN(K$2, MAX(L$2, ROUND(((-0.21 * F$2 - 0.06) * (-0.2 * A9 + 5) * (-0.2 * A9 + 5)) + ((6.04 * F$2 + 1.98) * (-0.2 * A9 + 5)) + (-5.06 * F$2 + 18.06), 1)))</f>
        <v>29.9</v>
      </c>
      <c r="C9" s="11">
        <f>MIN(K$2, MAX(L$2, B9+N$2))</f>
        <v>39.9</v>
      </c>
      <c r="D9" s="11">
        <f>MIN(K$2, MAX(L$2, C9+O$2))</f>
        <v>43.9</v>
      </c>
    </row>
    <row r="10" spans="1:15" x14ac:dyDescent="0.5">
      <c r="A10" s="11">
        <v>12</v>
      </c>
      <c r="B10" s="11">
        <f>MIN(K$2, MAX(L$2, ROUND(((-0.21 * F$2 - 0.06) * (-0.2 * A10 + 5) * (-0.2 * A10 + 5)) + ((6.04 * F$2 + 1.98) * (-0.2 * A10 + 5)) + (-5.06 * F$2 + 18.06), 1)))</f>
        <v>31.1</v>
      </c>
      <c r="C10" s="11">
        <f>MIN(K$2, MAX(L$2, B10+N$2))</f>
        <v>41.1</v>
      </c>
      <c r="D10" s="11">
        <f>MIN(K$2, MAX(L$2, C10+O$2))</f>
        <v>45.1</v>
      </c>
    </row>
    <row r="11" spans="1:15" x14ac:dyDescent="0.5">
      <c r="A11" s="11">
        <v>11</v>
      </c>
      <c r="B11" s="11">
        <f>MIN(K$2, MAX(L$2, ROUND(((-0.21 * F$2 - 0.06) * (-0.2 * A11 + 5) * (-0.2 * A11 + 5)) + ((6.04 * F$2 + 1.98) * (-0.2 * A11 + 5)) + (-5.06 * F$2 + 18.06), 1)))</f>
        <v>32.299999999999997</v>
      </c>
      <c r="C11" s="11">
        <f>MIN(K$2, MAX(L$2, B11+N$2))</f>
        <v>42.3</v>
      </c>
      <c r="D11" s="11">
        <f>MIN(K$2, MAX(L$2, C11+O$2))</f>
        <v>46.3</v>
      </c>
    </row>
    <row r="12" spans="1:15" x14ac:dyDescent="0.5">
      <c r="A12" s="11">
        <v>10</v>
      </c>
      <c r="B12" s="11">
        <f>MIN(K$2, MAX(L$2, ROUND(((-0.21 * F$2 - 0.06) * (-0.2 * A12 + 5) * (-0.2 * A12 + 5)) + ((6.04 * F$2 + 1.98) * (-0.2 * A12 + 5)) + (-5.06 * F$2 + 18.06), 1)))</f>
        <v>33.5</v>
      </c>
      <c r="C12" s="11">
        <f>MIN(K$2, MAX(L$2, B12+N$2))</f>
        <v>43.5</v>
      </c>
      <c r="D12" s="11">
        <f>MIN(K$2, MAX(L$2, C12+O$2))</f>
        <v>47.5</v>
      </c>
    </row>
    <row r="13" spans="1:15" x14ac:dyDescent="0.5">
      <c r="A13" s="11">
        <v>9</v>
      </c>
      <c r="B13" s="11">
        <f>MIN(K$2, MAX(L$2, ROUND(((-0.21 * F$2 - 0.06) * (-0.2 * A13 + 5) * (-0.2 * A13 + 5)) + ((6.04 * F$2 + 1.98) * (-0.2 * A13 + 5)) + (-5.06 * F$2 + 18.06), 1)))</f>
        <v>34.700000000000003</v>
      </c>
      <c r="C13" s="11">
        <f>MIN(K$2, MAX(L$2, B13+N$2))</f>
        <v>44.7</v>
      </c>
      <c r="D13" s="11">
        <f>MIN(K$2, MAX(L$2, C13+O$2))</f>
        <v>48.7</v>
      </c>
    </row>
    <row r="14" spans="1:15" x14ac:dyDescent="0.5">
      <c r="A14" s="11">
        <v>8</v>
      </c>
      <c r="B14" s="11">
        <f>MIN(K$2, MAX(L$2, ROUND(((-0.21 * F$2 - 0.06) * (-0.2 * A14 + 5) * (-0.2 * A14 + 5)) + ((6.04 * F$2 + 1.98) * (-0.2 * A14 + 5)) + (-5.06 * F$2 + 18.06), 1)))</f>
        <v>35.799999999999997</v>
      </c>
      <c r="C14" s="11">
        <f>MIN(K$2, MAX(L$2, B14+N$2))</f>
        <v>45.8</v>
      </c>
      <c r="D14" s="11">
        <f>MIN(K$2, MAX(L$2, C14+O$2))</f>
        <v>49.8</v>
      </c>
    </row>
    <row r="15" spans="1:15" x14ac:dyDescent="0.5">
      <c r="A15" s="11">
        <v>7</v>
      </c>
      <c r="B15" s="11">
        <f>MIN(K$2, MAX(L$2, ROUND(((-0.21 * F$2 - 0.06) * (-0.2 * A15 + 5) * (-0.2 * A15 + 5)) + ((6.04 * F$2 + 1.98) * (-0.2 * A15 + 5)) + (-5.06 * F$2 + 18.06), 1)))</f>
        <v>37</v>
      </c>
      <c r="C15" s="11">
        <f>MIN(K$2, MAX(L$2, B15+N$2))</f>
        <v>47</v>
      </c>
      <c r="D15" s="11">
        <f>MIN(K$2, MAX(L$2, C15+O$2))</f>
        <v>51</v>
      </c>
    </row>
    <row r="16" spans="1:15" x14ac:dyDescent="0.5">
      <c r="A16" s="11">
        <v>6</v>
      </c>
      <c r="B16" s="11">
        <f>MIN(K$2, MAX(L$2, ROUND(((-0.21 * F$2 - 0.06) * (-0.2 * A16 + 5) * (-0.2 * A16 + 5)) + ((6.04 * F$2 + 1.98) * (-0.2 * A16 + 5)) + (-5.06 * F$2 + 18.06), 1)))</f>
        <v>38.1</v>
      </c>
      <c r="C16" s="11">
        <f>MIN(K$2, MAX(L$2, B16+N$2))</f>
        <v>48.1</v>
      </c>
      <c r="D16" s="11">
        <f>MIN(K$2, MAX(L$2, C16+O$2))</f>
        <v>52.1</v>
      </c>
    </row>
    <row r="17" spans="1:15" x14ac:dyDescent="0.5">
      <c r="A17" s="11">
        <v>5</v>
      </c>
      <c r="B17" s="11">
        <f>MIN(K$2, MAX(L$2, ROUND(((-0.21 * F$2 - 0.06) * (-0.2 * A17 + 5) * (-0.2 * A17 + 5)) + ((6.04 * F$2 + 1.98) * (-0.2 * A17 + 5)) + (-5.06 * F$2 + 18.06), 1)))</f>
        <v>39.200000000000003</v>
      </c>
      <c r="C17" s="11">
        <f>MIN(K$2, MAX(L$2, B17+N$2))</f>
        <v>49.2</v>
      </c>
      <c r="D17" s="11">
        <f>MIN(K$2, MAX(L$2, C17+O$2))</f>
        <v>53.2</v>
      </c>
    </row>
    <row r="18" spans="1:15" x14ac:dyDescent="0.5">
      <c r="A18" s="11">
        <v>4</v>
      </c>
      <c r="B18" s="11">
        <f>MIN(K$2, MAX(L$2, ROUND(((-0.21 * F$2 - 0.06) * (-0.2 * A18 + 5) * (-0.2 * A18 + 5)) + ((6.04 * F$2 + 1.98) * (-0.2 * A18 + 5)) + (-5.06 * F$2 + 18.06), 1)))</f>
        <v>40.299999999999997</v>
      </c>
      <c r="C18" s="11">
        <f>MIN(K$2, MAX(L$2, B18+N$2))</f>
        <v>50.3</v>
      </c>
      <c r="D18" s="11">
        <f>MIN(K$2, MAX(L$2, C18+O$2))</f>
        <v>54.3</v>
      </c>
    </row>
    <row r="19" spans="1:15" x14ac:dyDescent="0.5">
      <c r="A19" s="11">
        <v>3</v>
      </c>
      <c r="B19" s="11">
        <f>MIN(K$2, MAX(L$2, ROUND(((-0.21 * F$2 - 0.06) * (-0.2 * A19 + 5) * (-0.2 * A19 + 5)) + ((6.04 * F$2 + 1.98) * (-0.2 * A19 + 5)) + (-5.06 * F$2 + 18.06), 1)))</f>
        <v>41.3</v>
      </c>
      <c r="C19" s="11">
        <f>MIN(K$2, MAX(L$2, B19+N$2))</f>
        <v>51.3</v>
      </c>
      <c r="D19" s="11">
        <f>MIN(K$2, MAX(L$2, C19+O$2))</f>
        <v>55.3</v>
      </c>
    </row>
    <row r="20" spans="1:15" x14ac:dyDescent="0.5">
      <c r="A20" s="11">
        <v>2</v>
      </c>
      <c r="B20" s="11">
        <f>MIN(K$2, MAX(L$2, ROUND(((-0.21 * F$2 - 0.06) * (-0.2 * A20 + 5) * (-0.2 * A20 + 5)) + ((6.04 * F$2 + 1.98) * (-0.2 * A20 + 5)) + (-5.06 * F$2 + 18.06), 1)))</f>
        <v>42.4</v>
      </c>
      <c r="C20" s="11">
        <f>MIN(K$2, MAX(L$2, B20+N$2))</f>
        <v>52.4</v>
      </c>
      <c r="D20" s="11">
        <f>MIN(K$2, MAX(L$2, C20+O$2))</f>
        <v>56.4</v>
      </c>
    </row>
    <row r="21" spans="1:15" x14ac:dyDescent="0.5">
      <c r="A21" s="11">
        <v>1</v>
      </c>
      <c r="B21" s="11">
        <f>MIN(K$2, MAX(L$2, ROUND(((-0.21 * F$2 - 0.06) * (-0.2 * A21 + 5) * (-0.2 * A21 + 5)) + ((6.04 * F$2 + 1.98) * (-0.2 * A21 + 5)) + (-5.06 * F$2 + 18.06), 1)))</f>
        <v>43.4</v>
      </c>
      <c r="C21" s="11">
        <f>MIN(K$2, MAX(L$2, B21+N$2))</f>
        <v>53.4</v>
      </c>
      <c r="D21" s="11">
        <f>MIN(K$2, MAX(L$2, C21+O$2))</f>
        <v>57.4</v>
      </c>
    </row>
    <row r="22" spans="1:15" x14ac:dyDescent="0.5">
      <c r="A22" s="11">
        <v>0</v>
      </c>
      <c r="B22" s="11">
        <f>MIN(K$2, MAX(L$2, ROUND(((-0.21 * F$2 - 0.06) * (-0.2 * A22 + 5) * (-0.2 * A22 + 5)) + ((6.04 * F$2 + 1.98) * (-0.2 * A22 + 5)) + (-5.06 * F$2 + 18.06), 1)))</f>
        <v>44.4</v>
      </c>
      <c r="C22" s="11">
        <f>MIN(K$2, MAX(L$2, B22+N$2))</f>
        <v>54.4</v>
      </c>
      <c r="D22" s="11">
        <f>MIN(K$2, MAX(L$2, C22+O$2))</f>
        <v>58.4</v>
      </c>
    </row>
    <row r="23" spans="1:15" x14ac:dyDescent="0.5">
      <c r="A23" s="11">
        <v>-1</v>
      </c>
      <c r="B23" s="11">
        <f>MIN(K$2, MAX(L$2, ROUND(((-0.21 * F$2 - 0.06) * (-0.2 * A23 + 5) * (-0.2 * A23 + 5)) + ((6.04 * F$2 + 1.98) * (-0.2 * A23 + 5)) + (-5.06 * F$2 + 18.06), 1)))</f>
        <v>45.3</v>
      </c>
      <c r="C23" s="11">
        <f>MIN(K$2, MAX(L$2, B23+N$2))</f>
        <v>55.3</v>
      </c>
      <c r="D23" s="11">
        <f>MIN(K$2, MAX(L$2, C23+O$2))</f>
        <v>59.3</v>
      </c>
    </row>
    <row r="24" spans="1:15" x14ac:dyDescent="0.5">
      <c r="A24" s="11">
        <v>-2</v>
      </c>
      <c r="B24" s="11">
        <f>MIN(K$2, MAX(L$2, ROUND(((-0.21 * F$2 - 0.06) * (-0.2 * A24 + 5) * (-0.2 * A24 + 5)) + ((6.04 * F$2 + 1.98) * (-0.2 * A24 + 5)) + (-5.06 * F$2 + 18.06), 1)))</f>
        <v>46.3</v>
      </c>
      <c r="C24" s="11">
        <f>MIN(K$2, MAX(L$2, B24+N$2))</f>
        <v>56.3</v>
      </c>
      <c r="D24" s="11">
        <f>MIN(K$2, MAX(L$2, C24+O$2))</f>
        <v>60.3</v>
      </c>
    </row>
    <row r="25" spans="1:15" x14ac:dyDescent="0.5">
      <c r="A25" s="11">
        <v>-3</v>
      </c>
      <c r="B25" s="11">
        <f>MIN(K$2, MAX(L$2, ROUND(((-0.21 * F$2 - 0.06) * (-0.2 * A25 + 5) * (-0.2 * A25 + 5)) + ((6.04 * F$2 + 1.98) * (-0.2 * A25 + 5)) + (-5.06 * F$2 + 18.06), 1)))</f>
        <v>47.2</v>
      </c>
      <c r="C25" s="11">
        <f>MIN(K$2, MAX(L$2, B25+N$2))</f>
        <v>57.2</v>
      </c>
      <c r="D25" s="11">
        <f>MIN(K$2, MAX(L$2, C25+O$2))</f>
        <v>61.2</v>
      </c>
    </row>
    <row r="26" spans="1:15" x14ac:dyDescent="0.5">
      <c r="A26" s="11">
        <v>-4</v>
      </c>
      <c r="B26" s="11">
        <f>MIN(K$2, MAX(L$2, ROUND(((-0.21 * F$2 - 0.06) * (-0.2 * A26 + 5) * (-0.2 * A26 + 5)) + ((6.04 * F$2 + 1.98) * (-0.2 * A26 + 5)) + (-5.06 * F$2 + 18.06), 1)))</f>
        <v>48.1</v>
      </c>
      <c r="C26" s="11">
        <f>MIN(K$2, MAX(L$2, B26+N$2))</f>
        <v>58.1</v>
      </c>
      <c r="D26" s="11">
        <f>MIN(K$2, MAX(L$2, C26+O$2))</f>
        <v>62.1</v>
      </c>
    </row>
    <row r="27" spans="1:15" x14ac:dyDescent="0.5">
      <c r="A27" s="11">
        <v>-5</v>
      </c>
      <c r="B27" s="11">
        <f>MIN(K$2, MAX(L$2, ROUND(((-0.21 * F$2 - 0.06) * (-0.2 * A27 + 5) * (-0.2 * A27 + 5)) + ((6.04 * F$2 + 1.98) * (-0.2 * A27 + 5)) + (-5.06 * F$2 + 18.06), 1)))</f>
        <v>49</v>
      </c>
      <c r="C27" s="11">
        <f>MIN(K$2, MAX(L$2, B27+N$2))</f>
        <v>59</v>
      </c>
      <c r="D27" s="11">
        <f>MIN(K$2, MAX(L$2, C27+O$2))</f>
        <v>63</v>
      </c>
    </row>
    <row r="28" spans="1:15" ht="14.7" thickBot="1" x14ac:dyDescent="0.55000000000000004">
      <c r="A28" s="11">
        <v>-6</v>
      </c>
      <c r="B28" s="11">
        <f>MIN(K$2, MAX(L$2, ROUND(((-0.21 * F$2 - 0.06) * (-0.2 * A28 + 5) * (-0.2 * A28 + 5)) + ((6.04 * F$2 + 1.98) * (-0.2 * A28 + 5)) + (-5.06 * F$2 + 18.06), 1)))</f>
        <v>49.9</v>
      </c>
      <c r="C28" s="11">
        <f>MIN(K$2, MAX(L$2, B28+N$2))</f>
        <v>59.9</v>
      </c>
      <c r="D28" s="11">
        <f>MIN(K$2, MAX(L$2, C28+O$2))</f>
        <v>63.9</v>
      </c>
    </row>
    <row r="29" spans="1:15" ht="14.35" customHeight="1" x14ac:dyDescent="0.5">
      <c r="A29" s="11">
        <v>-7</v>
      </c>
      <c r="B29" s="11">
        <f>MIN(K$2, MAX(L$2, ROUND(((-0.21 * F$2 - 0.06) * (-0.2 * A29 + 5) * (-0.2 * A29 + 5)) + ((6.04 * F$2 + 1.98) * (-0.2 * A29 + 5)) + (-5.06 * F$2 + 18.06), 1)))</f>
        <v>50.8</v>
      </c>
      <c r="C29" s="11">
        <f>MIN(K$2, MAX(L$2, B29+N$2))</f>
        <v>60.8</v>
      </c>
      <c r="D29" s="11">
        <f>MIN(K$2, MAX(L$2, C29+O$2))</f>
        <v>64.8</v>
      </c>
      <c r="F29" s="14" t="s">
        <v>13</v>
      </c>
      <c r="G29" s="15"/>
      <c r="H29" s="15"/>
      <c r="I29" s="15"/>
      <c r="J29" s="15"/>
      <c r="K29" s="15"/>
      <c r="L29" s="15"/>
      <c r="M29" s="15"/>
      <c r="N29" s="15"/>
      <c r="O29" s="16"/>
    </row>
    <row r="30" spans="1:15" ht="14.35" customHeight="1" x14ac:dyDescent="0.5">
      <c r="A30" s="11">
        <v>-8</v>
      </c>
      <c r="B30" s="11">
        <f>MIN(K$2, MAX(L$2, ROUND(((-0.21 * F$2 - 0.06) * (-0.2 * A30 + 5) * (-0.2 * A30 + 5)) + ((6.04 * F$2 + 1.98) * (-0.2 * A30 + 5)) + (-5.06 * F$2 + 18.06), 1)))</f>
        <v>51.6</v>
      </c>
      <c r="C30" s="11">
        <f>MIN(K$2, MAX(L$2, B30+N$2))</f>
        <v>61.6</v>
      </c>
      <c r="D30" s="11">
        <f>MIN(K$2, MAX(L$2, C30+O$2))</f>
        <v>65.599999999999994</v>
      </c>
      <c r="E30" s="12"/>
      <c r="F30" s="17"/>
      <c r="G30" s="18"/>
      <c r="H30" s="18"/>
      <c r="I30" s="18"/>
      <c r="J30" s="18"/>
      <c r="K30" s="18"/>
      <c r="L30" s="18"/>
      <c r="M30" s="18"/>
      <c r="N30" s="18"/>
      <c r="O30" s="19"/>
    </row>
    <row r="31" spans="1:15" x14ac:dyDescent="0.5">
      <c r="A31" s="11">
        <v>-9</v>
      </c>
      <c r="B31" s="11">
        <f>MIN(K$2, MAX(L$2, ROUND(((-0.21 * F$2 - 0.06) * (-0.2 * A31 + 5) * (-0.2 * A31 + 5)) + ((6.04 * F$2 + 1.98) * (-0.2 * A31 + 5)) + (-5.06 * F$2 + 18.06), 1)))</f>
        <v>52.4</v>
      </c>
      <c r="C31" s="11">
        <f>MIN(K$2, MAX(L$2, B31+N$2))</f>
        <v>62.4</v>
      </c>
      <c r="D31" s="11">
        <f>MIN(K$2, MAX(L$2, C31+O$2))</f>
        <v>66.400000000000006</v>
      </c>
      <c r="E31" s="13"/>
      <c r="F31" s="17"/>
      <c r="G31" s="18"/>
      <c r="H31" s="18"/>
      <c r="I31" s="18"/>
      <c r="J31" s="18"/>
      <c r="K31" s="18"/>
      <c r="L31" s="18"/>
      <c r="M31" s="18"/>
      <c r="N31" s="18"/>
      <c r="O31" s="19"/>
    </row>
    <row r="32" spans="1:15" x14ac:dyDescent="0.5">
      <c r="A32" s="11">
        <v>-10</v>
      </c>
      <c r="B32" s="11">
        <f>MIN(K$2, MAX(L$2, ROUND(((-0.21 * F$2 - 0.06) * (-0.2 * A32 + 5) * (-0.2 * A32 + 5)) + ((6.04 * F$2 + 1.98) * (-0.2 * A32 + 5)) + (-5.06 * F$2 + 18.06), 1)))</f>
        <v>53.2</v>
      </c>
      <c r="C32" s="11">
        <f>MIN(K$2, MAX(L$2, B32+N$2))</f>
        <v>63.2</v>
      </c>
      <c r="D32" s="11">
        <f>MIN(K$2, MAX(L$2, C32+O$2))</f>
        <v>67.2</v>
      </c>
      <c r="E32" s="13"/>
      <c r="F32" s="17"/>
      <c r="G32" s="18"/>
      <c r="H32" s="18"/>
      <c r="I32" s="18"/>
      <c r="J32" s="18"/>
      <c r="K32" s="18"/>
      <c r="L32" s="18"/>
      <c r="M32" s="18"/>
      <c r="N32" s="18"/>
      <c r="O32" s="19"/>
    </row>
    <row r="33" spans="1:15" ht="14.35" customHeight="1" x14ac:dyDescent="0.5">
      <c r="A33" s="11">
        <v>-11</v>
      </c>
      <c r="B33" s="11">
        <f>MIN(K$2, MAX(L$2, ROUND(((-0.21 * F$2 - 0.06) * (-0.2 * A33 + 5) * (-0.2 * A33 + 5)) + ((6.04 * F$2 + 1.98) * (-0.2 * A33 + 5)) + (-5.06 * F$2 + 18.06), 1)))</f>
        <v>54</v>
      </c>
      <c r="C33" s="11">
        <f>MIN(K$2, MAX(L$2, B33+N$2))</f>
        <v>64</v>
      </c>
      <c r="D33" s="11">
        <f>MIN(K$2, MAX(L$2, C33+O$2))</f>
        <v>68</v>
      </c>
      <c r="F33" s="17"/>
      <c r="G33" s="18"/>
      <c r="H33" s="18"/>
      <c r="I33" s="18"/>
      <c r="J33" s="18"/>
      <c r="K33" s="18"/>
      <c r="L33" s="18"/>
      <c r="M33" s="18"/>
      <c r="N33" s="18"/>
      <c r="O33" s="19"/>
    </row>
    <row r="34" spans="1:15" ht="14.7" thickBot="1" x14ac:dyDescent="0.55000000000000004">
      <c r="A34" s="11">
        <v>-12</v>
      </c>
      <c r="B34" s="11">
        <f>MIN(K$2, MAX(L$2, ROUND(((-0.21 * F$2 - 0.06) * (-0.2 * A34 + 5) * (-0.2 * A34 + 5)) + ((6.04 * F$2 + 1.98) * (-0.2 * A34 + 5)) + (-5.06 * F$2 + 18.06), 1)))</f>
        <v>54.7</v>
      </c>
      <c r="C34" s="11">
        <f>MIN(K$2, MAX(L$2, B34+N$2))</f>
        <v>64.7</v>
      </c>
      <c r="D34" s="11">
        <f>MIN(K$2, MAX(L$2, C34+O$2))</f>
        <v>68.7</v>
      </c>
      <c r="F34" s="20"/>
      <c r="G34" s="21"/>
      <c r="H34" s="21"/>
      <c r="I34" s="21"/>
      <c r="J34" s="21"/>
      <c r="K34" s="21"/>
      <c r="L34" s="21"/>
      <c r="M34" s="21"/>
      <c r="N34" s="21"/>
      <c r="O34" s="22"/>
    </row>
    <row r="35" spans="1:15" x14ac:dyDescent="0.5">
      <c r="A35" s="11">
        <v>-13</v>
      </c>
      <c r="B35" s="11">
        <f>MIN(K$2, MAX(L$2, ROUND(((-0.21 * F$2 - 0.06) * (-0.2 * A35 + 5) * (-0.2 * A35 + 5)) + ((6.04 * F$2 + 1.98) * (-0.2 * A35 + 5)) + (-5.06 * F$2 + 18.06), 1)))</f>
        <v>55.5</v>
      </c>
      <c r="C35" s="11">
        <f>MIN(K$2, MAX(L$2, B35+N$2))</f>
        <v>65.5</v>
      </c>
      <c r="D35" s="11">
        <f>MIN(K$2, MAX(L$2, C35+O$2))</f>
        <v>69.5</v>
      </c>
    </row>
    <row r="36" spans="1:15" x14ac:dyDescent="0.5">
      <c r="A36" s="11">
        <v>-14</v>
      </c>
      <c r="B36" s="11">
        <f>MIN(K$2, MAX(L$2, ROUND(((-0.21 * F$2 - 0.06) * (-0.2 * A36 + 5) * (-0.2 * A36 + 5)) + ((6.04 * F$2 + 1.98) * (-0.2 * A36 + 5)) + (-5.06 * F$2 + 18.06), 1)))</f>
        <v>56.2</v>
      </c>
      <c r="C36" s="11">
        <f>MIN(K$2, MAX(L$2, B36+N$2))</f>
        <v>66.2</v>
      </c>
      <c r="D36" s="11">
        <f>MIN(K$2, MAX(L$2, C36+O$2))</f>
        <v>70.2</v>
      </c>
    </row>
    <row r="37" spans="1:15" x14ac:dyDescent="0.5">
      <c r="A37" s="11">
        <v>-15</v>
      </c>
      <c r="B37" s="11">
        <f>MIN(K$2, MAX(L$2, ROUND(((-0.21 * F$2 - 0.06) * (-0.2 * A37 + 5) * (-0.2 * A37 + 5)) + ((6.04 * F$2 + 1.98) * (-0.2 * A37 + 5)) + (-5.06 * F$2 + 18.06), 1)))</f>
        <v>56.9</v>
      </c>
      <c r="C37" s="11">
        <f>MIN(K$2, MAX(L$2, B37+N$2))</f>
        <v>66.900000000000006</v>
      </c>
      <c r="D37" s="11">
        <f>MIN(K$2, MAX(L$2, C37+O$2))</f>
        <v>70.900000000000006</v>
      </c>
    </row>
    <row r="38" spans="1:15" x14ac:dyDescent="0.5">
      <c r="A38" s="11">
        <v>-16</v>
      </c>
      <c r="B38" s="11">
        <f>MIN(K$2, MAX(L$2, ROUND(((-0.21 * F$2 - 0.06) * (-0.2 * A38 + 5) * (-0.2 * A38 + 5)) + ((6.04 * F$2 + 1.98) * (-0.2 * A38 + 5)) + (-5.06 * F$2 + 18.06), 1)))</f>
        <v>57.6</v>
      </c>
      <c r="C38" s="11">
        <f>MIN(K$2, MAX(L$2, B38+N$2))</f>
        <v>67.599999999999994</v>
      </c>
      <c r="D38" s="11">
        <f>MIN(K$2, MAX(L$2, C38+O$2))</f>
        <v>71.599999999999994</v>
      </c>
    </row>
    <row r="39" spans="1:15" x14ac:dyDescent="0.5">
      <c r="A39" s="11">
        <v>-17</v>
      </c>
      <c r="B39" s="11">
        <f>MIN(K$2, MAX(L$2, ROUND(((-0.21 * F$2 - 0.06) * (-0.2 * A39 + 5) * (-0.2 * A39 + 5)) + ((6.04 * F$2 + 1.98) * (-0.2 * A39 + 5)) + (-5.06 * F$2 + 18.06), 1)))</f>
        <v>58.2</v>
      </c>
      <c r="C39" s="11">
        <f>MIN(K$2, MAX(L$2, B39+N$2))</f>
        <v>68.2</v>
      </c>
      <c r="D39" s="11">
        <f>MIN(K$2, MAX(L$2, C39+O$2))</f>
        <v>72.2</v>
      </c>
    </row>
    <row r="40" spans="1:15" x14ac:dyDescent="0.5">
      <c r="A40" s="11">
        <v>-18</v>
      </c>
      <c r="B40" s="11">
        <f>MIN(K$2, MAX(L$2, ROUND(((-0.21 * F$2 - 0.06) * (-0.2 * A40 + 5) * (-0.2 * A40 + 5)) + ((6.04 * F$2 + 1.98) * (-0.2 * A40 + 5)) + (-5.06 * F$2 + 18.06), 1)))</f>
        <v>58.9</v>
      </c>
      <c r="C40" s="11">
        <f>MIN(K$2, MAX(L$2, B40+N$2))</f>
        <v>68.900000000000006</v>
      </c>
      <c r="D40" s="11">
        <f>MIN(K$2, MAX(L$2, C40+O$2))</f>
        <v>72.900000000000006</v>
      </c>
    </row>
    <row r="41" spans="1:15" x14ac:dyDescent="0.5">
      <c r="A41" s="11">
        <v>-19</v>
      </c>
      <c r="B41" s="11">
        <f>MIN(K$2, MAX(L$2, ROUND(((-0.21 * F$2 - 0.06) * (-0.2 * A41 + 5) * (-0.2 * A41 + 5)) + ((6.04 * F$2 + 1.98) * (-0.2 * A41 + 5)) + (-5.06 * F$2 + 18.06), 1)))</f>
        <v>59.5</v>
      </c>
      <c r="C41" s="11">
        <f>MIN(K$2, MAX(L$2, B41+N$2))</f>
        <v>69.5</v>
      </c>
      <c r="D41" s="11">
        <f>MIN(K$2, MAX(L$2, C41+O$2))</f>
        <v>73.5</v>
      </c>
    </row>
    <row r="42" spans="1:15" x14ac:dyDescent="0.5">
      <c r="A42" s="11">
        <v>-20</v>
      </c>
      <c r="B42" s="11">
        <f>MIN(K$2, MAX(L$2, ROUND(((-0.21 * F$2 - 0.06) * (-0.2 * A42 + 5) * (-0.2 * A42 + 5)) + ((6.04 * F$2 + 1.98) * (-0.2 * A42 + 5)) + (-5.06 * F$2 + 18.06), 1)))</f>
        <v>60.1</v>
      </c>
      <c r="C42" s="11">
        <f>MIN(K$2, MAX(L$2, B42+N$2))</f>
        <v>70.099999999999994</v>
      </c>
      <c r="D42" s="11">
        <f>MIN(K$2, MAX(L$2, C42+O$2))</f>
        <v>74.099999999999994</v>
      </c>
    </row>
    <row r="43" spans="1:15" x14ac:dyDescent="0.5">
      <c r="A43" s="11">
        <v>-21</v>
      </c>
      <c r="B43" s="11">
        <f>MIN(K$2, MAX(L$2, ROUND(((-0.21 * F$2 - 0.06) * (-0.2 * A43 + 5) * (-0.2 * A43 + 5)) + ((6.04 * F$2 + 1.98) * (-0.2 * A43 + 5)) + (-5.06 * F$2 + 18.06), 1)))</f>
        <v>60.7</v>
      </c>
      <c r="C43" s="11">
        <f>MIN(K$2, MAX(L$2, B43+N$2))</f>
        <v>70.7</v>
      </c>
      <c r="D43" s="11">
        <f>MIN(K$2, MAX(L$2, C43+O$2))</f>
        <v>74.7</v>
      </c>
    </row>
    <row r="44" spans="1:15" x14ac:dyDescent="0.5">
      <c r="A44" s="11">
        <v>-22</v>
      </c>
      <c r="B44" s="11">
        <f>MIN(K$2, MAX(L$2, ROUND(((-0.21 * F$2 - 0.06) * (-0.2 * A44 + 5) * (-0.2 * A44 + 5)) + ((6.04 * F$2 + 1.98) * (-0.2 * A44 + 5)) + (-5.06 * F$2 + 18.06), 1)))</f>
        <v>61.2</v>
      </c>
      <c r="C44" s="11">
        <f>MIN(K$2, MAX(L$2, B44+N$2))</f>
        <v>71.2</v>
      </c>
      <c r="D44" s="11">
        <f>MIN(K$2, MAX(L$2, C44+O$2))</f>
        <v>75.2</v>
      </c>
    </row>
    <row r="45" spans="1:15" x14ac:dyDescent="0.5">
      <c r="A45" s="11">
        <v>-23</v>
      </c>
      <c r="B45" s="11">
        <f>MIN(K$2, MAX(L$2, ROUND(((-0.21 * F$2 - 0.06) * (-0.2 * A45 + 5) * (-0.2 * A45 + 5)) + ((6.04 * F$2 + 1.98) * (-0.2 * A45 + 5)) + (-5.06 * F$2 + 18.06), 1)))</f>
        <v>61.8</v>
      </c>
      <c r="C45" s="11">
        <f>MIN(K$2, MAX(L$2, B45+N$2))</f>
        <v>71.8</v>
      </c>
      <c r="D45" s="11">
        <f>MIN(K$2, MAX(L$2, C45+O$2))</f>
        <v>75.8</v>
      </c>
    </row>
    <row r="46" spans="1:15" x14ac:dyDescent="0.5">
      <c r="A46" s="11">
        <v>-24</v>
      </c>
      <c r="B46" s="11">
        <f>MIN(K$2, MAX(L$2, ROUND(((-0.21 * F$2 - 0.06) * (-0.2 * A46 + 5) * (-0.2 * A46 + 5)) + ((6.04 * F$2 + 1.98) * (-0.2 * A46 + 5)) + (-5.06 * F$2 + 18.06), 1)))</f>
        <v>62.3</v>
      </c>
      <c r="C46" s="11">
        <f>MIN(K$2, MAX(L$2, B46+N$2))</f>
        <v>72.3</v>
      </c>
      <c r="D46" s="11">
        <f>MIN(K$2, MAX(L$2, C46+O$2))</f>
        <v>76.3</v>
      </c>
    </row>
    <row r="47" spans="1:15" x14ac:dyDescent="0.5">
      <c r="A47" s="11">
        <v>-25</v>
      </c>
      <c r="B47" s="11">
        <f>MIN(K$2, MAX(L$2, ROUND(((-0.21 * F$2 - 0.06) * (-0.2 * A47 + 5) * (-0.2 * A47 + 5)) + ((6.04 * F$2 + 1.98) * (-0.2 * A47 + 5)) + (-5.06 * F$2 + 18.06), 1)))</f>
        <v>62.8</v>
      </c>
      <c r="C47" s="11">
        <f>MIN(K$2, MAX(L$2, B47+N$2))</f>
        <v>72.8</v>
      </c>
      <c r="D47" s="11">
        <f>MIN(K$2, MAX(L$2, C47+O$2))</f>
        <v>76.8</v>
      </c>
    </row>
    <row r="48" spans="1:15" x14ac:dyDescent="0.5">
      <c r="A48" s="11">
        <v>-26</v>
      </c>
      <c r="B48" s="11">
        <f>MIN(K$2, MAX(L$2, ROUND(((-0.21 * F$2 - 0.06) * (-0.2 * A48 + 5) * (-0.2 * A48 + 5)) + ((6.04 * F$2 + 1.98) * (-0.2 * A48 + 5)) + (-5.06 * F$2 + 18.06), 1)))</f>
        <v>63.2</v>
      </c>
      <c r="C48" s="11">
        <f>MIN(K$2, MAX(L$2, B48+N$2))</f>
        <v>73.2</v>
      </c>
      <c r="D48" s="11">
        <f>MIN(K$2, MAX(L$2, C48+O$2))</f>
        <v>77.2</v>
      </c>
    </row>
    <row r="49" spans="1:4" x14ac:dyDescent="0.5">
      <c r="A49" s="11">
        <v>-27</v>
      </c>
      <c r="B49" s="11">
        <f>MIN(K$2, MAX(L$2, ROUND(((-0.21 * F$2 - 0.06) * (-0.2 * A49 + 5) * (-0.2 * A49 + 5)) + ((6.04 * F$2 + 1.98) * (-0.2 * A49 + 5)) + (-5.06 * F$2 + 18.06), 1)))</f>
        <v>63.7</v>
      </c>
      <c r="C49" s="11">
        <f>MIN(K$2, MAX(L$2, B49+N$2))</f>
        <v>73.7</v>
      </c>
      <c r="D49" s="11">
        <f>MIN(K$2, MAX(L$2, C49+O$2))</f>
        <v>77.7</v>
      </c>
    </row>
    <row r="50" spans="1:4" x14ac:dyDescent="0.5">
      <c r="A50" s="11">
        <v>-28</v>
      </c>
      <c r="B50" s="11">
        <f>MIN(K$2, MAX(L$2, ROUND(((-0.21 * F$2 - 0.06) * (-0.2 * A50 + 5) * (-0.2 * A50 + 5)) + ((6.04 * F$2 + 1.98) * (-0.2 * A50 + 5)) + (-5.06 * F$2 + 18.06), 1)))</f>
        <v>64.099999999999994</v>
      </c>
      <c r="C50" s="11">
        <f>MIN(K$2, MAX(L$2, B50+N$2))</f>
        <v>74.099999999999994</v>
      </c>
      <c r="D50" s="11">
        <f>MIN(K$2, MAX(L$2, C50+O$2))</f>
        <v>78.099999999999994</v>
      </c>
    </row>
    <row r="51" spans="1:4" x14ac:dyDescent="0.5">
      <c r="A51" s="11">
        <v>-29</v>
      </c>
      <c r="B51" s="11">
        <f>MIN(K$2, MAX(L$2, ROUND(((-0.21 * F$2 - 0.06) * (-0.2 * A51 + 5) * (-0.2 * A51 + 5)) + ((6.04 * F$2 + 1.98) * (-0.2 * A51 + 5)) + (-5.06 * F$2 + 18.06), 1)))</f>
        <v>64.599999999999994</v>
      </c>
      <c r="C51" s="11">
        <f>MIN(K$2, MAX(L$2, B51+N$2))</f>
        <v>74.599999999999994</v>
      </c>
      <c r="D51" s="11">
        <f>MIN(K$2, MAX(L$2, C51+O$2))</f>
        <v>78.599999999999994</v>
      </c>
    </row>
    <row r="52" spans="1:4" x14ac:dyDescent="0.5">
      <c r="A52" s="11">
        <v>-30</v>
      </c>
      <c r="B52" s="11">
        <f>MIN(K$2, MAX(L$2, ROUND(((-0.21 * F$2 - 0.06) * (-0.2 * A52 + 5) * (-0.2 * A52 + 5)) + ((6.04 * F$2 + 1.98) * (-0.2 * A52 + 5)) + (-5.06 * F$2 + 18.06), 1)))</f>
        <v>65</v>
      </c>
      <c r="C52" s="11">
        <f>MIN(K$2, MAX(L$2, B52+N$2))</f>
        <v>75</v>
      </c>
      <c r="D52" s="11">
        <f>MIN(K$2, MAX(L$2, C52+O$2))</f>
        <v>79</v>
      </c>
    </row>
  </sheetData>
  <mergeCells count="1">
    <mergeCell ref="F29:O34"/>
  </mergeCells>
  <dataValidations disablePrompts="1" count="1">
    <dataValidation allowBlank="1" showInputMessage="1" showErrorMessage="1" sqref="B2 B4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Yurii</dc:creator>
  <cp:lastModifiedBy>Yurii</cp:lastModifiedBy>
  <dcterms:created xsi:type="dcterms:W3CDTF">2022-11-18T19:45:10Z</dcterms:created>
  <dcterms:modified xsi:type="dcterms:W3CDTF">2022-11-22T02:52:26Z</dcterms:modified>
</cp:coreProperties>
</file>