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sheetId="1" name="1st - %" r:id="rId4"/>
    <sheet sheetId="2" name="1st - #" r:id="rId5"/>
  </sheets>
</workbook>
</file>

<file path=xl/sharedStrings.xml><?xml version="1.0" encoding="utf-8"?>
<sst xmlns="http://schemas.openxmlformats.org/spreadsheetml/2006/main" count="176" uniqueCount="83" xml:space="preserve">
  <si>
    <t>Tutor Student Scores</t>
  </si>
  <si>
    <t>PHYS135B</t>
  </si>
  <si>
    <t>Exported 03/14/2022</t>
  </si>
  <si>
    <t>1st</t>
  </si>
  <si>
    <t>Averages</t>
  </si>
  <si>
    <t>Homework 4</t>
  </si>
  <si>
    <t>Reading 4</t>
  </si>
  <si>
    <t>Homework 3</t>
  </si>
  <si>
    <t>Reading 3</t>
  </si>
  <si>
    <t>Homework 2</t>
  </si>
  <si>
    <t>Reading 2</t>
  </si>
  <si>
    <t>Homework 1</t>
  </si>
  <si>
    <t>Reading 1</t>
  </si>
  <si>
    <t>Due 3/12/2022</t>
  </si>
  <si>
    <t>Due 3/5/2022</t>
  </si>
  <si>
    <t>Due 2/26/2022</t>
  </si>
  <si>
    <t>Due 2/19/2022</t>
  </si>
  <si>
    <t>Due 2/15/2022</t>
  </si>
  <si>
    <t>Due 2/12/2022</t>
  </si>
  <si>
    <t>Due 2/5/2022</t>
  </si>
  <si>
    <t>Course Average*</t>
  </si>
  <si>
    <t>Homework Averages</t>
  </si>
  <si>
    <t>Reading Averages</t>
  </si>
  <si>
    <t>Score</t>
  </si>
  <si>
    <t>First Name</t>
  </si>
  <si>
    <t>Last Name</t>
  </si>
  <si>
    <t>Student ID</t>
  </si>
  <si>
    <t>Jasmine</t>
  </si>
  <si>
    <t>Arada</t>
  </si>
  <si>
    <t>Diego</t>
  </si>
  <si>
    <t>Balderas</t>
  </si>
  <si>
    <t>Marilyn</t>
  </si>
  <si>
    <t>Calleros</t>
  </si>
  <si>
    <t>Katelyn</t>
  </si>
  <si>
    <t>Calvetti</t>
  </si>
  <si>
    <t>Ishaan</t>
  </si>
  <si>
    <t>Chetty</t>
  </si>
  <si>
    <t>Lexy</t>
  </si>
  <si>
    <t>Clark</t>
  </si>
  <si>
    <t>Adrian</t>
  </si>
  <si>
    <t>Cortez</t>
  </si>
  <si>
    <t>Dinenson</t>
  </si>
  <si>
    <t>Cortez-Cruz</t>
  </si>
  <si>
    <t>Juan</t>
  </si>
  <si>
    <t>Estrada</t>
  </si>
  <si>
    <t>Mateo</t>
  </si>
  <si>
    <t>Gomez</t>
  </si>
  <si>
    <t>Madison</t>
  </si>
  <si>
    <t>Gonzalez</t>
  </si>
  <si>
    <t>John</t>
  </si>
  <si>
    <t>Guerra</t>
  </si>
  <si>
    <t>Madeline</t>
  </si>
  <si>
    <t>Ho</t>
  </si>
  <si>
    <t>Marleni</t>
  </si>
  <si>
    <t>Leon</t>
  </si>
  <si>
    <t>Ashley</t>
  </si>
  <si>
    <t>Lewis</t>
  </si>
  <si>
    <t>Yami</t>
  </si>
  <si>
    <t>Paredes</t>
  </si>
  <si>
    <t>Brianna</t>
  </si>
  <si>
    <t>Pena</t>
  </si>
  <si>
    <t>Rudy</t>
  </si>
  <si>
    <t>Reyes</t>
  </si>
  <si>
    <t>Jacqueline</t>
  </si>
  <si>
    <t>Romero</t>
  </si>
  <si>
    <t>Alyssa</t>
  </si>
  <si>
    <t>Rubalcava</t>
  </si>
  <si>
    <t>Dominic</t>
  </si>
  <si>
    <t>S</t>
  </si>
  <si>
    <t>Shayla</t>
  </si>
  <si>
    <t>Sakkakhanaune</t>
  </si>
  <si>
    <t>Heaven</t>
  </si>
  <si>
    <t>Taylor</t>
  </si>
  <si>
    <t>Rachny</t>
  </si>
  <si>
    <t>Toem</t>
  </si>
  <si>
    <t>Ariel</t>
  </si>
  <si>
    <t>Velazquez</t>
  </si>
  <si>
    <t>Class Average</t>
  </si>
  <si>
    <t>Minimum Score</t>
  </si>
  <si>
    <t>Maximum Score</t>
  </si>
  <si>
    <t>DROPPED</t>
  </si>
  <si>
    <t>* Course average = 50.0% Homework average + 50.0% Reading average. You can set the course average weight in OpenStax Tutor.</t>
  </si>
  <si>
    <t>Total Possible</t>
  </si>
</sst>
</file>

<file path=xl/styles.xml><?xml version="1.0" encoding="utf-8"?>
<styleSheet xmlns="http://schemas.openxmlformats.org/spreadsheetml/2006/main">
  <numFmts count="15">
    <numFmt numFmtId="100" formatCode="yyyy/mm/dd"/>
    <numFmt numFmtId="101" formatCode="yyyy/mm/dd hh:mm:ss"/>
    <numFmt numFmtId="102" formatCode="0.0#;(0.0#);0"/>
    <numFmt numFmtId="103" formatCode="0.0#;(0.0#);0"/>
    <numFmt numFmtId="104" formatCode="0.0#;(0.0#);0"/>
    <numFmt numFmtId="105" formatCode="0.0#;(0.0#);0"/>
    <numFmt numFmtId="106" formatCode="0.0#;(0.0#);0"/>
    <numFmt numFmtId="107" formatCode="0.0#;(0.0#);0"/>
    <numFmt numFmtId="108" formatCode="0"/>
    <numFmt numFmtId="109" formatCode="0.0#;(0.0#);0"/>
    <numFmt numFmtId="110" formatCode="0"/>
    <numFmt numFmtId="111" formatCode="0"/>
    <numFmt numFmtId="112" formatCode="0"/>
    <numFmt numFmtId="113" formatCode="0"/>
    <numFmt numFmtId="114" formatCode="0"/>
  </numFmts>
  <fonts count="36">
    <font>
      <name val="Helvetica Neue"/>
      <sz val="11"/>
      <family val="1"/>
    </font>
    <font>
      <name val="Helvetica Neue"/>
      <sz val="16"/>
      <family val="1"/>
    </font>
    <font>
      <name val="Helvetica Neue"/>
      <sz val="14"/>
      <family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i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numFmtId="0" fontId="0" fillId="0"/>
  </cellStyleXfs>
  <cellXfs count="5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0" applyProtection="0"/>
    <xf borderId="0" numFmtId="0" fontId="2" fillId="0" applyNumberFormat="0" applyFill="0" applyFont="1" applyBorder="0" applyAlignment="0" applyProtection="0"/>
    <xf borderId="2" numFmtId="0" fontId="3" fillId="0" applyNumberFormat="0" applyFill="0" applyFont="1" applyBorder="1" applyAlignment="0" applyProtection="0"/>
    <xf borderId="0" numFmtId="0" fontId="4" fillId="0" applyNumberFormat="0" applyFill="0" applyFont="1" applyBorder="0" applyAlignment="0" applyProtection="0"/>
    <xf borderId="3" numFmtId="0" fontId="5" fillId="0" applyNumberFormat="0" applyFill="0" applyFont="1" applyBorder="1" applyAlignment="0" applyProtection="0"/>
    <xf borderId="0" numFmtId="0" fontId="6" fillId="0" applyNumberFormat="0" applyFill="0" applyFont="1" applyBorder="0" applyAlignment="0" applyProtection="0"/>
    <xf borderId="4" numFmtId="0" fontId="7" fillId="0" applyNumberFormat="0" applyFill="0" applyFont="1" applyBorder="1" applyAlignment="1" applyProtection="0">
      <alignment horizontal="center" vertical="center" wrapText="1"/>
    </xf>
    <xf borderId="5" numFmtId="0" fontId="8" fillId="0" applyNumberFormat="0" applyFill="0" applyFont="1" applyBorder="1" applyAlignment="1" applyProtection="0">
      <alignment horizontal="center" wrapText="1"/>
    </xf>
    <xf borderId="6" numFmtId="0" fontId="0" fillId="0" applyNumberFormat="0" applyFill="0" applyFont="0" applyBorder="1" applyAlignment="1" applyProtection="0">
      <alignment horizontal="center"/>
    </xf>
    <xf borderId="7" numFmtId="0" fontId="9" fillId="0" applyNumberFormat="0" applyFill="0" applyFont="1" applyBorder="1" applyAlignment="1" applyProtection="0">
      <alignment horizontal="center" vertical="center" wrapText="1"/>
    </xf>
    <xf borderId="0" numFmtId="0" fontId="10" fillId="0" applyNumberFormat="0" applyFill="0" applyFont="1" applyBorder="0" applyAlignment="1" applyProtection="0">
      <alignment horizontal="center" vertical="center" wrapText="1"/>
    </xf>
    <xf borderId="8" numFmtId="0" fontId="11" fillId="0" applyNumberFormat="0" applyFill="0" applyFont="1" applyBorder="1" applyAlignment="1" applyProtection="0">
      <alignment horizontal="center" vertical="center" wrapText="1"/>
    </xf>
    <xf borderId="9" numFmtId="0" fontId="12" fillId="0" applyNumberFormat="0" applyFill="0" applyFont="1" applyBorder="1" applyAlignment="1" applyProtection="0">
      <alignment horizontal="center" vertical="center" wrapText="1"/>
    </xf>
    <xf borderId="0" numFmtId="0" fontId="0" fillId="0" applyNumberFormat="0" applyFill="0" applyFont="0" applyBorder="0" applyAlignment="1" applyProtection="0">
      <alignment horizontal="center"/>
    </xf>
    <xf borderId="10" numFmtId="0" fontId="0" fillId="0" applyNumberFormat="0" applyFill="0" applyFont="0" applyBorder="1" applyAlignment="1" applyProtection="0">
      <alignment horizontal="center"/>
    </xf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1" applyProtection="0">
      <alignment horizontal="center" vertical="center" wrapText="1"/>
    </xf>
    <xf borderId="14" numFmtId="0" fontId="0" fillId="0" applyNumberFormat="0" applyFill="0" applyFont="0" applyBorder="1" applyAlignment="0" applyProtection="0"/>
    <xf borderId="15" numFmtId="0" fontId="0" fillId="0" applyNumberFormat="0" applyFill="0" applyFont="0" applyBorder="1" applyAlignment="0" applyProtection="0"/>
    <xf borderId="16" numFmtId="0" fontId="0" fillId="0" applyNumberFormat="0" applyFill="0" applyFont="0" applyBorder="1" applyAlignment="0" applyProtection="0"/>
    <xf borderId="17" numFmtId="9" fontId="0" fillId="0" applyNumberFormat="1" applyFill="0" applyFont="0" applyBorder="1" applyAlignment="0" applyProtection="0"/>
    <xf borderId="18" numFmtId="9" fontId="0" fillId="0" applyNumberFormat="1" applyFill="0" applyFont="0" applyBorder="1" applyAlignment="1" applyProtection="0">
      <alignment horizontal="center" vertical="center" wrapText="1"/>
    </xf>
    <xf borderId="0" numFmtId="9" fontId="0" fillId="0" applyNumberFormat="1" applyFill="0" applyFont="0" applyBorder="0" applyAlignment="0" applyProtection="0"/>
    <xf borderId="19" numFmtId="9" fontId="0" fillId="0" applyNumberFormat="1" applyFill="0" applyFont="0" applyBorder="1" applyAlignment="0" applyProtection="0"/>
    <xf borderId="20" numFmtId="0" fontId="13" fillId="2" applyNumberFormat="0" applyFill="1" applyFont="1" applyBorder="1" applyAlignment="0" applyProtection="0"/>
    <xf borderId="21" numFmtId="0" fontId="14" fillId="3" applyNumberFormat="0" applyFill="1" applyFont="1" applyBorder="1" applyAlignment="0" applyProtection="0"/>
    <xf borderId="22" numFmtId="0" fontId="15" fillId="4" applyNumberFormat="0" applyFill="1" applyFont="1" applyBorder="1" applyAlignment="0" applyProtection="0"/>
    <xf borderId="23" numFmtId="102" fontId="16" fillId="5" applyNumberFormat="1" applyFill="1" applyFont="1" applyBorder="1" applyAlignment="0" applyProtection="0"/>
    <xf borderId="24" numFmtId="103" fontId="17" fillId="6" applyNumberFormat="1" applyFill="1" applyFont="1" applyBorder="1" applyAlignment="1" applyProtection="0">
      <alignment horizontal="center"/>
    </xf>
    <xf borderId="25" numFmtId="104" fontId="18" fillId="7" applyNumberFormat="1" applyFill="1" applyFont="1" applyBorder="1" applyAlignment="1" applyProtection="0">
      <alignment horizontal="center"/>
    </xf>
    <xf borderId="26" numFmtId="105" fontId="19" fillId="8" applyNumberFormat="1" applyFill="1" applyFont="1" applyBorder="1" applyAlignment="0" applyProtection="0"/>
    <xf borderId="27" numFmtId="106" fontId="20" fillId="9" applyNumberFormat="1" applyFill="1" applyFont="1" applyBorder="1" applyAlignment="0" applyProtection="0"/>
    <xf borderId="28" numFmtId="107" fontId="21" fillId="10" applyNumberFormat="1" applyFill="1" applyFont="1" applyBorder="1" applyAlignment="0" applyProtection="0"/>
    <xf borderId="29" numFmtId="9" fontId="22" fillId="11" applyNumberFormat="1" applyFill="1" applyFont="1" applyBorder="1" applyAlignment="0" applyProtection="0"/>
    <xf borderId="30" numFmtId="9" fontId="23" fillId="12" applyNumberFormat="1" applyFill="1" applyFont="1" applyBorder="1" applyAlignment="1" applyProtection="0">
      <alignment horizontal="center"/>
    </xf>
    <xf borderId="31" numFmtId="9" fontId="24" fillId="13" applyNumberFormat="1" applyFill="1" applyFont="1" applyBorder="1" applyAlignment="1" applyProtection="0">
      <alignment horizontal="center"/>
    </xf>
    <xf borderId="32" numFmtId="9" fontId="25" fillId="14" applyNumberFormat="1" applyFill="1" applyFont="1" applyBorder="1" applyAlignment="0" applyProtection="0"/>
    <xf borderId="33" numFmtId="9" fontId="26" fillId="15" applyNumberFormat="1" applyFill="1" applyFont="1" applyBorder="1" applyAlignment="0" applyProtection="0"/>
    <xf borderId="34" numFmtId="9" fontId="27" fillId="16" applyNumberFormat="1" applyFill="1" applyFont="1" applyBorder="1" applyAlignment="0" applyProtection="0"/>
    <xf borderId="35" numFmtId="108" fontId="28" fillId="17" applyNumberFormat="1" applyFill="1" applyFont="1" applyBorder="1" applyAlignment="0" applyProtection="0"/>
    <xf borderId="36" numFmtId="109" fontId="29" fillId="18" applyNumberFormat="1" applyFill="1" applyFont="1" applyBorder="1" applyAlignment="1" applyProtection="0">
      <alignment horizontal="center"/>
    </xf>
    <xf borderId="37" numFmtId="110" fontId="30" fillId="19" applyNumberFormat="1" applyFill="1" applyFont="1" applyBorder="1" applyAlignment="0" applyProtection="0"/>
    <xf borderId="38" numFmtId="111" fontId="31" fillId="20" applyNumberFormat="1" applyFill="1" applyFont="1" applyBorder="1" applyAlignment="0" applyProtection="0"/>
    <xf borderId="39" numFmtId="112" fontId="32" fillId="21" applyNumberFormat="1" applyFill="1" applyFont="1" applyBorder="1" applyAlignment="0" applyProtection="0"/>
    <xf borderId="40" numFmtId="113" fontId="33" fillId="22" applyNumberFormat="1" applyFill="1" applyFont="1" applyBorder="1" applyAlignment="0" applyProtection="0"/>
    <xf borderId="41" numFmtId="114" fontId="34" fillId="23" applyNumberFormat="1" applyFill="1" applyFont="1" applyBorder="1" applyAlignment="0" applyProtection="0"/>
    <xf borderId="42" numFmtId="0" fontId="35" fillId="0" applyNumberFormat="0" applyFill="0" applyFont="1" applyBorder="1" applyAlignment="1" applyProtection="0">
      <alignment horizontal="left"/>
    </xf>
    <xf borderId="43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49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13</v>
      </c>
      <c r="H8" s="11" t="s">
        <v>14</v>
      </c>
      <c r="I8" s="11" t="s">
        <v>15</v>
      </c>
      <c r="J8" s="11" t="s">
        <v>15</v>
      </c>
      <c r="K8" s="11" t="s">
        <v>16</v>
      </c>
      <c r="L8" s="11" t="s">
        <v>17</v>
      </c>
      <c r="M8" s="11" t="s">
        <v>18</v>
      </c>
      <c r="N8" s="11" t="s">
        <v>19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20</v>
      </c>
      <c r="E9" s="13" t="s">
        <v>21</v>
      </c>
      <c r="F9" s="14" t="s">
        <v>22</v>
      </c>
      <c r="G9" s="15" t="s">
        <v>23</v>
      </c>
      <c r="H9" s="15" t="s">
        <v>23</v>
      </c>
      <c r="I9" s="15" t="s">
        <v>23</v>
      </c>
      <c r="J9" s="15" t="s">
        <v>23</v>
      </c>
      <c r="K9" s="15" t="s">
        <v>23</v>
      </c>
      <c r="L9" s="15" t="s">
        <v>23</v>
      </c>
      <c r="M9" s="15" t="s">
        <v>23</v>
      </c>
      <c r="N9" s="15" t="s">
        <v>23</v>
      </c>
    </row>
    <row customHeight="1" ht="15" r="10">
      <c r="A10" s="5" t="s">
        <v>24</v>
      </c>
      <c r="B10" s="6" t="s">
        <v>25</v>
      </c>
      <c r="C10" s="7" t="s">
        <v>26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0" t="inlineStr">
        <is>
          <t/>
        </is>
      </c>
      <c r="P10" s="0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</row>
    <row customHeight="1" ht="15" r="11">
      <c r="A11" s="18" t="s">
        <v>27</v>
      </c>
      <c r="B11" s="0" t="s">
        <v>28</v>
      </c>
      <c r="C11" s="23" t="n">
        <v>20630003</v>
      </c>
      <c r="D11" s="24" t="str">
        <f>IFERROR(SUM(0.5*E11,0.5*F11),0)</f>
      </c>
      <c r="E11" s="26" t="str">
        <f>IFERROR(AVERAGE(G11,I11,K11,M11),0)</f>
      </c>
      <c r="F11" s="26" t="str">
        <f>IFERROR(AVERAGE(H11,J11,L11,N11),0)</f>
      </c>
      <c r="G11" s="25" t="n">
        <v>0.8666666666666667</v>
      </c>
      <c r="H11" s="25" t="n">
        <v>0.9833333333333334</v>
      </c>
      <c r="I11" s="25" t="n">
        <v>1.0</v>
      </c>
      <c r="J11" s="25" t="n">
        <v>0.975</v>
      </c>
      <c r="K11" s="25" t="n">
        <v>0.8666666666666667</v>
      </c>
      <c r="L11" s="25" t="n">
        <v>0.9846153846153847</v>
      </c>
      <c r="M11" s="25" t="n">
        <v>0.9230769230769231</v>
      </c>
      <c r="N11" s="25" t="n">
        <v>0.9631578947368421</v>
      </c>
    </row>
    <row customHeight="1" ht="15" r="12">
      <c r="A12" s="18" t="s">
        <v>29</v>
      </c>
      <c r="B12" s="0" t="s">
        <v>30</v>
      </c>
      <c r="C12" s="23" t="n">
        <v>20630033</v>
      </c>
      <c r="D12" s="24" t="str">
        <f>IFERROR(SUM(0.5*E12,0.5*F12),0)</f>
      </c>
      <c r="E12" s="26" t="str">
        <f>IFERROR(AVERAGE(G12,I12,K12,M12),0)</f>
      </c>
      <c r="F12" s="26" t="str">
        <f>IFERROR(AVERAGE(H12,J12,L12,N12),0)</f>
      </c>
      <c r="G12" s="25" t="n">
        <v>0.8</v>
      </c>
      <c r="H12" s="25" t="n">
        <v>0.9916666666666667</v>
      </c>
      <c r="I12" s="25" t="n">
        <v>0.8</v>
      </c>
      <c r="J12" s="25" t="n">
        <v>0.9857142857142858</v>
      </c>
      <c r="K12" s="25" t="n">
        <v>0.9333333333333333</v>
      </c>
      <c r="L12" s="25" t="n">
        <v>0.9846153846153847</v>
      </c>
      <c r="M12" s="25" t="n">
        <v>0.7384615384615384</v>
      </c>
      <c r="N12" s="25" t="n">
        <v>0.9842105263157894</v>
      </c>
    </row>
    <row customHeight="1" ht="15" r="13">
      <c r="A13" s="18" t="s">
        <v>31</v>
      </c>
      <c r="B13" s="0" t="s">
        <v>32</v>
      </c>
      <c r="C13" s="23" t="n">
        <v>20631617</v>
      </c>
      <c r="D13" s="24" t="str">
        <f>IFERROR(SUM(0.5*E13,0.5*F13),0)</f>
      </c>
      <c r="E13" s="26" t="str">
        <f>IFERROR(AVERAGE(G13,I13,K13,M13),0)</f>
      </c>
      <c r="F13" s="26" t="str">
        <f>IFERROR(AVERAGE(H13,J13,L13,N13),0)</f>
      </c>
      <c r="G13" s="25" t="n">
        <v>0.8666666666666667</v>
      </c>
      <c r="H13" s="25" t="n">
        <v>0.86625</v>
      </c>
      <c r="I13" s="25" t="n">
        <v>1.0</v>
      </c>
      <c r="J13" s="25" t="n">
        <v>0.9571428571428572</v>
      </c>
      <c r="K13" s="25" t="n">
        <v>0.5866666666666667</v>
      </c>
      <c r="L13" s="25" t="n">
        <v>0.9807692307692307</v>
      </c>
      <c r="M13" s="25" t="n">
        <v>1.0</v>
      </c>
      <c r="N13" s="25" t="n">
        <v>0.9631578947368421</v>
      </c>
    </row>
    <row customHeight="1" ht="15" r="14">
      <c r="A14" s="18" t="s">
        <v>33</v>
      </c>
      <c r="B14" s="0" t="s">
        <v>34</v>
      </c>
      <c r="C14" s="23" t="n">
        <v>20630133</v>
      </c>
      <c r="D14" s="24" t="str">
        <f>IFERROR(SUM(0.5*E14,0.5*F14),0)</f>
      </c>
      <c r="E14" s="26" t="str">
        <f>IFERROR(AVERAGE(G14,I14,K14,M14),0)</f>
      </c>
      <c r="F14" s="26" t="str">
        <f>IFERROR(AVERAGE(H14,J14,L14,N14),0)</f>
      </c>
      <c r="G14" s="25" t="n">
        <v>1.0</v>
      </c>
      <c r="H14" s="25" t="n">
        <v>0.9666666666666667</v>
      </c>
      <c r="I14" s="25" t="n">
        <v>1.0</v>
      </c>
      <c r="J14" s="25" t="n">
        <v>0.9928571428571429</v>
      </c>
      <c r="K14" s="25" t="n">
        <v>0.8666666666666667</v>
      </c>
      <c r="L14" s="25" t="n">
        <v>0.9384615384615385</v>
      </c>
      <c r="M14" s="25" t="n">
        <v>0.9230769230769231</v>
      </c>
      <c r="N14" s="25" t="n">
        <v>0.9789473684210527</v>
      </c>
    </row>
    <row customHeight="1" ht="15" r="15">
      <c r="A15" s="18" t="s">
        <v>35</v>
      </c>
      <c r="B15" s="0" t="s">
        <v>36</v>
      </c>
      <c r="C15" s="23" t="n">
        <v>20630175</v>
      </c>
      <c r="D15" s="24" t="str">
        <f>IFERROR(SUM(0.5*E15,0.5*F15),0)</f>
      </c>
      <c r="E15" s="26" t="str">
        <f>IFERROR(AVERAGE(G15,I15,K15,M15),0)</f>
      </c>
      <c r="F15" s="26" t="str">
        <f>IFERROR(AVERAGE(H15,J15,L15,N15),0)</f>
      </c>
      <c r="G15" s="25" t="n">
        <v>0.8666666666666667</v>
      </c>
      <c r="H15" s="25" t="n">
        <v>0.9583333333333334</v>
      </c>
      <c r="I15" s="25" t="n">
        <v>0.9</v>
      </c>
      <c r="J15" s="25" t="n">
        <v>0.9571428571428572</v>
      </c>
      <c r="K15" s="25" t="n">
        <v>1.0</v>
      </c>
      <c r="L15" s="25" t="n">
        <v>0.9653846153846154</v>
      </c>
      <c r="M15" s="25" t="n">
        <v>1.0</v>
      </c>
      <c r="N15" s="25" t="n">
        <v>0.9631578947368421</v>
      </c>
    </row>
    <row customHeight="1" ht="15" r="16">
      <c r="A16" s="18" t="s">
        <v>37</v>
      </c>
      <c r="B16" s="0" t="s">
        <v>38</v>
      </c>
      <c r="C16" s="23" t="n">
        <v>20630185</v>
      </c>
      <c r="D16" s="24" t="str">
        <f>IFERROR(SUM(0.5*E16,0.5*F16),0)</f>
      </c>
      <c r="E16" s="26" t="str">
        <f>IFERROR(AVERAGE(G16,I16,K16,M16),0)</f>
      </c>
      <c r="F16" s="26" t="str">
        <f>IFERROR(AVERAGE(H16,J16,L16,N16),0)</f>
      </c>
      <c r="G16" s="25" t="n">
        <v>0.0</v>
      </c>
      <c r="H16" s="25" t="n">
        <v>0.9727272727272727</v>
      </c>
      <c r="I16" s="25" t="n">
        <v>0.4</v>
      </c>
      <c r="J16" s="25" t="n">
        <v>0.9678571428571429</v>
      </c>
      <c r="K16" s="25" t="n">
        <v>0.4666666666666667</v>
      </c>
      <c r="L16" s="25" t="n">
        <v>0.9730769230769231</v>
      </c>
      <c r="M16" s="25" t="n">
        <v>0.38461538461538464</v>
      </c>
      <c r="N16" s="25" t="n">
        <v>0.9526315789473685</v>
      </c>
    </row>
    <row customHeight="1" ht="15" r="17">
      <c r="A17" s="18" t="s">
        <v>39</v>
      </c>
      <c r="B17" s="0" t="s">
        <v>40</v>
      </c>
      <c r="C17" s="23" t="inlineStr">
        <is>
          <t/>
        </is>
      </c>
      <c r="D17" s="24" t="str">
        <f>IFERROR(SUM(0.5*E17,0.5*F17),0)</f>
      </c>
      <c r="E17" s="26" t="str">
        <f>IFERROR(AVERAGE(G17,I17,K17,M17),0)</f>
      </c>
      <c r="F17" s="26" t="str">
        <f>IFERROR(AVERAGE(H17,J17,L17,N17),0)</f>
      </c>
      <c r="G17" s="25" t="n">
        <v>0.9333333333333333</v>
      </c>
      <c r="H17" s="25" t="n">
        <v>0.8925000000000001</v>
      </c>
      <c r="I17" s="25" t="n">
        <v>0.89</v>
      </c>
      <c r="J17" s="25" t="n">
        <v>0.9857142857142858</v>
      </c>
      <c r="K17" s="25" t="n">
        <v>1.0</v>
      </c>
      <c r="L17" s="25" t="n">
        <v>0.9923076923076923</v>
      </c>
      <c r="M17" s="25" t="n">
        <v>0.8384615384615385</v>
      </c>
      <c r="N17" s="25" t="n">
        <v>0.9578947368421052</v>
      </c>
    </row>
    <row customHeight="1" ht="15" r="18">
      <c r="A18" s="18" t="s">
        <v>41</v>
      </c>
      <c r="B18" s="0" t="s">
        <v>42</v>
      </c>
      <c r="C18" s="23" t="n">
        <v>20619754</v>
      </c>
      <c r="D18" s="24" t="str">
        <f>IFERROR(SUM(0.5*E18,0.5*F18),0)</f>
      </c>
      <c r="E18" s="26" t="str">
        <f>IFERROR(AVERAGE(G18,I18,K18,M18),0)</f>
      </c>
      <c r="F18" s="26" t="str">
        <f>IFERROR(AVERAGE(H18,J18,L18,N18),0)</f>
      </c>
      <c r="G18" s="25" t="n">
        <v>1.0</v>
      </c>
      <c r="H18" s="25" t="n">
        <v>0.9916666666666667</v>
      </c>
      <c r="I18" s="25" t="n">
        <v>0.8</v>
      </c>
      <c r="J18" s="25" t="n">
        <v>1.0</v>
      </c>
      <c r="K18" s="25" t="n">
        <v>0.9333333333333333</v>
      </c>
      <c r="L18" s="25" t="n">
        <v>0.9884615384615384</v>
      </c>
      <c r="M18" s="25" t="n">
        <v>0.8461538461538461</v>
      </c>
      <c r="N18" s="25" t="n">
        <v>0.9842105263157894</v>
      </c>
    </row>
    <row customHeight="1" ht="15" r="19">
      <c r="A19" s="18" t="s">
        <v>43</v>
      </c>
      <c r="B19" s="0" t="s">
        <v>44</v>
      </c>
      <c r="C19" s="23" t="n">
        <v>20644122</v>
      </c>
      <c r="D19" s="24" t="str">
        <f>IFERROR(SUM(0.5*E19,0.5*F19),0)</f>
      </c>
      <c r="E19" s="26" t="str">
        <f>IFERROR(AVERAGE(G19,I19,K19,M19),0)</f>
      </c>
      <c r="F19" s="26" t="str">
        <f>IFERROR(AVERAGE(H19,J19,L19,N19),0)</f>
      </c>
      <c r="G19" s="25" t="n">
        <v>0.0</v>
      </c>
      <c r="H19" s="25" t="n">
        <v>0.0</v>
      </c>
      <c r="I19" s="25" t="n">
        <v>0.9</v>
      </c>
      <c r="J19" s="25" t="n">
        <v>0.9714285714285714</v>
      </c>
      <c r="K19" s="25" t="n">
        <v>0.8666666666666667</v>
      </c>
      <c r="L19" s="25" t="n">
        <v>0.9542307692307692</v>
      </c>
      <c r="M19" s="25" t="n">
        <v>0.07692307692307693</v>
      </c>
      <c r="N19" s="25" t="n">
        <v>0.0</v>
      </c>
    </row>
    <row customHeight="1" ht="15" r="20">
      <c r="A20" s="18" t="s">
        <v>45</v>
      </c>
      <c r="B20" s="0" t="s">
        <v>46</v>
      </c>
      <c r="C20" s="23" t="n">
        <v>20645245</v>
      </c>
      <c r="D20" s="24" t="str">
        <f>IFERROR(SUM(0.5*E20,0.5*F20),0)</f>
      </c>
      <c r="E20" s="26" t="str">
        <f>IFERROR(AVERAGE(G20,I20,K20,M20),0)</f>
      </c>
      <c r="F20" s="26" t="str">
        <f>IFERROR(AVERAGE(H20,J20,L20,N20),0)</f>
      </c>
      <c r="G20" s="25" t="n">
        <v>1.0</v>
      </c>
      <c r="H20" s="25" t="n">
        <v>0.9833333333333334</v>
      </c>
      <c r="I20" s="25" t="n">
        <v>0.4</v>
      </c>
      <c r="J20" s="25" t="n">
        <v>0.9535714285714285</v>
      </c>
      <c r="K20" s="25" t="n">
        <v>0.0</v>
      </c>
      <c r="L20" s="25" t="n">
        <v>0.0</v>
      </c>
      <c r="M20" s="25" t="n">
        <v>0.0</v>
      </c>
      <c r="N20" s="25" t="n">
        <v>0.0</v>
      </c>
    </row>
    <row customHeight="1" ht="15" r="21">
      <c r="A21" s="18" t="s">
        <v>47</v>
      </c>
      <c r="B21" s="0" t="s">
        <v>48</v>
      </c>
      <c r="C21" s="23" t="n">
        <v>20629208</v>
      </c>
      <c r="D21" s="24" t="str">
        <f>IFERROR(SUM(0.5*E21,0.5*F21),0)</f>
      </c>
      <c r="E21" s="26" t="str">
        <f>IFERROR(AVERAGE(G21,I21,K21,M21),0)</f>
      </c>
      <c r="F21" s="26" t="str">
        <f>IFERROR(AVERAGE(H21,J21,L21,N21),0)</f>
      </c>
      <c r="G21" s="25" t="n">
        <v>0.8</v>
      </c>
      <c r="H21" s="25" t="n">
        <v>0.9833333333333334</v>
      </c>
      <c r="I21" s="25" t="n">
        <v>0.8</v>
      </c>
      <c r="J21" s="25" t="n">
        <v>0.9642857142857143</v>
      </c>
      <c r="K21" s="25" t="n">
        <v>0.7333333333333333</v>
      </c>
      <c r="L21" s="25" t="n">
        <v>0.9846153846153847</v>
      </c>
      <c r="M21" s="25" t="n">
        <v>0.7692307692307693</v>
      </c>
      <c r="N21" s="25" t="n">
        <v>0.9473684210526315</v>
      </c>
    </row>
    <row customHeight="1" ht="15" r="22">
      <c r="A22" s="18" t="s">
        <v>49</v>
      </c>
      <c r="B22" s="0" t="s">
        <v>50</v>
      </c>
      <c r="C22" s="23" t="n">
        <v>20634639</v>
      </c>
      <c r="D22" s="24" t="str">
        <f>IFERROR(SUM(0.5*E22,0.5*F22),0)</f>
      </c>
      <c r="E22" s="26" t="str">
        <f>IFERROR(AVERAGE(G22,I22,K22,M22),0)</f>
      </c>
      <c r="F22" s="26" t="str">
        <f>IFERROR(AVERAGE(H22,J22,L22,N22),0)</f>
      </c>
      <c r="G22" s="25" t="n">
        <v>0.5333333333333333</v>
      </c>
      <c r="H22" s="25" t="n">
        <v>0.9791666666666666</v>
      </c>
      <c r="I22" s="25" t="n">
        <v>1.0</v>
      </c>
      <c r="J22" s="25" t="n">
        <v>0.9714285714285714</v>
      </c>
      <c r="K22" s="25" t="n">
        <v>0.9</v>
      </c>
      <c r="L22" s="25" t="n">
        <v>0.9692307692307692</v>
      </c>
      <c r="M22" s="25" t="n">
        <v>1.0</v>
      </c>
      <c r="N22" s="25" t="n">
        <v>0.9631578947368421</v>
      </c>
    </row>
    <row customHeight="1" ht="15" r="23">
      <c r="A23" s="18" t="s">
        <v>51</v>
      </c>
      <c r="B23" s="0" t="s">
        <v>52</v>
      </c>
      <c r="C23" s="23" t="n">
        <v>20629078</v>
      </c>
      <c r="D23" s="24" t="str">
        <f>IFERROR(SUM(0.5*E23,0.5*F23),0)</f>
      </c>
      <c r="E23" s="26" t="str">
        <f>IFERROR(AVERAGE(G23,I23,K23,M23),0)</f>
      </c>
      <c r="F23" s="26" t="str">
        <f>IFERROR(AVERAGE(H23,J23,L23,N23),0)</f>
      </c>
      <c r="G23" s="25" t="n">
        <v>0.9333333333333333</v>
      </c>
      <c r="H23" s="25" t="n">
        <v>0.9708333333333333</v>
      </c>
      <c r="I23" s="25" t="n">
        <v>1.0</v>
      </c>
      <c r="J23" s="25" t="n">
        <v>0.9642857142857143</v>
      </c>
      <c r="K23" s="25" t="n">
        <v>0.9333333333333333</v>
      </c>
      <c r="L23" s="25" t="n">
        <v>0.9846153846153847</v>
      </c>
      <c r="M23" s="25" t="n">
        <v>0.9230769230769231</v>
      </c>
      <c r="N23" s="25" t="n">
        <v>0.9736842105263158</v>
      </c>
    </row>
    <row customHeight="1" ht="15" r="24">
      <c r="A24" s="18" t="s">
        <v>53</v>
      </c>
      <c r="B24" s="0" t="s">
        <v>54</v>
      </c>
      <c r="C24" s="23" t="inlineStr">
        <is>
          <t/>
        </is>
      </c>
      <c r="D24" s="24" t="str">
        <f>IFERROR(SUM(0.5*E24,0.5*F24),0)</f>
      </c>
      <c r="E24" s="26" t="str">
        <f>IFERROR(AVERAGE(G24,I24,K24,M24),0)</f>
      </c>
      <c r="F24" s="26" t="str">
        <f>IFERROR(AVERAGE(H24,J24,L24,N24),0)</f>
      </c>
      <c r="G24" s="25" t="n">
        <v>0.8666666666666667</v>
      </c>
      <c r="H24" s="25" t="n">
        <v>0.9666666666666667</v>
      </c>
      <c r="I24" s="25" t="n">
        <v>0.6</v>
      </c>
      <c r="J24" s="25" t="n">
        <v>0.9821428571428571</v>
      </c>
      <c r="K24" s="25" t="n">
        <v>0.9333333333333333</v>
      </c>
      <c r="L24" s="25" t="n">
        <v>0.9884615384615384</v>
      </c>
      <c r="M24" s="25" t="n">
        <v>1.0</v>
      </c>
      <c r="N24" s="25" t="n">
        <v>0.9736842105263158</v>
      </c>
    </row>
    <row customHeight="1" ht="15" r="25">
      <c r="A25" s="18" t="s">
        <v>55</v>
      </c>
      <c r="B25" s="0" t="s">
        <v>56</v>
      </c>
      <c r="C25" s="23" t="n">
        <v>20634369</v>
      </c>
      <c r="D25" s="24" t="str">
        <f>IFERROR(SUM(0.5*E25,0.5*F25),0)</f>
      </c>
      <c r="E25" s="26" t="str">
        <f>IFERROR(AVERAGE(G25,I25,K25,M25),0)</f>
      </c>
      <c r="F25" s="26" t="str">
        <f>IFERROR(AVERAGE(H25,J25,L25,N25),0)</f>
      </c>
      <c r="G25" s="25" t="n">
        <v>1.0</v>
      </c>
      <c r="H25" s="25" t="n">
        <v>0.9874999999999999</v>
      </c>
      <c r="I25" s="25" t="n">
        <v>1.0</v>
      </c>
      <c r="J25" s="25" t="n">
        <v>0.9857142857142858</v>
      </c>
      <c r="K25" s="25" t="n">
        <v>0.9333333333333333</v>
      </c>
      <c r="L25" s="25" t="n">
        <v>0.9846153846153847</v>
      </c>
      <c r="M25" s="25" t="n">
        <v>1.0</v>
      </c>
      <c r="N25" s="25" t="n">
        <v>0.9578947368421052</v>
      </c>
    </row>
    <row customHeight="1" ht="15" r="26">
      <c r="A26" s="18" t="s">
        <v>57</v>
      </c>
      <c r="B26" s="0" t="s">
        <v>58</v>
      </c>
      <c r="C26" s="23" t="n">
        <v>20630756</v>
      </c>
      <c r="D26" s="24" t="str">
        <f>IFERROR(SUM(0.5*E26,0.5*F26),0)</f>
      </c>
      <c r="E26" s="26" t="str">
        <f>IFERROR(AVERAGE(G26,I26,K26,M26),0)</f>
      </c>
      <c r="F26" s="26" t="str">
        <f>IFERROR(AVERAGE(H26,J26,L26,N26),0)</f>
      </c>
      <c r="G26" s="25" t="n">
        <v>0.8666666666666667</v>
      </c>
      <c r="H26" s="25" t="n">
        <v>0.9874999999999999</v>
      </c>
      <c r="I26" s="25" t="n">
        <v>1.0</v>
      </c>
      <c r="J26" s="25" t="n">
        <v>0.9892857142857142</v>
      </c>
      <c r="K26" s="25" t="n">
        <v>0.8666666666666667</v>
      </c>
      <c r="L26" s="25" t="n">
        <v>1.0</v>
      </c>
      <c r="M26" s="25" t="n">
        <v>1.0</v>
      </c>
      <c r="N26" s="25" t="n">
        <v>0.9631578947368421</v>
      </c>
    </row>
    <row customHeight="1" ht="15" r="27">
      <c r="A27" s="18" t="s">
        <v>59</v>
      </c>
      <c r="B27" s="0" t="s">
        <v>60</v>
      </c>
      <c r="C27" s="23" t="n">
        <v>20629484</v>
      </c>
      <c r="D27" s="24" t="str">
        <f>IFERROR(SUM(0.5*E27,0.5*F27),0)</f>
      </c>
      <c r="E27" s="26" t="str">
        <f>IFERROR(AVERAGE(G27,I27,K27,M27),0)</f>
      </c>
      <c r="F27" s="26" t="str">
        <f>IFERROR(AVERAGE(H27,J27,L27,N27),0)</f>
      </c>
      <c r="G27" s="25" t="n">
        <v>0.8666666666666667</v>
      </c>
      <c r="H27" s="25" t="n">
        <v>0.9833333333333334</v>
      </c>
      <c r="I27" s="25" t="n">
        <v>0.7</v>
      </c>
      <c r="J27" s="25" t="n">
        <v>0.9607142857142856</v>
      </c>
      <c r="K27" s="25" t="n">
        <v>0.8666666666666667</v>
      </c>
      <c r="L27" s="25" t="n">
        <v>0.9769230769230769</v>
      </c>
      <c r="M27" s="25" t="n">
        <v>0.7692307692307693</v>
      </c>
      <c r="N27" s="25" t="n">
        <v>0.9631578947368421</v>
      </c>
    </row>
    <row customHeight="1" ht="15" r="28">
      <c r="A28" s="18" t="s">
        <v>61</v>
      </c>
      <c r="B28" s="0" t="s">
        <v>62</v>
      </c>
      <c r="C28" s="23" t="n">
        <v>20642905</v>
      </c>
      <c r="D28" s="24" t="str">
        <f>IFERROR(SUM(0.5*E28,0.5*F28),0)</f>
      </c>
      <c r="E28" s="26" t="str">
        <f>IFERROR(AVERAGE(G28,I28,K28,M28),0)</f>
      </c>
      <c r="F28" s="26" t="str">
        <f>IFERROR(AVERAGE(H28,J28,L28,N28),0)</f>
      </c>
      <c r="G28" s="25" t="n">
        <v>0.0</v>
      </c>
      <c r="H28" s="25" t="n">
        <v>0.9666666666666667</v>
      </c>
      <c r="I28" s="25" t="n">
        <v>0.3</v>
      </c>
      <c r="J28" s="25" t="n">
        <v>0.0</v>
      </c>
      <c r="K28" s="25" t="n">
        <v>0.0</v>
      </c>
      <c r="L28" s="25" t="n">
        <v>0.0</v>
      </c>
      <c r="M28" s="25" t="n">
        <v>0.0</v>
      </c>
      <c r="N28" s="25" t="n">
        <v>0.0</v>
      </c>
    </row>
    <row customHeight="1" ht="15" r="29">
      <c r="A29" s="18" t="s">
        <v>63</v>
      </c>
      <c r="B29" s="0" t="s">
        <v>64</v>
      </c>
      <c r="C29" s="23" t="n">
        <v>20631440</v>
      </c>
      <c r="D29" s="24" t="str">
        <f>IFERROR(SUM(0.5*E29,0.5*F29),0)</f>
      </c>
      <c r="E29" s="26" t="str">
        <f>IFERROR(AVERAGE(G29,I29,K29,M29),0)</f>
      </c>
      <c r="F29" s="26" t="str">
        <f>IFERROR(AVERAGE(H29,J29,L29,N29),0)</f>
      </c>
      <c r="G29" s="25" t="n">
        <v>0.8666666666666667</v>
      </c>
      <c r="H29" s="25" t="n">
        <v>0.9666666666666667</v>
      </c>
      <c r="I29" s="25" t="n">
        <v>0.9</v>
      </c>
      <c r="J29" s="25" t="n">
        <v>0.9571428571428572</v>
      </c>
      <c r="K29" s="25" t="n">
        <v>0.8666666666666667</v>
      </c>
      <c r="L29" s="25" t="n">
        <v>0.9692307692307692</v>
      </c>
      <c r="M29" s="25" t="n">
        <v>0.8461538461538461</v>
      </c>
      <c r="N29" s="25" t="n">
        <v>0.9473684210526315</v>
      </c>
    </row>
    <row customHeight="1" ht="15" r="30">
      <c r="A30" s="18" t="s">
        <v>65</v>
      </c>
      <c r="B30" s="0" t="s">
        <v>66</v>
      </c>
      <c r="C30" s="23" t="n">
        <v>20629579</v>
      </c>
      <c r="D30" s="24" t="str">
        <f>IFERROR(SUM(0.5*E30,0.5*F30),0)</f>
      </c>
      <c r="E30" s="26" t="str">
        <f>IFERROR(AVERAGE(G30,I30,K30,M30),0)</f>
      </c>
      <c r="F30" s="26" t="str">
        <f>IFERROR(AVERAGE(H30,J30,L30,N30),0)</f>
      </c>
      <c r="G30" s="25" t="n">
        <v>0.8</v>
      </c>
      <c r="H30" s="25" t="n">
        <v>0.9833333333333334</v>
      </c>
      <c r="I30" s="25" t="n">
        <v>1.0</v>
      </c>
      <c r="J30" s="25" t="n">
        <v>0.9785714285714285</v>
      </c>
      <c r="K30" s="25" t="n">
        <v>0.9333333333333333</v>
      </c>
      <c r="L30" s="25" t="n">
        <v>0.9846153846153847</v>
      </c>
      <c r="M30" s="25" t="n">
        <v>1.0</v>
      </c>
      <c r="N30" s="25" t="n">
        <v>0.9736842105263158</v>
      </c>
    </row>
    <row customHeight="1" ht="15" r="31">
      <c r="A31" s="18" t="s">
        <v>67</v>
      </c>
      <c r="B31" s="0" t="s">
        <v>68</v>
      </c>
      <c r="C31" s="23" t="n">
        <v>20629596</v>
      </c>
      <c r="D31" s="24" t="str">
        <f>IFERROR(SUM(0.5*E31,0.5*F31),0)</f>
      </c>
      <c r="E31" s="26" t="str">
        <f>IFERROR(AVERAGE(G31,I31,K31,M31),0)</f>
      </c>
      <c r="F31" s="26" t="str">
        <f>IFERROR(AVERAGE(H31,J31,L31,N31),0)</f>
      </c>
      <c r="G31" s="25" t="n">
        <v>0.9333333333333333</v>
      </c>
      <c r="H31" s="25" t="n">
        <v>0.9666666666666667</v>
      </c>
      <c r="I31" s="25" t="n">
        <v>1.0</v>
      </c>
      <c r="J31" s="25" t="n">
        <v>0.9571428571428572</v>
      </c>
      <c r="K31" s="25" t="n">
        <v>0.8666666666666667</v>
      </c>
      <c r="L31" s="25" t="n">
        <v>0.9538461538461539</v>
      </c>
      <c r="M31" s="25" t="n">
        <v>0.9230769230769231</v>
      </c>
      <c r="N31" s="25" t="n">
        <v>0.9578947368421052</v>
      </c>
    </row>
    <row customHeight="1" ht="15" r="32">
      <c r="A32" s="18" t="s">
        <v>69</v>
      </c>
      <c r="B32" s="0" t="s">
        <v>70</v>
      </c>
      <c r="C32" s="23" t="n">
        <v>20653400</v>
      </c>
      <c r="D32" s="24" t="str">
        <f>IFERROR(SUM(0.5*E32,0.5*F32),0)</f>
      </c>
      <c r="E32" s="26" t="str">
        <f>IFERROR(AVERAGE(G32,I32,K32,M32),0)</f>
      </c>
      <c r="F32" s="26" t="str">
        <f>IFERROR(AVERAGE(H32,J32,L32,N32),0)</f>
      </c>
      <c r="G32" s="25" t="n">
        <v>0.6</v>
      </c>
      <c r="H32" s="25" t="n">
        <v>0.9625</v>
      </c>
      <c r="I32" s="25" t="n">
        <v>0.8</v>
      </c>
      <c r="J32" s="25" t="n">
        <v>0.9535714285714285</v>
      </c>
      <c r="K32" s="25" t="n">
        <v>0.6666666666666666</v>
      </c>
      <c r="L32" s="25" t="n">
        <v>0.9653846153846154</v>
      </c>
      <c r="M32" s="25" t="n">
        <v>0.7692307692307693</v>
      </c>
      <c r="N32" s="25" t="n">
        <v>0.9736842105263158</v>
      </c>
    </row>
    <row customHeight="1" ht="15" r="33">
      <c r="A33" s="18" t="s">
        <v>71</v>
      </c>
      <c r="B33" s="0" t="s">
        <v>72</v>
      </c>
      <c r="C33" s="23" t="n">
        <v>20620516</v>
      </c>
      <c r="D33" s="24" t="str">
        <f>IFERROR(SUM(0.5*E33,0.5*F33),0)</f>
      </c>
      <c r="E33" s="26" t="str">
        <f>IFERROR(AVERAGE(G33,I33,K33,M33),0)</f>
      </c>
      <c r="F33" s="26" t="str">
        <f>IFERROR(AVERAGE(H33,J33,L33,N33),0)</f>
      </c>
      <c r="G33" s="25" t="n">
        <v>0.8</v>
      </c>
      <c r="H33" s="25" t="n">
        <v>0.9833333333333334</v>
      </c>
      <c r="I33" s="25" t="n">
        <v>0.9</v>
      </c>
      <c r="J33" s="25" t="n">
        <v>0.975</v>
      </c>
      <c r="K33" s="25" t="n">
        <v>0.8666666666666667</v>
      </c>
      <c r="L33" s="25" t="n">
        <v>0.9730769230769231</v>
      </c>
      <c r="M33" s="25" t="n">
        <v>0.8461538461538461</v>
      </c>
      <c r="N33" s="25" t="n">
        <v>0.9736842105263158</v>
      </c>
    </row>
    <row customHeight="1" ht="15" r="34">
      <c r="A34" s="18" t="s">
        <v>73</v>
      </c>
      <c r="B34" s="0" t="s">
        <v>74</v>
      </c>
      <c r="C34" s="23" t="n">
        <v>20618071</v>
      </c>
      <c r="D34" s="24" t="str">
        <f>IFERROR(SUM(0.5*E34,0.5*F34),0)</f>
      </c>
      <c r="E34" s="26" t="str">
        <f>IFERROR(AVERAGE(G34,I34,K34,M34),0)</f>
      </c>
      <c r="F34" s="26" t="str">
        <f>IFERROR(AVERAGE(H34,J34,L34,N34),0)</f>
      </c>
      <c r="G34" s="25" t="n">
        <v>0.8666666666666667</v>
      </c>
      <c r="H34" s="25" t="n">
        <v>0.9833333333333334</v>
      </c>
      <c r="I34" s="25" t="n">
        <v>1.0</v>
      </c>
      <c r="J34" s="25" t="n">
        <v>0.9846153846153847</v>
      </c>
      <c r="K34" s="25" t="n">
        <v>1.0</v>
      </c>
      <c r="L34" s="25" t="n">
        <v>0.9961538461538461</v>
      </c>
      <c r="M34" s="25" t="n">
        <v>0.6923076923076923</v>
      </c>
      <c r="N34" s="25" t="n">
        <v>0.9684210526315788</v>
      </c>
    </row>
    <row customHeight="1" ht="15" r="35">
      <c r="A35" s="18" t="s">
        <v>75</v>
      </c>
      <c r="B35" s="0" t="s">
        <v>76</v>
      </c>
      <c r="C35" s="23" t="n">
        <v>20629762</v>
      </c>
      <c r="D35" s="24" t="str">
        <f>IFERROR(SUM(0.5*E35,0.5*F35),0)</f>
      </c>
      <c r="E35" s="26" t="str">
        <f>IFERROR(AVERAGE(G35,I35,K35,M35),0)</f>
      </c>
      <c r="F35" s="26" t="str">
        <f>IFERROR(AVERAGE(H35,J35,L35,N35),0)</f>
      </c>
      <c r="G35" s="25" t="n">
        <v>1.0</v>
      </c>
      <c r="H35" s="25" t="n">
        <v>0.9916666666666667</v>
      </c>
      <c r="I35" s="25" t="n">
        <v>1.0</v>
      </c>
      <c r="J35" s="25" t="n">
        <v>0.9642857142857143</v>
      </c>
      <c r="K35" s="25" t="n">
        <v>1.0</v>
      </c>
      <c r="L35" s="25" t="n">
        <v>0.9923076923076923</v>
      </c>
      <c r="M35" s="25" t="n">
        <v>0.9230769230769231</v>
      </c>
      <c r="N35" s="25" t="n">
        <v>0.9736842105263158</v>
      </c>
    </row>
    <row customHeight="1" ht="15" r="36">
      <c r="A36" s="28" t="s">
        <v>77</v>
      </c>
      <c r="B36" s="29" t="inlineStr">
        <is>
          <t/>
        </is>
      </c>
      <c r="C36" s="30" t="inlineStr">
        <is>
          <t/>
        </is>
      </c>
      <c r="D36" s="41" t="str">
        <f>IFERROR(AVERAGEIF(D11:D35,"&lt;&gt;#N/A"),0)</f>
      </c>
      <c r="E36" s="41" t="str">
        <f>IFERROR(AVERAGEIF(E11:E35,"&lt;&gt;#N/A"),0)</f>
      </c>
      <c r="F36" s="41" t="str">
        <f>IFERROR(AVERAGEIF(F11:F35,"&lt;&gt;#N/A"),0)</f>
      </c>
      <c r="G36" s="39" t="str">
        <f>IFERROR(AVERAGE(G11:G35),"")</f>
      </c>
      <c r="H36" s="39" t="str">
        <f>IFERROR(AVERAGE(H11:H35),"")</f>
      </c>
      <c r="I36" s="39" t="str">
        <f>IFERROR(AVERAGE(I11:I35),"")</f>
      </c>
      <c r="J36" s="39" t="str">
        <f>IFERROR(AVERAGE(J11:J35),"")</f>
      </c>
      <c r="K36" s="39" t="str">
        <f>IFERROR(AVERAGE(K11:K35),"")</f>
      </c>
      <c r="L36" s="39" t="str">
        <f>IFERROR(AVERAGE(L11:L35),"")</f>
      </c>
      <c r="M36" s="39" t="str">
        <f>IFERROR(AVERAGE(M11:M35),"")</f>
      </c>
      <c r="N36" s="39" t="str">
        <f>IFERROR(AVERAGE(N11:N35),"")</f>
      </c>
    </row>
    <row customHeight="1" ht="15" r="37">
      <c r="A37" s="47" t="s">
        <v>78</v>
      </c>
      <c r="B37" s="48" t="inlineStr">
        <is>
          <t/>
        </is>
      </c>
      <c r="C37" s="49" t="inlineStr">
        <is>
          <t/>
        </is>
      </c>
      <c r="D37" s="37" t="str">
        <f>IFERROR(MIN(D11:D35),0)</f>
      </c>
      <c r="E37" s="40" t="str">
        <f>IFERROR(MIN(E11:E35),0)</f>
      </c>
      <c r="F37" s="40" t="str">
        <f>IFERROR(MIN(F11:F35),0)</f>
      </c>
      <c r="G37" s="38" t="str">
        <f>IFERROR(MIN(G11:G35),"")</f>
      </c>
      <c r="H37" s="38" t="str">
        <f>IFERROR(MIN(H11:H35),"")</f>
      </c>
      <c r="I37" s="38" t="str">
        <f>IFERROR(MIN(I11:I35),"")</f>
      </c>
      <c r="J37" s="38" t="str">
        <f>IFERROR(MIN(J11:J35),"")</f>
      </c>
      <c r="K37" s="38" t="str">
        <f>IFERROR(MIN(K11:K35),"")</f>
      </c>
      <c r="L37" s="38" t="str">
        <f>IFERROR(MIN(L11:L35),"")</f>
      </c>
      <c r="M37" s="38" t="str">
        <f>IFERROR(MIN(M11:M35),"")</f>
      </c>
      <c r="N37" s="38" t="str">
        <f>IFERROR(MIN(N11:N35),"")</f>
      </c>
    </row>
    <row customHeight="1" ht="15" r="38">
      <c r="A38" s="47" t="s">
        <v>79</v>
      </c>
      <c r="B38" s="48" t="inlineStr">
        <is>
          <t/>
        </is>
      </c>
      <c r="C38" s="49" t="inlineStr">
        <is>
          <t/>
        </is>
      </c>
      <c r="D38" s="37" t="str">
        <f>IFERROR(MAX(D11:D35),0)</f>
      </c>
      <c r="E38" s="40" t="str">
        <f>IFERROR(MAX(E11:E35),0)</f>
      </c>
      <c r="F38" s="40" t="str">
        <f>IFERROR(MAX(F11:F35),0)</f>
      </c>
      <c r="G38" s="38" t="str">
        <f>IFERROR(MAX(G11:G35),"")</f>
      </c>
      <c r="H38" s="38" t="str">
        <f>IFERROR(MAX(H11:H35),"")</f>
      </c>
      <c r="I38" s="38" t="str">
        <f>IFERROR(MAX(I11:I35),"")</f>
      </c>
      <c r="J38" s="38" t="str">
        <f>IFERROR(MAX(J11:J35),"")</f>
      </c>
      <c r="K38" s="38" t="str">
        <f>IFERROR(MAX(K11:K35),"")</f>
      </c>
      <c r="L38" s="38" t="str">
        <f>IFERROR(MAX(L11:L35),"")</f>
      </c>
      <c r="M38" s="38" t="str">
        <f>IFERROR(MAX(M11:M35),"")</f>
      </c>
      <c r="N38" s="38" t="str">
        <f>IFERROR(MAX(N11:N35),"")</f>
      </c>
    </row>
    <row customHeight="1" ht="15" r="39"/>
    <row customHeight="1" ht="15" r="40"/>
    <row customHeight="1" ht="15" r="41"/>
    <row customHeight="1" ht="15" r="42"/>
    <row customHeight="1" ht="15" r="43"/>
    <row customHeight="1" ht="15" r="44">
      <c r="A44" s="50" t="s">
        <v>80</v>
      </c>
      <c r="B44" s="50" t="inlineStr">
        <is>
          <t/>
        </is>
      </c>
      <c r="C44" s="50" t="inlineStr">
        <is>
          <t/>
        </is>
      </c>
      <c r="D44" s="50" t="inlineStr">
        <is>
          <t/>
        </is>
      </c>
      <c r="E44" s="50" t="inlineStr">
        <is>
          <t/>
        </is>
      </c>
      <c r="F44" s="50" t="inlineStr">
        <is>
          <t/>
        </is>
      </c>
      <c r="G44" s="50" t="inlineStr">
        <is>
          <t/>
        </is>
      </c>
      <c r="H44" s="50" t="inlineStr">
        <is>
          <t/>
        </is>
      </c>
      <c r="I44" s="50" t="inlineStr">
        <is>
          <t/>
        </is>
      </c>
      <c r="J44" s="50" t="inlineStr">
        <is>
          <t/>
        </is>
      </c>
      <c r="K44" s="50" t="inlineStr">
        <is>
          <t/>
        </is>
      </c>
      <c r="L44" s="50" t="inlineStr">
        <is>
          <t/>
        </is>
      </c>
      <c r="M44" s="50" t="inlineStr">
        <is>
          <t/>
        </is>
      </c>
      <c r="N44" s="50" t="inlineStr">
        <is>
          <t/>
        </is>
      </c>
    </row>
    <row customHeight="1" ht="15" r="45">
      <c r="A45" s="51" t="inlineStr">
        <is>
          <t/>
        </is>
      </c>
      <c r="B45" s="51" t="inlineStr">
        <is>
          <t/>
        </is>
      </c>
      <c r="C45" s="51" t="inlineStr">
        <is>
          <t/>
        </is>
      </c>
      <c r="D45" s="51" t="inlineStr">
        <is>
          <t/>
        </is>
      </c>
      <c r="E45" s="51" t="inlineStr">
        <is>
          <t/>
        </is>
      </c>
      <c r="F45" s="51" t="inlineStr">
        <is>
          <t/>
        </is>
      </c>
      <c r="G45" s="51" t="inlineStr">
        <is>
          <t/>
        </is>
      </c>
      <c r="H45" s="51" t="inlineStr">
        <is>
          <t/>
        </is>
      </c>
      <c r="I45" s="51" t="inlineStr">
        <is>
          <t/>
        </is>
      </c>
      <c r="J45" s="51" t="inlineStr">
        <is>
          <t/>
        </is>
      </c>
      <c r="K45" s="51" t="inlineStr">
        <is>
          <t/>
        </is>
      </c>
      <c r="L45" s="51" t="inlineStr">
        <is>
          <t/>
        </is>
      </c>
      <c r="M45" s="51" t="inlineStr">
        <is>
          <t/>
        </is>
      </c>
      <c r="N45" s="51" t="inlineStr">
        <is>
          <t/>
        </is>
      </c>
    </row>
    <row customHeight="1" ht="15" r="46"/>
    <row customHeight="1" ht="15" r="47"/>
    <row customHeight="1" ht="15" r="48"/>
    <row customHeight="1" ht="15" r="49">
      <c r="A49" s="8" t="s">
        <v>81</v>
      </c>
    </row>
  </sheetData>
  <sheetCalcPr fullCalcOnLoad="1"/>
  <mergeCells count="15">
    <mergeCell ref="D7:F8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A36:C36"/>
    <mergeCell ref="A37:C37"/>
    <mergeCell ref="A38:C38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K4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13</v>
      </c>
      <c r="E8" s="11" t="s">
        <v>14</v>
      </c>
      <c r="F8" s="11" t="s">
        <v>15</v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23</v>
      </c>
      <c r="E9" s="15" t="s">
        <v>23</v>
      </c>
      <c r="F9" s="15" t="s">
        <v>23</v>
      </c>
      <c r="G9" s="15" t="s">
        <v>23</v>
      </c>
      <c r="H9" s="15" t="s">
        <v>23</v>
      </c>
      <c r="I9" s="15" t="s">
        <v>23</v>
      </c>
      <c r="J9" s="15" t="s">
        <v>23</v>
      </c>
      <c r="K9" s="15" t="s">
        <v>23</v>
      </c>
    </row>
    <row customHeight="1" ht="15" r="10">
      <c r="A10" s="5" t="s">
        <v>24</v>
      </c>
      <c r="B10" s="6" t="s">
        <v>25</v>
      </c>
      <c r="C10" s="7" t="s">
        <v>26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0" t="inlineStr">
        <is>
          <t/>
        </is>
      </c>
      <c r="M10" s="0" t="inlineStr">
        <is>
          <t/>
        </is>
      </c>
      <c r="N10" s="0" t="inlineStr">
        <is>
          <t/>
        </is>
      </c>
      <c r="O10" s="0" t="inlineStr">
        <is>
          <t/>
        </is>
      </c>
      <c r="P10" s="0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</row>
    <row customHeight="1" ht="15" r="11">
      <c r="A11" s="18" t="s">
        <v>27</v>
      </c>
      <c r="B11" s="0" t="s">
        <v>28</v>
      </c>
      <c r="C11" s="23" t="n">
        <v>20630003</v>
      </c>
      <c r="D11" s="20" t="str">
        <f>ROUND(13.0, 2)</f>
      </c>
      <c r="E11" s="20" t="str">
        <f>ROUND(23.6, 2)</f>
      </c>
      <c r="F11" s="20" t="str">
        <f>ROUND(10.0, 2)</f>
      </c>
      <c r="G11" s="20" t="str">
        <f>ROUND(27.3, 2)</f>
      </c>
      <c r="H11" s="20" t="str">
        <f>ROUND(13.0, 2)</f>
      </c>
      <c r="I11" s="20" t="str">
        <f>ROUND(25.6, 2)</f>
      </c>
      <c r="J11" s="20" t="str">
        <f>ROUND(12.0, 2)</f>
      </c>
      <c r="K11" s="20" t="str">
        <f>ROUND(18.3, 2)</f>
      </c>
    </row>
    <row customHeight="1" ht="15" r="12">
      <c r="A12" s="18" t="s">
        <v>29</v>
      </c>
      <c r="B12" s="0" t="s">
        <v>30</v>
      </c>
      <c r="C12" s="23" t="n">
        <v>20630033</v>
      </c>
      <c r="D12" s="20" t="str">
        <f>ROUND(12.0, 2)</f>
      </c>
      <c r="E12" s="20" t="str">
        <f>ROUND(23.8, 2)</f>
      </c>
      <c r="F12" s="20" t="str">
        <f>ROUND(8.0, 2)</f>
      </c>
      <c r="G12" s="20" t="str">
        <f>ROUND(27.6, 2)</f>
      </c>
      <c r="H12" s="20" t="str">
        <f>ROUND(14.0, 2)</f>
      </c>
      <c r="I12" s="20" t="str">
        <f>ROUND(25.6, 2)</f>
      </c>
      <c r="J12" s="20" t="str">
        <f>ROUND(9.6, 2)</f>
      </c>
      <c r="K12" s="20" t="str">
        <f>ROUND(18.7, 2)</f>
      </c>
    </row>
    <row customHeight="1" ht="15" r="13">
      <c r="A13" s="18" t="s">
        <v>31</v>
      </c>
      <c r="B13" s="0" t="s">
        <v>32</v>
      </c>
      <c r="C13" s="23" t="n">
        <v>20631617</v>
      </c>
      <c r="D13" s="20" t="str">
        <f>ROUND(13.0, 2)</f>
      </c>
      <c r="E13" s="20" t="str">
        <f>ROUND(20.79, 2)</f>
      </c>
      <c r="F13" s="20" t="str">
        <f>ROUND(10.0, 2)</f>
      </c>
      <c r="G13" s="20" t="str">
        <f>ROUND(26.8, 2)</f>
      </c>
      <c r="H13" s="20" t="str">
        <f>ROUND(8.8, 2)</f>
      </c>
      <c r="I13" s="20" t="str">
        <f>ROUND(25.5, 2)</f>
      </c>
      <c r="J13" s="20" t="str">
        <f>ROUND(13.0, 2)</f>
      </c>
      <c r="K13" s="20" t="str">
        <f>ROUND(18.3, 2)</f>
      </c>
    </row>
    <row customHeight="1" ht="15" r="14">
      <c r="A14" s="18" t="s">
        <v>33</v>
      </c>
      <c r="B14" s="0" t="s">
        <v>34</v>
      </c>
      <c r="C14" s="23" t="n">
        <v>20630133</v>
      </c>
      <c r="D14" s="20" t="str">
        <f>ROUND(15.0, 2)</f>
      </c>
      <c r="E14" s="20" t="str">
        <f>ROUND(23.2, 2)</f>
      </c>
      <c r="F14" s="20" t="str">
        <f>ROUND(10.0, 2)</f>
      </c>
      <c r="G14" s="20" t="str">
        <f>ROUND(27.8, 2)</f>
      </c>
      <c r="H14" s="20" t="str">
        <f>ROUND(13.0, 2)</f>
      </c>
      <c r="I14" s="20" t="str">
        <f>ROUND(24.4, 2)</f>
      </c>
      <c r="J14" s="20" t="str">
        <f>ROUND(12.0, 2)</f>
      </c>
      <c r="K14" s="20" t="str">
        <f>ROUND(18.6, 2)</f>
      </c>
    </row>
    <row customHeight="1" ht="15" r="15">
      <c r="A15" s="18" t="s">
        <v>35</v>
      </c>
      <c r="B15" s="0" t="s">
        <v>36</v>
      </c>
      <c r="C15" s="23" t="n">
        <v>20630175</v>
      </c>
      <c r="D15" s="20" t="str">
        <f>ROUND(13.0, 2)</f>
      </c>
      <c r="E15" s="20" t="str">
        <f>ROUND(23.0, 2)</f>
      </c>
      <c r="F15" s="20" t="str">
        <f>ROUND(9.0, 2)</f>
      </c>
      <c r="G15" s="20" t="str">
        <f>ROUND(26.8, 2)</f>
      </c>
      <c r="H15" s="20" t="str">
        <f>ROUND(15.0, 2)</f>
      </c>
      <c r="I15" s="20" t="str">
        <f>ROUND(25.1, 2)</f>
      </c>
      <c r="J15" s="20" t="str">
        <f>ROUND(13.0, 2)</f>
      </c>
      <c r="K15" s="20" t="str">
        <f>ROUND(18.3, 2)</f>
      </c>
    </row>
    <row customHeight="1" ht="15" r="16">
      <c r="A16" s="18" t="s">
        <v>37</v>
      </c>
      <c r="B16" s="0" t="s">
        <v>38</v>
      </c>
      <c r="C16" s="23" t="n">
        <v>20630185</v>
      </c>
      <c r="D16" s="20" t="str">
        <f>ROUND(0.0, 2)</f>
      </c>
      <c r="E16" s="20" t="str">
        <f>ROUND(21.4, 2)</f>
      </c>
      <c r="F16" s="20" t="str">
        <f>ROUND(4.0, 2)</f>
      </c>
      <c r="G16" s="20" t="str">
        <f>ROUND(27.1, 2)</f>
      </c>
      <c r="H16" s="20" t="str">
        <f>ROUND(7.0, 2)</f>
      </c>
      <c r="I16" s="20" t="str">
        <f>ROUND(25.3, 2)</f>
      </c>
      <c r="J16" s="20" t="str">
        <f>ROUND(5.0, 2)</f>
      </c>
      <c r="K16" s="20" t="str">
        <f>ROUND(18.1, 2)</f>
      </c>
    </row>
    <row customHeight="1" ht="15" r="17">
      <c r="A17" s="18" t="s">
        <v>39</v>
      </c>
      <c r="B17" s="0" t="s">
        <v>40</v>
      </c>
      <c r="C17" s="23" t="inlineStr">
        <is>
          <t/>
        </is>
      </c>
      <c r="D17" s="20" t="str">
        <f>ROUND(14.0, 2)</f>
      </c>
      <c r="E17" s="20" t="str">
        <f>ROUND(21.42, 2)</f>
      </c>
      <c r="F17" s="20" t="str">
        <f>ROUND(8.9, 2)</f>
      </c>
      <c r="G17" s="20" t="str">
        <f>ROUND(27.6, 2)</f>
      </c>
      <c r="H17" s="20" t="str">
        <f>ROUND(15.0, 2)</f>
      </c>
      <c r="I17" s="20" t="str">
        <f>ROUND(25.8, 2)</f>
      </c>
      <c r="J17" s="20" t="str">
        <f>ROUND(10.9, 2)</f>
      </c>
      <c r="K17" s="20" t="str">
        <f>ROUND(18.2, 2)</f>
      </c>
    </row>
    <row customHeight="1" ht="15" r="18">
      <c r="A18" s="18" t="s">
        <v>41</v>
      </c>
      <c r="B18" s="0" t="s">
        <v>42</v>
      </c>
      <c r="C18" s="23" t="n">
        <v>20619754</v>
      </c>
      <c r="D18" s="20" t="str">
        <f>ROUND(15.0, 2)</f>
      </c>
      <c r="E18" s="20" t="str">
        <f>ROUND(23.8, 2)</f>
      </c>
      <c r="F18" s="20" t="str">
        <f>ROUND(8.0, 2)</f>
      </c>
      <c r="G18" s="20" t="str">
        <f>ROUND(28.0, 2)</f>
      </c>
      <c r="H18" s="20" t="str">
        <f>ROUND(14.0, 2)</f>
      </c>
      <c r="I18" s="20" t="str">
        <f>ROUND(25.7, 2)</f>
      </c>
      <c r="J18" s="20" t="str">
        <f>ROUND(11.0, 2)</f>
      </c>
      <c r="K18" s="20" t="str">
        <f>ROUND(18.7, 2)</f>
      </c>
    </row>
    <row customHeight="1" ht="15" r="19">
      <c r="A19" s="18" t="s">
        <v>43</v>
      </c>
      <c r="B19" s="0" t="s">
        <v>44</v>
      </c>
      <c r="C19" s="23" t="n">
        <v>20644122</v>
      </c>
      <c r="D19" s="20" t="str">
        <f>ROUND(0.0, 2)</f>
      </c>
      <c r="E19" s="20" t="str">
        <f>ROUND(0.0, 2)</f>
      </c>
      <c r="F19" s="20" t="str">
        <f>ROUND(9.0, 2)</f>
      </c>
      <c r="G19" s="20" t="str">
        <f>ROUND(27.2, 2)</f>
      </c>
      <c r="H19" s="20" t="str">
        <f>ROUND(13.0, 2)</f>
      </c>
      <c r="I19" s="20" t="str">
        <f>ROUND(24.81, 2)</f>
      </c>
      <c r="J19" s="20" t="str">
        <f>ROUND(1.0, 2)</f>
      </c>
      <c r="K19" s="20" t="str">
        <f>ROUND(0.0, 2)</f>
      </c>
    </row>
    <row customHeight="1" ht="15" r="20">
      <c r="A20" s="18" t="s">
        <v>45</v>
      </c>
      <c r="B20" s="0" t="s">
        <v>46</v>
      </c>
      <c r="C20" s="23" t="n">
        <v>20645245</v>
      </c>
      <c r="D20" s="20" t="str">
        <f>ROUND(15.0, 2)</f>
      </c>
      <c r="E20" s="20" t="str">
        <f>ROUND(23.6, 2)</f>
      </c>
      <c r="F20" s="20" t="str">
        <f>ROUND(4.0, 2)</f>
      </c>
      <c r="G20" s="20" t="str">
        <f>ROUND(26.7, 2)</f>
      </c>
      <c r="H20" s="20" t="str">
        <f>ROUND(0.0, 2)</f>
      </c>
      <c r="I20" s="20" t="str">
        <f>ROUND(0.0, 2)</f>
      </c>
      <c r="J20" s="20" t="str">
        <f>ROUND(0.0, 2)</f>
      </c>
      <c r="K20" s="20" t="str">
        <f>ROUND(0.0, 2)</f>
      </c>
    </row>
    <row customHeight="1" ht="15" r="21">
      <c r="A21" s="18" t="s">
        <v>47</v>
      </c>
      <c r="B21" s="0" t="s">
        <v>48</v>
      </c>
      <c r="C21" s="23" t="n">
        <v>20629208</v>
      </c>
      <c r="D21" s="20" t="str">
        <f>ROUND(12.0, 2)</f>
      </c>
      <c r="E21" s="20" t="str">
        <f>ROUND(23.6, 2)</f>
      </c>
      <c r="F21" s="20" t="str">
        <f>ROUND(8.0, 2)</f>
      </c>
      <c r="G21" s="20" t="str">
        <f>ROUND(27.0, 2)</f>
      </c>
      <c r="H21" s="20" t="str">
        <f>ROUND(11.0, 2)</f>
      </c>
      <c r="I21" s="20" t="str">
        <f>ROUND(25.6, 2)</f>
      </c>
      <c r="J21" s="20" t="str">
        <f>ROUND(10.0, 2)</f>
      </c>
      <c r="K21" s="20" t="str">
        <f>ROUND(18.0, 2)</f>
      </c>
    </row>
    <row customHeight="1" ht="15" r="22">
      <c r="A22" s="18" t="s">
        <v>49</v>
      </c>
      <c r="B22" s="0" t="s">
        <v>50</v>
      </c>
      <c r="C22" s="23" t="n">
        <v>20634639</v>
      </c>
      <c r="D22" s="20" t="str">
        <f>ROUND(8.0, 2)</f>
      </c>
      <c r="E22" s="20" t="str">
        <f>ROUND(23.5, 2)</f>
      </c>
      <c r="F22" s="20" t="str">
        <f>ROUND(10.0, 2)</f>
      </c>
      <c r="G22" s="20" t="str">
        <f>ROUND(27.2, 2)</f>
      </c>
      <c r="H22" s="20" t="str">
        <f>ROUND(13.5, 2)</f>
      </c>
      <c r="I22" s="20" t="str">
        <f>ROUND(25.2, 2)</f>
      </c>
      <c r="J22" s="20" t="str">
        <f>ROUND(13.0, 2)</f>
      </c>
      <c r="K22" s="20" t="str">
        <f>ROUND(18.3, 2)</f>
      </c>
    </row>
    <row customHeight="1" ht="15" r="23">
      <c r="A23" s="18" t="s">
        <v>51</v>
      </c>
      <c r="B23" s="0" t="s">
        <v>52</v>
      </c>
      <c r="C23" s="23" t="n">
        <v>20629078</v>
      </c>
      <c r="D23" s="20" t="str">
        <f>ROUND(14.0, 2)</f>
      </c>
      <c r="E23" s="20" t="str">
        <f>ROUND(23.3, 2)</f>
      </c>
      <c r="F23" s="20" t="str">
        <f>ROUND(10.0, 2)</f>
      </c>
      <c r="G23" s="20" t="str">
        <f>ROUND(27.0, 2)</f>
      </c>
      <c r="H23" s="20" t="str">
        <f>ROUND(14.0, 2)</f>
      </c>
      <c r="I23" s="20" t="str">
        <f>ROUND(25.6, 2)</f>
      </c>
      <c r="J23" s="20" t="str">
        <f>ROUND(12.0, 2)</f>
      </c>
      <c r="K23" s="20" t="str">
        <f>ROUND(18.5, 2)</f>
      </c>
    </row>
    <row customHeight="1" ht="15" r="24">
      <c r="A24" s="18" t="s">
        <v>53</v>
      </c>
      <c r="B24" s="0" t="s">
        <v>54</v>
      </c>
      <c r="C24" s="23" t="inlineStr">
        <is>
          <t/>
        </is>
      </c>
      <c r="D24" s="20" t="str">
        <f>ROUND(13.0, 2)</f>
      </c>
      <c r="E24" s="20" t="str">
        <f>ROUND(23.2, 2)</f>
      </c>
      <c r="F24" s="20" t="str">
        <f>ROUND(6.0, 2)</f>
      </c>
      <c r="G24" s="20" t="str">
        <f>ROUND(27.5, 2)</f>
      </c>
      <c r="H24" s="20" t="str">
        <f>ROUND(14.0, 2)</f>
      </c>
      <c r="I24" s="20" t="str">
        <f>ROUND(25.7, 2)</f>
      </c>
      <c r="J24" s="20" t="str">
        <f>ROUND(13.0, 2)</f>
      </c>
      <c r="K24" s="20" t="str">
        <f>ROUND(18.5, 2)</f>
      </c>
    </row>
    <row customHeight="1" ht="15" r="25">
      <c r="A25" s="18" t="s">
        <v>55</v>
      </c>
      <c r="B25" s="0" t="s">
        <v>56</v>
      </c>
      <c r="C25" s="23" t="n">
        <v>20634369</v>
      </c>
      <c r="D25" s="20" t="str">
        <f>ROUND(15.0, 2)</f>
      </c>
      <c r="E25" s="20" t="str">
        <f>ROUND(23.7, 2)</f>
      </c>
      <c r="F25" s="20" t="str">
        <f>ROUND(10.0, 2)</f>
      </c>
      <c r="G25" s="20" t="str">
        <f>ROUND(27.6, 2)</f>
      </c>
      <c r="H25" s="20" t="str">
        <f>ROUND(14.0, 2)</f>
      </c>
      <c r="I25" s="20" t="str">
        <f>ROUND(25.6, 2)</f>
      </c>
      <c r="J25" s="20" t="str">
        <f>ROUND(13.0, 2)</f>
      </c>
      <c r="K25" s="20" t="str">
        <f>ROUND(18.2, 2)</f>
      </c>
    </row>
    <row customHeight="1" ht="15" r="26">
      <c r="A26" s="18" t="s">
        <v>57</v>
      </c>
      <c r="B26" s="0" t="s">
        <v>58</v>
      </c>
      <c r="C26" s="23" t="n">
        <v>20630756</v>
      </c>
      <c r="D26" s="20" t="str">
        <f>ROUND(13.0, 2)</f>
      </c>
      <c r="E26" s="20" t="str">
        <f>ROUND(23.7, 2)</f>
      </c>
      <c r="F26" s="20" t="str">
        <f>ROUND(10.0, 2)</f>
      </c>
      <c r="G26" s="20" t="str">
        <f>ROUND(27.7, 2)</f>
      </c>
      <c r="H26" s="20" t="str">
        <f>ROUND(13.0, 2)</f>
      </c>
      <c r="I26" s="20" t="str">
        <f>ROUND(26.0, 2)</f>
      </c>
      <c r="J26" s="20" t="str">
        <f>ROUND(13.0, 2)</f>
      </c>
      <c r="K26" s="20" t="str">
        <f>ROUND(18.3, 2)</f>
      </c>
    </row>
    <row customHeight="1" ht="15" r="27">
      <c r="A27" s="18" t="s">
        <v>59</v>
      </c>
      <c r="B27" s="0" t="s">
        <v>60</v>
      </c>
      <c r="C27" s="23" t="n">
        <v>20629484</v>
      </c>
      <c r="D27" s="20" t="str">
        <f>ROUND(13.0, 2)</f>
      </c>
      <c r="E27" s="20" t="str">
        <f>ROUND(23.6, 2)</f>
      </c>
      <c r="F27" s="20" t="str">
        <f>ROUND(7.0, 2)</f>
      </c>
      <c r="G27" s="20" t="str">
        <f>ROUND(26.9, 2)</f>
      </c>
      <c r="H27" s="20" t="str">
        <f>ROUND(13.0, 2)</f>
      </c>
      <c r="I27" s="20" t="str">
        <f>ROUND(25.4, 2)</f>
      </c>
      <c r="J27" s="20" t="str">
        <f>ROUND(10.0, 2)</f>
      </c>
      <c r="K27" s="20" t="str">
        <f>ROUND(18.3, 2)</f>
      </c>
    </row>
    <row customHeight="1" ht="15" r="28">
      <c r="A28" s="18" t="s">
        <v>61</v>
      </c>
      <c r="B28" s="0" t="s">
        <v>62</v>
      </c>
      <c r="C28" s="23" t="n">
        <v>20642905</v>
      </c>
      <c r="D28" s="20" t="str">
        <f>ROUND(0.0, 2)</f>
      </c>
      <c r="E28" s="20" t="str">
        <f>ROUND(23.2, 2)</f>
      </c>
      <c r="F28" s="20" t="str">
        <f>ROUND(3.0, 2)</f>
      </c>
      <c r="G28" s="20" t="str">
        <f>ROUND(0.0, 2)</f>
      </c>
      <c r="H28" s="20" t="str">
        <f>ROUND(0.0, 2)</f>
      </c>
      <c r="I28" s="20" t="str">
        <f>ROUND(0.0, 2)</f>
      </c>
      <c r="J28" s="20" t="str">
        <f>ROUND(0.0, 2)</f>
      </c>
      <c r="K28" s="20" t="str">
        <f>ROUND(0.0, 2)</f>
      </c>
    </row>
    <row customHeight="1" ht="15" r="29">
      <c r="A29" s="18" t="s">
        <v>63</v>
      </c>
      <c r="B29" s="0" t="s">
        <v>64</v>
      </c>
      <c r="C29" s="23" t="n">
        <v>20631440</v>
      </c>
      <c r="D29" s="20" t="str">
        <f>ROUND(13.0, 2)</f>
      </c>
      <c r="E29" s="20" t="str">
        <f>ROUND(23.2, 2)</f>
      </c>
      <c r="F29" s="20" t="str">
        <f>ROUND(9.0, 2)</f>
      </c>
      <c r="G29" s="20" t="str">
        <f>ROUND(26.8, 2)</f>
      </c>
      <c r="H29" s="20" t="str">
        <f>ROUND(13.0, 2)</f>
      </c>
      <c r="I29" s="20" t="str">
        <f>ROUND(25.2, 2)</f>
      </c>
      <c r="J29" s="20" t="str">
        <f>ROUND(11.0, 2)</f>
      </c>
      <c r="K29" s="20" t="str">
        <f>ROUND(18.0, 2)</f>
      </c>
    </row>
    <row customHeight="1" ht="15" r="30">
      <c r="A30" s="18" t="s">
        <v>65</v>
      </c>
      <c r="B30" s="0" t="s">
        <v>66</v>
      </c>
      <c r="C30" s="23" t="n">
        <v>20629579</v>
      </c>
      <c r="D30" s="20" t="str">
        <f>ROUND(12.0, 2)</f>
      </c>
      <c r="E30" s="20" t="str">
        <f>ROUND(23.6, 2)</f>
      </c>
      <c r="F30" s="20" t="str">
        <f>ROUND(10.0, 2)</f>
      </c>
      <c r="G30" s="20" t="str">
        <f>ROUND(27.4, 2)</f>
      </c>
      <c r="H30" s="20" t="str">
        <f>ROUND(14.0, 2)</f>
      </c>
      <c r="I30" s="20" t="str">
        <f>ROUND(25.6, 2)</f>
      </c>
      <c r="J30" s="20" t="str">
        <f>ROUND(13.0, 2)</f>
      </c>
      <c r="K30" s="20" t="str">
        <f>ROUND(18.5, 2)</f>
      </c>
    </row>
    <row customHeight="1" ht="15" r="31">
      <c r="A31" s="18" t="s">
        <v>67</v>
      </c>
      <c r="B31" s="0" t="s">
        <v>68</v>
      </c>
      <c r="C31" s="23" t="n">
        <v>20629596</v>
      </c>
      <c r="D31" s="20" t="str">
        <f>ROUND(14.0, 2)</f>
      </c>
      <c r="E31" s="20" t="str">
        <f>ROUND(23.2, 2)</f>
      </c>
      <c r="F31" s="20" t="str">
        <f>ROUND(10.0, 2)</f>
      </c>
      <c r="G31" s="20" t="str">
        <f>ROUND(26.8, 2)</f>
      </c>
      <c r="H31" s="20" t="str">
        <f>ROUND(13.0, 2)</f>
      </c>
      <c r="I31" s="20" t="str">
        <f>ROUND(24.8, 2)</f>
      </c>
      <c r="J31" s="20" t="str">
        <f>ROUND(12.0, 2)</f>
      </c>
      <c r="K31" s="20" t="str">
        <f>ROUND(18.2, 2)</f>
      </c>
    </row>
    <row customHeight="1" ht="15" r="32">
      <c r="A32" s="18" t="s">
        <v>69</v>
      </c>
      <c r="B32" s="0" t="s">
        <v>70</v>
      </c>
      <c r="C32" s="23" t="n">
        <v>20653400</v>
      </c>
      <c r="D32" s="20" t="str">
        <f>ROUND(9.0, 2)</f>
      </c>
      <c r="E32" s="20" t="str">
        <f>ROUND(23.1, 2)</f>
      </c>
      <c r="F32" s="20" t="str">
        <f>ROUND(8.0, 2)</f>
      </c>
      <c r="G32" s="20" t="str">
        <f>ROUND(26.7, 2)</f>
      </c>
      <c r="H32" s="20" t="str">
        <f>ROUND(10.0, 2)</f>
      </c>
      <c r="I32" s="20" t="str">
        <f>ROUND(25.1, 2)</f>
      </c>
      <c r="J32" s="20" t="str">
        <f>ROUND(10.0, 2)</f>
      </c>
      <c r="K32" s="20" t="str">
        <f>ROUND(18.5, 2)</f>
      </c>
    </row>
    <row customHeight="1" ht="15" r="33">
      <c r="A33" s="18" t="s">
        <v>71</v>
      </c>
      <c r="B33" s="0" t="s">
        <v>72</v>
      </c>
      <c r="C33" s="23" t="n">
        <v>20620516</v>
      </c>
      <c r="D33" s="20" t="str">
        <f>ROUND(12.0, 2)</f>
      </c>
      <c r="E33" s="20" t="str">
        <f>ROUND(23.6, 2)</f>
      </c>
      <c r="F33" s="20" t="str">
        <f>ROUND(9.0, 2)</f>
      </c>
      <c r="G33" s="20" t="str">
        <f>ROUND(27.3, 2)</f>
      </c>
      <c r="H33" s="20" t="str">
        <f>ROUND(13.0, 2)</f>
      </c>
      <c r="I33" s="20" t="str">
        <f>ROUND(25.3, 2)</f>
      </c>
      <c r="J33" s="20" t="str">
        <f>ROUND(11.0, 2)</f>
      </c>
      <c r="K33" s="20" t="str">
        <f>ROUND(18.5, 2)</f>
      </c>
    </row>
    <row customHeight="1" ht="15" r="34">
      <c r="A34" s="18" t="s">
        <v>73</v>
      </c>
      <c r="B34" s="0" t="s">
        <v>74</v>
      </c>
      <c r="C34" s="23" t="n">
        <v>20618071</v>
      </c>
      <c r="D34" s="20" t="str">
        <f>ROUND(13.0, 2)</f>
      </c>
      <c r="E34" s="20" t="str">
        <f>ROUND(23.6, 2)</f>
      </c>
      <c r="F34" s="20" t="str">
        <f>ROUND(10.0, 2)</f>
      </c>
      <c r="G34" s="20" t="str">
        <f>ROUND(25.6, 2)</f>
      </c>
      <c r="H34" s="20" t="str">
        <f>ROUND(15.0, 2)</f>
      </c>
      <c r="I34" s="20" t="str">
        <f>ROUND(25.9, 2)</f>
      </c>
      <c r="J34" s="20" t="str">
        <f>ROUND(9.0, 2)</f>
      </c>
      <c r="K34" s="20" t="str">
        <f>ROUND(18.4, 2)</f>
      </c>
    </row>
    <row customHeight="1" ht="15" r="35">
      <c r="A35" s="18" t="s">
        <v>75</v>
      </c>
      <c r="B35" s="0" t="s">
        <v>76</v>
      </c>
      <c r="C35" s="23" t="n">
        <v>20629762</v>
      </c>
      <c r="D35" s="20" t="str">
        <f>ROUND(15.0, 2)</f>
      </c>
      <c r="E35" s="20" t="str">
        <f>ROUND(23.8, 2)</f>
      </c>
      <c r="F35" s="20" t="str">
        <f>ROUND(10.0, 2)</f>
      </c>
      <c r="G35" s="20" t="str">
        <f>ROUND(27.0, 2)</f>
      </c>
      <c r="H35" s="20" t="str">
        <f>ROUND(15.0, 2)</f>
      </c>
      <c r="I35" s="20" t="str">
        <f>ROUND(25.8, 2)</f>
      </c>
      <c r="J35" s="20" t="str">
        <f>ROUND(12.0, 2)</f>
      </c>
      <c r="K35" s="20" t="str">
        <f>ROUND(18.5, 2)</f>
      </c>
    </row>
    <row customHeight="1" ht="15" r="36">
      <c r="A36" s="28" t="s">
        <v>77</v>
      </c>
      <c r="B36" s="29" t="inlineStr">
        <is>
          <t/>
        </is>
      </c>
      <c r="C36" s="30" t="inlineStr">
        <is>
          <t/>
        </is>
      </c>
      <c r="D36" s="33" t="str">
        <f>IFERROR(AVERAGE(D11:D35),"")</f>
      </c>
      <c r="E36" s="33" t="str">
        <f>IFERROR(AVERAGE(E11:E35),"")</f>
      </c>
      <c r="F36" s="33" t="str">
        <f>IFERROR(AVERAGE(F11:F35),"")</f>
      </c>
      <c r="G36" s="33" t="str">
        <f>IFERROR(AVERAGE(G11:G35),"")</f>
      </c>
      <c r="H36" s="33" t="str">
        <f>IFERROR(AVERAGE(H11:H35),"")</f>
      </c>
      <c r="I36" s="33" t="str">
        <f>IFERROR(AVERAGE(I11:I35),"")</f>
      </c>
      <c r="J36" s="33" t="str">
        <f>IFERROR(AVERAGE(J11:J35),"")</f>
      </c>
      <c r="K36" s="33" t="str">
        <f>IFERROR(AVERAGE(K11:K35),"")</f>
      </c>
    </row>
    <row customHeight="1" ht="15" r="37">
      <c r="A37" s="47" t="s">
        <v>78</v>
      </c>
      <c r="B37" s="48" t="inlineStr">
        <is>
          <t/>
        </is>
      </c>
      <c r="C37" s="49" t="inlineStr">
        <is>
          <t/>
        </is>
      </c>
      <c r="D37" s="32" t="str">
        <f>IFERROR(MIN(D11:D35),"")</f>
      </c>
      <c r="E37" s="32" t="str">
        <f>IFERROR(MIN(E11:E35),"")</f>
      </c>
      <c r="F37" s="32" t="str">
        <f>IFERROR(MIN(F11:F35),"")</f>
      </c>
      <c r="G37" s="32" t="str">
        <f>IFERROR(MIN(G11:G35),"")</f>
      </c>
      <c r="H37" s="32" t="str">
        <f>IFERROR(MIN(H11:H35),"")</f>
      </c>
      <c r="I37" s="32" t="str">
        <f>IFERROR(MIN(I11:I35),"")</f>
      </c>
      <c r="J37" s="32" t="str">
        <f>IFERROR(MIN(J11:J35),"")</f>
      </c>
      <c r="K37" s="32" t="str">
        <f>IFERROR(MIN(K11:K35),"")</f>
      </c>
    </row>
    <row customHeight="1" ht="15" r="38">
      <c r="A38" s="47" t="s">
        <v>79</v>
      </c>
      <c r="B38" s="48" t="inlineStr">
        <is>
          <t/>
        </is>
      </c>
      <c r="C38" s="49" t="inlineStr">
        <is>
          <t/>
        </is>
      </c>
      <c r="D38" s="32" t="str">
        <f>IFERROR(MAX(D11:D35),"")</f>
      </c>
      <c r="E38" s="32" t="str">
        <f>IFERROR(MAX(E11:E35),"")</f>
      </c>
      <c r="F38" s="32" t="str">
        <f>IFERROR(MAX(F11:F35),"")</f>
      </c>
      <c r="G38" s="32" t="str">
        <f>IFERROR(MAX(G11:G35),"")</f>
      </c>
      <c r="H38" s="32" t="str">
        <f>IFERROR(MAX(H11:H35),"")</f>
      </c>
      <c r="I38" s="32" t="str">
        <f>IFERROR(MAX(I11:I35),"")</f>
      </c>
      <c r="J38" s="32" t="str">
        <f>IFERROR(MAX(J11:J35),"")</f>
      </c>
      <c r="K38" s="32" t="str">
        <f>IFERROR(MAX(K11:K35),"")</f>
      </c>
    </row>
    <row customHeight="1" ht="15" r="39">
      <c r="A39" s="43" t="s">
        <v>82</v>
      </c>
      <c r="B39" s="45" t="inlineStr">
        <is>
          <t/>
        </is>
      </c>
      <c r="C39" s="46" t="inlineStr">
        <is>
          <t/>
        </is>
      </c>
      <c r="D39" s="44" t="n">
        <v>15.0</v>
      </c>
      <c r="E39" s="44" t="n">
        <v>24.0</v>
      </c>
      <c r="F39" s="44" t="n">
        <v>10.0</v>
      </c>
      <c r="G39" s="44" t="n">
        <v>28.0</v>
      </c>
      <c r="H39" s="44" t="n">
        <v>15.0</v>
      </c>
      <c r="I39" s="44" t="n">
        <v>26.0</v>
      </c>
      <c r="J39" s="44" t="n">
        <v>13.0</v>
      </c>
      <c r="K39" s="44" t="n">
        <v>19.0</v>
      </c>
    </row>
    <row customHeight="1" ht="15" r="40"/>
    <row customHeight="1" ht="15" r="41"/>
    <row customHeight="1" ht="15" r="42"/>
    <row customHeight="1" ht="15" r="43"/>
    <row customHeight="1" ht="15" r="44"/>
    <row customHeight="1" ht="15" r="45">
      <c r="A45" s="50" t="s">
        <v>80</v>
      </c>
      <c r="B45" s="50" t="inlineStr">
        <is>
          <t/>
        </is>
      </c>
      <c r="C45" s="50" t="inlineStr">
        <is>
          <t/>
        </is>
      </c>
      <c r="D45" s="50" t="inlineStr">
        <is>
          <t/>
        </is>
      </c>
      <c r="E45" s="50" t="inlineStr">
        <is>
          <t/>
        </is>
      </c>
      <c r="F45" s="50" t="inlineStr">
        <is>
          <t/>
        </is>
      </c>
      <c r="G45" s="50" t="inlineStr">
        <is>
          <t/>
        </is>
      </c>
      <c r="H45" s="50" t="inlineStr">
        <is>
          <t/>
        </is>
      </c>
      <c r="I45" s="50" t="inlineStr">
        <is>
          <t/>
        </is>
      </c>
      <c r="J45" s="50" t="inlineStr">
        <is>
          <t/>
        </is>
      </c>
      <c r="K45" s="50" t="inlineStr">
        <is>
          <t/>
        </is>
      </c>
    </row>
    <row customHeight="1" ht="15" r="46">
      <c r="A46" s="51" t="inlineStr">
        <is>
          <t/>
        </is>
      </c>
      <c r="B46" s="51" t="inlineStr">
        <is>
          <t/>
        </is>
      </c>
      <c r="C46" s="51" t="inlineStr">
        <is>
          <t/>
        </is>
      </c>
      <c r="D46" s="51" t="inlineStr">
        <is>
          <t/>
        </is>
      </c>
      <c r="E46" s="51" t="inlineStr">
        <is>
          <t/>
        </is>
      </c>
      <c r="F46" s="51" t="inlineStr">
        <is>
          <t/>
        </is>
      </c>
      <c r="G46" s="51" t="inlineStr">
        <is>
          <t/>
        </is>
      </c>
      <c r="H46" s="51" t="inlineStr">
        <is>
          <t/>
        </is>
      </c>
      <c r="I46" s="51" t="inlineStr">
        <is>
          <t/>
        </is>
      </c>
      <c r="J46" s="51" t="inlineStr">
        <is>
          <t/>
        </is>
      </c>
      <c r="K46" s="51" t="inlineStr">
        <is>
          <t/>
        </is>
      </c>
    </row>
  </sheetData>
  <sheetCalcPr fullCalcOnLoad="1"/>
  <mergeCells count="12">
    <mergeCell ref="D9:D10"/>
    <mergeCell ref="E9:E10"/>
    <mergeCell ref="F9:F10"/>
    <mergeCell ref="G9:G10"/>
    <mergeCell ref="H9:H10"/>
    <mergeCell ref="I9:I10"/>
    <mergeCell ref="J9:J10"/>
    <mergeCell ref="K9:K10"/>
    <mergeCell ref="A36:C36"/>
    <mergeCell ref="A37:C37"/>
    <mergeCell ref="A38:C38"/>
    <mergeCell ref="A39:C39"/>
  </mergeCell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2022-03-14T19:58:07Z</dcterms:created>
  <cp:revision>0</cp:revision>
</cp:coreProperties>
</file>