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<sst xmlns="http://schemas.openxmlformats.org/spreadsheetml/2006/main" count="102" uniqueCount="90">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</sst>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4" colorId="64" zoomScale="100" zoomScaleNormal="100" zoomScalePageLayoutView="100" workbookViewId="0">
      <selection pane="topLeft" activeCell="J51" activeCellId="0" sqref="J5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</f>
        <v>16442.4</v>
      </c>
      <c r="G11" s="35" t="n">
        <f aca="false">F11*1.02</f>
        <v>16771.248</v>
      </c>
      <c r="H11" s="35" t="n">
        <f aca="false">G11*1.02</f>
        <v>17106.67296</v>
      </c>
      <c r="I11" s="35" t="n">
        <f aca="false">H11*1.02</f>
        <v>17448.8064192</v>
      </c>
      <c r="J11" s="35" t="n">
        <f aca="false">SUM(E11:I11)</f>
        <v>83889.1273792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</f>
        <v>8537.4</v>
      </c>
      <c r="G12" s="35" t="n">
        <f aca="false">F12*1.02</f>
        <v>8708.148</v>
      </c>
      <c r="H12" s="35" t="n">
        <f aca="false">G12*1.02</f>
        <v>8882.31096</v>
      </c>
      <c r="I12" s="35" t="n">
        <f aca="false">H12*1.02</f>
        <v>9059.9571792</v>
      </c>
      <c r="J12" s="35" t="n">
        <f aca="false">SUM(E12:I12)</f>
        <v>43557.8161392</v>
      </c>
    </row>
    <row r="13" s="26" customFormat="true" ht="12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45880.2528</v>
      </c>
      <c r="G15" s="47" t="n">
        <f aca="false">SUM(G8:G14)</f>
        <v>46797.857856</v>
      </c>
      <c r="H15" s="47" t="n">
        <f aca="false">SUM(H8:H14)</f>
        <v>47733.81501312</v>
      </c>
      <c r="I15" s="47" t="n">
        <f aca="false">SUM(I8:I14)</f>
        <v>48688.4913133824</v>
      </c>
      <c r="J15" s="47" t="n">
        <f aca="false">SUM(J8:J14)</f>
        <v>234081.056982502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54.8189616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279.686350682253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681.28452</v>
      </c>
      <c r="G20" s="35" t="n">
        <f aca="false">G12*$D$20</f>
        <v>694.9102104</v>
      </c>
      <c r="H20" s="35" t="n">
        <f aca="false">H12*$D$20</f>
        <v>708.808414608</v>
      </c>
      <c r="I20" s="35" t="n">
        <f aca="false">I12*$D$20</f>
        <v>722.98458290016</v>
      </c>
      <c r="J20" s="35" t="n">
        <f aca="false">SUM(E20:I20)</f>
        <v>3475.91372790816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2099.21142432</v>
      </c>
      <c r="G21" s="55" t="n">
        <f aca="false">SUM(G17:G20)</f>
        <v>2141.1956528064</v>
      </c>
      <c r="H21" s="55" t="n">
        <f aca="false">SUM(H17:H20)</f>
        <v>2184.01956586253</v>
      </c>
      <c r="I21" s="55" t="n">
        <f aca="false">SUM(I17:I20)</f>
        <v>2227.69995717978</v>
      </c>
      <c r="J21" s="55" t="n">
        <f aca="false">SUM(J17:J20)</f>
        <v>10710.1770161687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47979.46422432</v>
      </c>
      <c r="G23" s="47" t="n">
        <f aca="false">G15+G21</f>
        <v>48939.0535088064</v>
      </c>
      <c r="H23" s="47" t="n">
        <f aca="false">H15+H21</f>
        <v>49917.8345789825</v>
      </c>
      <c r="I23" s="47" t="n">
        <f aca="false">I15+I21</f>
        <v>50916.1912705622</v>
      </c>
      <c r="J23" s="47" t="n">
        <f aca="false">J15+J21</f>
        <v>244791.233998671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B28*D28</f>
        <v>13920</v>
      </c>
      <c r="F28" s="66" t="n">
        <v>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113920</v>
      </c>
      <c r="F29" s="70" t="n">
        <f aca="false">SUM(F26:F27)</f>
        <v>0</v>
      </c>
      <c r="G29" s="70" t="n">
        <f aca="false">SUM(G26:G27)</f>
        <v>0</v>
      </c>
      <c r="H29" s="70" t="n">
        <f aca="false">SUM(H26:H27)</f>
        <v>0</v>
      </c>
      <c r="I29" s="70" t="n">
        <f aca="false">SUM(I26:I27)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74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5" t="s">
        <v>64</v>
      </c>
      <c r="B37" s="76" t="n">
        <v>500</v>
      </c>
      <c r="C37" s="73" t="s">
        <v>61</v>
      </c>
      <c r="D37" s="77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8"/>
      <c r="D38" s="79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80"/>
      <c r="B39" s="76"/>
      <c r="C39" s="73"/>
      <c r="D39" s="81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2" t="s">
        <v>66</v>
      </c>
      <c r="B40" s="83"/>
      <c r="C40" s="84"/>
      <c r="D40" s="85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5"/>
      <c r="B41" s="76"/>
      <c r="C41" s="73"/>
      <c r="D41" s="81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2500</v>
      </c>
      <c r="C46" s="72" t="n">
        <v>2</v>
      </c>
      <c r="D46" s="72" t="s">
        <v>70</v>
      </c>
      <c r="E46" s="66" t="n">
        <v>0</v>
      </c>
      <c r="F46" s="66" t="n">
        <f aca="false">B46</f>
        <v>2500</v>
      </c>
      <c r="G46" s="66" t="n">
        <f aca="false">B46</f>
        <v>2500</v>
      </c>
      <c r="H46" s="66" t="n">
        <v>0</v>
      </c>
      <c r="I46" s="66" t="n">
        <f aca="false">0</f>
        <v>0</v>
      </c>
      <c r="J46" s="66" t="n">
        <f aca="false">SUM(E46:I46)</f>
        <v>5000</v>
      </c>
      <c r="K46" s="54"/>
    </row>
    <row r="47" customFormat="false" ht="12" hidden="false" customHeight="false" outlineLevel="0" collapsed="false">
      <c r="A47" s="27" t="s">
        <v>74</v>
      </c>
      <c r="B47" s="26" t="n">
        <v>500</v>
      </c>
      <c r="C47" s="72" t="n">
        <v>1</v>
      </c>
      <c r="D47" s="72" t="n">
        <v>1</v>
      </c>
      <c r="E47" s="66" t="n">
        <v>500</v>
      </c>
      <c r="F47" s="66" t="n">
        <v>500</v>
      </c>
      <c r="G47" s="66" t="n">
        <v>500</v>
      </c>
      <c r="H47" s="66" t="n">
        <v>500</v>
      </c>
      <c r="I47" s="66" t="n">
        <v>500</v>
      </c>
      <c r="J47" s="66" t="n">
        <f aca="false">SUM(E47:I47)</f>
        <v>2500</v>
      </c>
      <c r="K47" s="54"/>
    </row>
    <row r="48" customFormat="false" ht="12" hidden="false" customHeight="false" outlineLevel="0" collapsed="false">
      <c r="A48" s="27" t="s">
        <v>75</v>
      </c>
      <c r="B48" s="26" t="n">
        <f aca="false">450+(2*250)+(3*74)+100</f>
        <v>1272</v>
      </c>
      <c r="C48" s="72" t="n">
        <v>1</v>
      </c>
      <c r="D48" s="72" t="n">
        <v>1</v>
      </c>
      <c r="E48" s="66" t="n">
        <v>1272</v>
      </c>
      <c r="F48" s="66" t="n">
        <v>1272</v>
      </c>
      <c r="G48" s="66" t="n">
        <v>1272</v>
      </c>
      <c r="H48" s="66" t="n">
        <v>1272</v>
      </c>
      <c r="I48" s="66" t="n">
        <v>1272</v>
      </c>
      <c r="J48" s="66" t="n">
        <f aca="false">SUM(E48:I48)</f>
        <v>6360</v>
      </c>
      <c r="K48" s="54"/>
    </row>
    <row r="49" customFormat="false" ht="12.75" hidden="false" customHeight="false" outlineLevel="0" collapsed="false">
      <c r="A49" s="44" t="s">
        <v>76</v>
      </c>
      <c r="B49" s="45"/>
      <c r="C49" s="45"/>
      <c r="D49" s="46"/>
      <c r="E49" s="47" t="n">
        <f aca="false">SUM(E43:E48)</f>
        <v>4442</v>
      </c>
      <c r="F49" s="47" t="n">
        <f aca="false">SUM(F43:F48)</f>
        <v>9112</v>
      </c>
      <c r="G49" s="47" t="n">
        <f aca="false">SUM(G43:G48)</f>
        <v>13452</v>
      </c>
      <c r="H49" s="47" t="n">
        <f aca="false">SUM(H43:H48)</f>
        <v>7582</v>
      </c>
      <c r="I49" s="47" t="n">
        <f aca="false">SUM(I43:I48)</f>
        <v>3472</v>
      </c>
      <c r="J49" s="47" t="n">
        <f aca="false">SUM(J43:J48)</f>
        <v>38060</v>
      </c>
    </row>
    <row r="50" customFormat="false" ht="12.75" hidden="false" customHeight="false" outlineLevel="0" collapsed="false">
      <c r="A50" s="86"/>
      <c r="B50" s="87"/>
      <c r="C50" s="87"/>
      <c r="D50" s="88"/>
      <c r="E50" s="66"/>
      <c r="F50" s="66"/>
      <c r="G50" s="66"/>
      <c r="H50" s="66"/>
      <c r="I50" s="66"/>
      <c r="J50" s="66"/>
    </row>
    <row r="51" customFormat="false" ht="12.75" hidden="false" customHeight="false" outlineLevel="0" collapsed="false">
      <c r="A51" s="89" t="s">
        <v>77</v>
      </c>
      <c r="B51" s="90"/>
      <c r="C51" s="90"/>
      <c r="D51" s="91"/>
      <c r="E51" s="47" t="n">
        <f aca="false">E29+E38+E49</f>
        <v>118362</v>
      </c>
      <c r="F51" s="47" t="n">
        <f aca="false">F29+F38+F49</f>
        <v>11512</v>
      </c>
      <c r="G51" s="47" t="n">
        <f aca="false">G29+G38+G49</f>
        <v>15900</v>
      </c>
      <c r="H51" s="47" t="n">
        <f aca="false">H29+H38+H49</f>
        <v>10078.96</v>
      </c>
      <c r="I51" s="47" t="n">
        <f aca="false">I29+I38+I49</f>
        <v>5988.2952</v>
      </c>
      <c r="J51" s="47" t="n">
        <f aca="false">J29+J38+J49</f>
        <v>161841.2552</v>
      </c>
      <c r="K51" s="92"/>
    </row>
    <row r="52" customFormat="false" ht="12.75" hidden="false" customHeight="false" outlineLevel="0" collapsed="false">
      <c r="A52" s="93"/>
      <c r="B52" s="94"/>
      <c r="C52" s="94"/>
      <c r="D52" s="95"/>
      <c r="E52" s="96"/>
      <c r="F52" s="96"/>
      <c r="G52" s="96"/>
      <c r="H52" s="96"/>
      <c r="I52" s="96"/>
      <c r="J52" s="58"/>
      <c r="K52" s="92"/>
    </row>
    <row r="53" customFormat="false" ht="12.75" hidden="false" customHeight="false" outlineLevel="0" collapsed="false">
      <c r="A53" s="89" t="s">
        <v>78</v>
      </c>
      <c r="B53" s="90"/>
      <c r="C53" s="90"/>
      <c r="D53" s="91"/>
      <c r="E53" s="47" t="n">
        <f aca="false">E23+E51</f>
        <v>165400.690416</v>
      </c>
      <c r="F53" s="47" t="n">
        <f aca="false">F23+F51</f>
        <v>59491.46422432</v>
      </c>
      <c r="G53" s="47" t="n">
        <f aca="false">G23+G51</f>
        <v>64839.0535088064</v>
      </c>
      <c r="H53" s="47" t="n">
        <f aca="false">H23+H51</f>
        <v>59996.7945789825</v>
      </c>
      <c r="I53" s="47" t="n">
        <f aca="false">I23+I51</f>
        <v>56904.4864705622</v>
      </c>
      <c r="J53" s="55" t="n">
        <f aca="false">SUM(E53:I53)</f>
        <v>406632.489198671</v>
      </c>
      <c r="K53" s="92"/>
    </row>
    <row r="54" customFormat="false" ht="13.5" hidden="false" customHeight="true" outlineLevel="0" collapsed="false">
      <c r="A54" s="93"/>
      <c r="B54" s="97" t="s">
        <v>30</v>
      </c>
      <c r="C54" s="97" t="s">
        <v>79</v>
      </c>
      <c r="D54" s="95"/>
      <c r="E54" s="96"/>
      <c r="F54" s="96"/>
      <c r="G54" s="96"/>
      <c r="H54" s="96"/>
      <c r="I54" s="96"/>
      <c r="J54" s="58"/>
      <c r="K54" s="92"/>
    </row>
    <row r="55" customFormat="false" ht="12.75" hidden="false" customHeight="false" outlineLevel="0" collapsed="false">
      <c r="A55" s="89" t="s">
        <v>80</v>
      </c>
      <c r="B55" s="98" t="n">
        <v>0.557</v>
      </c>
      <c r="C55" s="99" t="s">
        <v>81</v>
      </c>
      <c r="D55" s="91"/>
      <c r="E55" s="47" t="n">
        <f aca="false">E15*0.557</f>
        <v>25054.21648</v>
      </c>
      <c r="F55" s="47" t="n">
        <f aca="false">F15*0.557</f>
        <v>25555.3008096</v>
      </c>
      <c r="G55" s="47" t="n">
        <f aca="false">G15*0.557</f>
        <v>26066.406825792</v>
      </c>
      <c r="H55" s="47" t="n">
        <f aca="false">H15*0.557</f>
        <v>26587.7349623078</v>
      </c>
      <c r="I55" s="47" t="n">
        <f aca="false">I15*0.557</f>
        <v>27119.489661554</v>
      </c>
      <c r="J55" s="55" t="n">
        <f aca="false">SUM(E55:I55)</f>
        <v>130383.148739254</v>
      </c>
    </row>
    <row r="56" customFormat="false" ht="12.75" hidden="false" customHeight="false" outlineLevel="0" collapsed="false">
      <c r="A56" s="93"/>
      <c r="B56" s="100"/>
      <c r="C56" s="94"/>
      <c r="D56" s="95"/>
      <c r="E56" s="96"/>
      <c r="F56" s="96"/>
      <c r="G56" s="96"/>
      <c r="H56" s="96"/>
      <c r="I56" s="96"/>
      <c r="J56" s="58"/>
    </row>
    <row r="57" customFormat="false" ht="12.75" hidden="false" customHeight="false" outlineLevel="0" collapsed="false">
      <c r="A57" s="101" t="s">
        <v>82</v>
      </c>
      <c r="B57" s="102"/>
      <c r="C57" s="102"/>
      <c r="D57" s="103"/>
      <c r="E57" s="104" t="n">
        <f aca="false">E53+E55</f>
        <v>190454.906896</v>
      </c>
      <c r="F57" s="104" t="n">
        <f aca="false">F53+F55</f>
        <v>85046.76503392</v>
      </c>
      <c r="G57" s="104" t="n">
        <f aca="false">G53+G55</f>
        <v>90905.4603345984</v>
      </c>
      <c r="H57" s="104" t="n">
        <f aca="false">H53+H55</f>
        <v>86584.5295412904</v>
      </c>
      <c r="I57" s="104" t="n">
        <f aca="false">I53+I55</f>
        <v>84023.9761321162</v>
      </c>
      <c r="J57" s="104" t="n">
        <f aca="false">J53+J55</f>
        <v>537015.637937925</v>
      </c>
      <c r="K57" s="92"/>
    </row>
    <row r="58" customFormat="false" ht="12.75" hidden="false" customHeight="true" outlineLevel="0" collapsed="false">
      <c r="A58" s="105"/>
      <c r="D58" s="106"/>
      <c r="E58" s="54"/>
      <c r="F58" s="54"/>
      <c r="G58" s="54"/>
      <c r="H58" s="54"/>
      <c r="I58" s="54"/>
      <c r="J58" s="54"/>
    </row>
    <row r="59" customFormat="false" ht="12.75" hidden="false" customHeight="true" outlineLevel="0" collapsed="false">
      <c r="A59" s="107"/>
      <c r="D59" s="106"/>
      <c r="E59" s="54"/>
      <c r="F59" s="54"/>
      <c r="G59" s="54"/>
      <c r="H59" s="54"/>
      <c r="I59" s="54"/>
      <c r="J59" s="5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87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1"/>
  </cols>
  <sheetData>
    <row r="1" customFormat="false" ht="14.25" hidden="false" customHeight="false" outlineLevel="0" collapsed="false">
      <c r="A1" s="108" t="s">
        <v>83</v>
      </c>
      <c r="B1" s="109"/>
      <c r="C1" s="110"/>
      <c r="D1" s="110"/>
      <c r="E1" s="110"/>
    </row>
    <row r="2" customFormat="false" ht="12" hidden="false" customHeight="false" outlineLevel="0" collapsed="false">
      <c r="A2" s="110"/>
      <c r="B2" s="109"/>
      <c r="C2" s="110"/>
      <c r="D2" s="110"/>
      <c r="E2" s="110"/>
    </row>
    <row r="3" customFormat="false" ht="14.25" hidden="false" customHeight="false" outlineLevel="0" collapsed="false">
      <c r="A3" s="111" t="s">
        <v>84</v>
      </c>
      <c r="B3" s="111" t="s">
        <v>85</v>
      </c>
      <c r="C3" s="111" t="s">
        <v>86</v>
      </c>
      <c r="D3" s="111" t="s">
        <v>87</v>
      </c>
      <c r="E3" s="111" t="s">
        <v>88</v>
      </c>
    </row>
    <row r="4" customFormat="false" ht="12" hidden="false" customHeight="false" outlineLevel="0" collapsed="false">
      <c r="A4" s="110" t="s">
        <v>89</v>
      </c>
      <c r="B4" s="109" t="s">
        <v>40</v>
      </c>
      <c r="C4" s="110" t="n">
        <v>1</v>
      </c>
      <c r="D4" s="110" t="n">
        <v>2</v>
      </c>
      <c r="E4" s="110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2023-06-09T15:53:07Z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