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zhenglihong/Desktop/"/>
    </mc:Choice>
  </mc:AlternateContent>
  <xr:revisionPtr revIDLastSave="0" documentId="8_{2647CAE8-2C97-684C-9373-413086BA9C8E}" xr6:coauthVersionLast="47" xr6:coauthVersionMax="47" xr10:uidLastSave="{00000000-0000-0000-0000-000000000000}"/>
  <bookViews>
    <workbookView xWindow="11640" yWindow="500" windowWidth="15260" windowHeight="16100" xr2:uid="{A0E1EBD5-8AE1-7345-9243-8C408503C20A}"/>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5" i="1" l="1"/>
  <c r="I46" i="1"/>
  <c r="I47" i="1"/>
  <c r="I44" i="1"/>
  <c r="G45" i="1"/>
  <c r="G46" i="1"/>
  <c r="G47" i="1"/>
  <c r="G44" i="1"/>
  <c r="H45" i="1"/>
  <c r="H46" i="1"/>
  <c r="H47" i="1"/>
  <c r="H44" i="1"/>
  <c r="F45" i="1"/>
  <c r="F46" i="1"/>
  <c r="F47" i="1"/>
  <c r="F44" i="1"/>
  <c r="E45" i="1"/>
  <c r="E46" i="1"/>
  <c r="E47" i="1"/>
  <c r="E44" i="1"/>
  <c r="D45" i="1"/>
  <c r="D46" i="1"/>
  <c r="D47" i="1"/>
  <c r="C45" i="1"/>
  <c r="C46" i="1"/>
  <c r="C47" i="1"/>
  <c r="C44" i="1"/>
  <c r="B46" i="1"/>
  <c r="B47" i="1"/>
  <c r="B45" i="1"/>
  <c r="D44" i="1"/>
  <c r="B44" i="1"/>
  <c r="H28" i="1"/>
  <c r="H27" i="1"/>
  <c r="H26" i="1"/>
  <c r="H25" i="1"/>
  <c r="H24" i="1"/>
  <c r="H23" i="1"/>
  <c r="H22" i="1"/>
  <c r="G28" i="1"/>
  <c r="G27" i="1"/>
  <c r="G26" i="1"/>
  <c r="G25" i="1"/>
  <c r="G24" i="1"/>
  <c r="G23" i="1"/>
  <c r="G22" i="1"/>
  <c r="F23" i="1"/>
  <c r="F24" i="1"/>
  <c r="F25" i="1"/>
  <c r="F26" i="1"/>
  <c r="F27" i="1"/>
  <c r="F28" i="1"/>
  <c r="F22" i="1"/>
  <c r="L4" i="1"/>
  <c r="L5" i="1"/>
  <c r="L6" i="1"/>
  <c r="L7" i="1"/>
  <c r="L8" i="1"/>
  <c r="L9" i="1"/>
  <c r="L3" i="1"/>
  <c r="K3" i="1"/>
  <c r="K4" i="1"/>
  <c r="K5" i="1"/>
  <c r="K6" i="1"/>
  <c r="K7" i="1"/>
  <c r="K8" i="1"/>
  <c r="K9" i="1"/>
  <c r="E23" i="1"/>
  <c r="E24" i="1"/>
  <c r="E25" i="1"/>
  <c r="E26" i="1"/>
  <c r="E27" i="1"/>
  <c r="E28" i="1"/>
  <c r="E22" i="1"/>
  <c r="D23" i="1"/>
  <c r="D24" i="1"/>
  <c r="D25" i="1"/>
  <c r="D26" i="1"/>
  <c r="D27" i="1"/>
  <c r="D28" i="1"/>
  <c r="D22" i="1"/>
  <c r="J4" i="1"/>
  <c r="J5" i="1"/>
  <c r="J6" i="1"/>
  <c r="J7" i="1"/>
  <c r="J8" i="1"/>
  <c r="J9" i="1"/>
  <c r="J3" i="1"/>
  <c r="I4" i="1"/>
  <c r="I5" i="1"/>
  <c r="I6" i="1"/>
  <c r="I7" i="1"/>
  <c r="I8" i="1"/>
  <c r="I9" i="1"/>
  <c r="I3" i="1"/>
  <c r="B15" i="1"/>
  <c r="H4" i="1"/>
  <c r="H5" i="1"/>
  <c r="H6" i="1"/>
  <c r="H7" i="1"/>
  <c r="H8" i="1"/>
  <c r="H9" i="1"/>
  <c r="H3" i="1"/>
  <c r="B14" i="1"/>
  <c r="I28" i="1" l="1"/>
  <c r="I24" i="1"/>
  <c r="D32" i="1"/>
  <c r="I26" i="1"/>
  <c r="I27" i="1"/>
  <c r="I23" i="1"/>
  <c r="I25" i="1"/>
  <c r="I22" i="1"/>
  <c r="D34" i="1" l="1"/>
  <c r="D35" i="1"/>
  <c r="D33" i="1"/>
  <c r="D31" i="1"/>
  <c r="D30" i="1"/>
</calcChain>
</file>

<file path=xl/sharedStrings.xml><?xml version="1.0" encoding="utf-8"?>
<sst xmlns="http://schemas.openxmlformats.org/spreadsheetml/2006/main" count="64" uniqueCount="59">
  <si>
    <t>Subjects Mark out of 100</t>
  </si>
  <si>
    <t>SrNo</t>
  </si>
  <si>
    <t>Name</t>
  </si>
  <si>
    <t>Physics</t>
  </si>
  <si>
    <t>Chemistry</t>
  </si>
  <si>
    <t>Biology</t>
  </si>
  <si>
    <t>Total Mark</t>
  </si>
  <si>
    <t>Average</t>
  </si>
  <si>
    <t>John</t>
  </si>
  <si>
    <t>Mohamed</t>
  </si>
  <si>
    <t>Ali</t>
  </si>
  <si>
    <t>Mark</t>
  </si>
  <si>
    <t>Jen</t>
  </si>
  <si>
    <t>Aisha</t>
  </si>
  <si>
    <t>Mary</t>
  </si>
  <si>
    <t>3rd highest mark</t>
  </si>
  <si>
    <t>2nd lowest smark</t>
  </si>
  <si>
    <t>Rank ASC</t>
  </si>
  <si>
    <t>Rank Desc</t>
  </si>
  <si>
    <t>prize(if total markers&gt;200, then 1000, else 0)</t>
  </si>
  <si>
    <t>name</t>
  </si>
  <si>
    <t>Gender</t>
  </si>
  <si>
    <t>age</t>
  </si>
  <si>
    <t>Partly eligible</t>
  </si>
  <si>
    <t>a</t>
  </si>
  <si>
    <t>Male</t>
  </si>
  <si>
    <t>c</t>
  </si>
  <si>
    <t>g</t>
  </si>
  <si>
    <t>r</t>
  </si>
  <si>
    <t>Female</t>
  </si>
  <si>
    <t>j</t>
  </si>
  <si>
    <t>u</t>
  </si>
  <si>
    <t>t</t>
  </si>
  <si>
    <t>badge (if all three subjects over 60, then will get 10000, else 0)</t>
  </si>
  <si>
    <t>badge (if any of subject over 70, then will get 999, else 0)</t>
  </si>
  <si>
    <t>1. check total mark 2. check average 3. check rank 4. add prize(if total markers are&gt;200, then 1000, else 0) 5. check 3rd highet and 2nd lowest mark 6.badge (if all three subjects over 60, then will get 10000, else 0)  7.badge (if any of subject over 70, then will get 999, else 0)</t>
  </si>
  <si>
    <t>fully eligible(femal and age&gt;35 will be fully eligible)</t>
  </si>
  <si>
    <t>Jan</t>
  </si>
  <si>
    <t>Feb</t>
  </si>
  <si>
    <t>Mar</t>
  </si>
  <si>
    <t>total</t>
  </si>
  <si>
    <t>sum of total of males</t>
  </si>
  <si>
    <t>sum of total of female</t>
  </si>
  <si>
    <t>sum if female of jan sum</t>
  </si>
  <si>
    <t>average if female of jan avg</t>
  </si>
  <si>
    <t>sumifs when gender is male and age is bigger than 50</t>
  </si>
  <si>
    <t>ave of total if gender=f, jan point&gt;30, age&gt;40</t>
  </si>
  <si>
    <t>1. use true or false to check if fully eligible or partly eligible (female and age&gt;35 will be fully eligible)  2. sum of total of males/female 3. if it is female, sum the january marks 4. count avg of jan marks, if it is female 5. sumifs when gender is male and age is bigger than 50 6. ave of total if gender=f, jan point&gt;30, age&gt;40</t>
  </si>
  <si>
    <t>if jan mark &gt;30 bronze; 30&gt;x&gt;60 silver; 60&lt;x&lt;100 gold</t>
  </si>
  <si>
    <t>date</t>
  </si>
  <si>
    <t>Day</t>
  </si>
  <si>
    <t>Month</t>
  </si>
  <si>
    <t>year</t>
  </si>
  <si>
    <t>1. select day, month, year</t>
  </si>
  <si>
    <t>text-day</t>
  </si>
  <si>
    <t>text-month</t>
  </si>
  <si>
    <t>text-year</t>
  </si>
  <si>
    <t>text-week</t>
  </si>
  <si>
    <t>test-full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</si>
</sst>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0" fillId="3" borderId="0" xfId="0" applyFill="1"/>
    <xf numFmtId="0" fontId="1" fillId="3" borderId="0" xfId="0" applyFont="1" applyFill="1"/>
    <xf numFmtId="0" fontId="0" fillId="2" borderId="0" xfId="0" applyFill="1" applyAlignment="1">
      <alignment wrapText="1"/>
    </xf>
    <xf numFmtId="0" fontId="0" fillId="0" borderId="0" xfId="0" applyAlignment="1">
      <alignment horizontal="center" wrapText="1"/>
    </xf>
    <xf numFmtId="0" fontId="1" fillId="0" borderId="0" xfId="0" applyFont="1" applyAlignment="1">
      <alignment horizontal="center" wrapText="1"/>
    </xf>
    <xf numFmtId="0" fontId="0" fillId="0" borderId="0" xfId="0" applyFill="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AF006-7734-6149-A467-17CDF9A7F8D4}">
  <dimension ref="A1:S48"/>
  <sheetViews>
    <sheetView tabSelected="1" topLeftCell="A34" workbookViewId="0">
      <selection activeCell="I44" sqref="I44:I47"/>
    </sheetView>
  </sheetViews>
  <sheetFormatPr baseColWidth="10" defaultRowHeight="16" x14ac:dyDescent="0.2"/>
  <cols>
    <col min="1" max="1" width="17.33203125" customWidth="1"/>
    <col min="2" max="2" width="19.5" customWidth="1"/>
  </cols>
  <sheetData>
    <row r="1" spans="1:19" x14ac:dyDescent="0.2">
      <c r="A1" s="2"/>
      <c r="B1" s="2"/>
      <c r="C1" s="3" t="s">
        <v>0</v>
      </c>
      <c r="D1" s="2"/>
      <c r="E1" s="2"/>
      <c r="F1" s="2"/>
      <c r="G1" s="2"/>
      <c r="H1" s="2"/>
      <c r="I1" s="2"/>
    </row>
    <row r="2" spans="1:19" ht="119" x14ac:dyDescent="0.2">
      <c r="A2" s="1" t="s">
        <v>1</v>
      </c>
      <c r="B2" s="1" t="s">
        <v>2</v>
      </c>
      <c r="C2" s="1" t="s">
        <v>3</v>
      </c>
      <c r="D2" s="1" t="s">
        <v>4</v>
      </c>
      <c r="E2" s="1" t="s">
        <v>5</v>
      </c>
      <c r="F2" s="1" t="s">
        <v>6</v>
      </c>
      <c r="G2" s="1" t="s">
        <v>7</v>
      </c>
      <c r="H2" s="1" t="s">
        <v>17</v>
      </c>
      <c r="I2" s="1" t="s">
        <v>18</v>
      </c>
      <c r="J2" s="4" t="s">
        <v>19</v>
      </c>
      <c r="K2" s="4" t="s">
        <v>33</v>
      </c>
      <c r="L2" s="4" t="s">
        <v>34</v>
      </c>
      <c r="M2" s="4"/>
      <c r="N2" s="4"/>
    </row>
    <row r="3" spans="1:19" x14ac:dyDescent="0.2">
      <c r="A3">
        <v>1</v>
      </c>
      <c r="B3" t="s">
        <v>8</v>
      </c>
      <c r="C3">
        <v>45</v>
      </c>
      <c r="D3">
        <v>55</v>
      </c>
      <c r="E3">
        <v>67</v>
      </c>
      <c r="F3">
        <v>167</v>
      </c>
      <c r="G3">
        <v>55.67</v>
      </c>
      <c r="H3">
        <f>RANK(F3,$F$3:$F$9,1)</f>
        <v>4</v>
      </c>
      <c r="I3">
        <f>RANK(F3,$F$3:$F$9,0)</f>
        <v>4</v>
      </c>
      <c r="J3">
        <f>IF(F3&gt;200, 1000,0)</f>
        <v>0</v>
      </c>
      <c r="K3">
        <f>IF(AND(C3&gt;60, D3&gt;60,E3&gt;60), 10000,0)</f>
        <v>0</v>
      </c>
      <c r="L3">
        <f>IF(OR(C3&gt;70,D3&gt;70,E3&gt;70),999,0)</f>
        <v>0</v>
      </c>
      <c r="P3" s="6" t="s">
        <v>35</v>
      </c>
      <c r="Q3" s="6"/>
      <c r="R3" s="6"/>
      <c r="S3" s="6"/>
    </row>
    <row r="4" spans="1:19" x14ac:dyDescent="0.2">
      <c r="A4">
        <v>2</v>
      </c>
      <c r="B4" t="s">
        <v>9</v>
      </c>
      <c r="C4">
        <v>78</v>
      </c>
      <c r="D4">
        <v>65</v>
      </c>
      <c r="E4">
        <v>75</v>
      </c>
      <c r="F4">
        <v>218</v>
      </c>
      <c r="G4">
        <v>72.67</v>
      </c>
      <c r="H4">
        <f t="shared" ref="H4:H9" si="0">RANK(F4,$F$3:$F$9,1)</f>
        <v>6</v>
      </c>
      <c r="I4">
        <f t="shared" ref="I4:I9" si="1">RANK(F4,$F$3:$F$9,0)</f>
        <v>2</v>
      </c>
      <c r="J4">
        <f t="shared" ref="J4:J9" si="2">IF(F4&gt;200, 1000,0)</f>
        <v>1000</v>
      </c>
      <c r="K4">
        <f>IF(AND(C4&gt;60, D4&gt;60,E4&gt;60), 10000,0)</f>
        <v>10000</v>
      </c>
      <c r="L4">
        <f t="shared" ref="L4:L9" si="3">IF(OR(C4&gt;70,D4&gt;70,E4&gt;70),999,0)</f>
        <v>999</v>
      </c>
      <c r="P4" s="6"/>
      <c r="Q4" s="6"/>
      <c r="R4" s="6"/>
      <c r="S4" s="6"/>
    </row>
    <row r="5" spans="1:19" x14ac:dyDescent="0.2">
      <c r="A5">
        <v>3</v>
      </c>
      <c r="B5" t="s">
        <v>10</v>
      </c>
      <c r="C5">
        <v>39</v>
      </c>
      <c r="D5">
        <v>52</v>
      </c>
      <c r="E5">
        <v>59</v>
      </c>
      <c r="F5">
        <v>150</v>
      </c>
      <c r="G5">
        <v>50</v>
      </c>
      <c r="H5">
        <f t="shared" si="0"/>
        <v>3</v>
      </c>
      <c r="I5">
        <f t="shared" si="1"/>
        <v>5</v>
      </c>
      <c r="J5">
        <f t="shared" si="2"/>
        <v>0</v>
      </c>
      <c r="K5">
        <f t="shared" ref="K5:K9" si="4">IF(AND(C5&gt;60, D5&gt;60,E5&gt;60), 10000,0)</f>
        <v>0</v>
      </c>
      <c r="L5">
        <f t="shared" si="3"/>
        <v>0</v>
      </c>
      <c r="P5" s="6"/>
      <c r="Q5" s="6"/>
      <c r="R5" s="6"/>
      <c r="S5" s="6"/>
    </row>
    <row r="6" spans="1:19" x14ac:dyDescent="0.2">
      <c r="A6">
        <v>4</v>
      </c>
      <c r="B6" t="s">
        <v>11</v>
      </c>
      <c r="C6">
        <v>45</v>
      </c>
      <c r="D6">
        <v>25</v>
      </c>
      <c r="E6">
        <v>36</v>
      </c>
      <c r="F6">
        <v>106</v>
      </c>
      <c r="G6">
        <v>35.33</v>
      </c>
      <c r="H6">
        <f t="shared" si="0"/>
        <v>1</v>
      </c>
      <c r="I6">
        <f t="shared" si="1"/>
        <v>7</v>
      </c>
      <c r="J6">
        <f t="shared" si="2"/>
        <v>0</v>
      </c>
      <c r="K6">
        <f t="shared" si="4"/>
        <v>0</v>
      </c>
      <c r="L6">
        <f t="shared" si="3"/>
        <v>0</v>
      </c>
      <c r="P6" s="6"/>
      <c r="Q6" s="6"/>
      <c r="R6" s="6"/>
      <c r="S6" s="6"/>
    </row>
    <row r="7" spans="1:19" x14ac:dyDescent="0.2">
      <c r="A7">
        <v>5</v>
      </c>
      <c r="B7" t="s">
        <v>12</v>
      </c>
      <c r="C7">
        <v>45</v>
      </c>
      <c r="D7">
        <v>28</v>
      </c>
      <c r="E7">
        <v>53</v>
      </c>
      <c r="F7">
        <v>126</v>
      </c>
      <c r="G7">
        <v>42</v>
      </c>
      <c r="H7">
        <f t="shared" si="0"/>
        <v>2</v>
      </c>
      <c r="I7">
        <f t="shared" si="1"/>
        <v>6</v>
      </c>
      <c r="J7">
        <f t="shared" si="2"/>
        <v>0</v>
      </c>
      <c r="K7">
        <f t="shared" si="4"/>
        <v>0</v>
      </c>
      <c r="L7">
        <f t="shared" si="3"/>
        <v>0</v>
      </c>
      <c r="P7" s="6"/>
      <c r="Q7" s="6"/>
      <c r="R7" s="6"/>
      <c r="S7" s="6"/>
    </row>
    <row r="8" spans="1:19" x14ac:dyDescent="0.2">
      <c r="A8">
        <v>6</v>
      </c>
      <c r="B8" t="s">
        <v>13</v>
      </c>
      <c r="C8">
        <v>89</v>
      </c>
      <c r="D8">
        <v>75</v>
      </c>
      <c r="E8">
        <v>61</v>
      </c>
      <c r="F8">
        <v>225</v>
      </c>
      <c r="G8">
        <v>75</v>
      </c>
      <c r="H8">
        <f t="shared" si="0"/>
        <v>7</v>
      </c>
      <c r="I8">
        <f t="shared" si="1"/>
        <v>1</v>
      </c>
      <c r="J8">
        <f t="shared" si="2"/>
        <v>1000</v>
      </c>
      <c r="K8">
        <f t="shared" si="4"/>
        <v>10000</v>
      </c>
      <c r="L8">
        <f t="shared" si="3"/>
        <v>999</v>
      </c>
      <c r="P8" s="6"/>
      <c r="Q8" s="6"/>
      <c r="R8" s="6"/>
      <c r="S8" s="6"/>
    </row>
    <row r="9" spans="1:19" x14ac:dyDescent="0.2">
      <c r="A9">
        <v>7</v>
      </c>
      <c r="B9" t="s">
        <v>14</v>
      </c>
      <c r="C9">
        <v>71</v>
      </c>
      <c r="D9">
        <v>64</v>
      </c>
      <c r="E9">
        <v>73</v>
      </c>
      <c r="F9">
        <v>208</v>
      </c>
      <c r="G9">
        <v>69.33</v>
      </c>
      <c r="H9">
        <f t="shared" si="0"/>
        <v>5</v>
      </c>
      <c r="I9">
        <f t="shared" si="1"/>
        <v>3</v>
      </c>
      <c r="J9">
        <f t="shared" si="2"/>
        <v>1000</v>
      </c>
      <c r="K9">
        <f t="shared" si="4"/>
        <v>10000</v>
      </c>
      <c r="L9">
        <f t="shared" si="3"/>
        <v>999</v>
      </c>
      <c r="P9" s="6"/>
      <c r="Q9" s="6"/>
      <c r="R9" s="6"/>
      <c r="S9" s="6"/>
    </row>
    <row r="14" spans="1:19" x14ac:dyDescent="0.2">
      <c r="A14" s="1" t="s">
        <v>15</v>
      </c>
      <c r="B14">
        <f>LARGE(F3:F9,3)</f>
        <v>208</v>
      </c>
    </row>
    <row r="15" spans="1:19" x14ac:dyDescent="0.2">
      <c r="A15" s="1" t="s">
        <v>16</v>
      </c>
      <c r="B15">
        <f>SMALL(F3:F9,2)</f>
        <v>126</v>
      </c>
    </row>
    <row r="20" spans="1:19" x14ac:dyDescent="0.2">
      <c r="P20" s="6" t="s">
        <v>47</v>
      </c>
      <c r="Q20" s="6"/>
      <c r="R20" s="6"/>
      <c r="S20" s="6"/>
    </row>
    <row r="21" spans="1:19" x14ac:dyDescent="0.2">
      <c r="A21" s="1" t="s">
        <v>20</v>
      </c>
      <c r="B21" s="1" t="s">
        <v>21</v>
      </c>
      <c r="C21" s="1" t="s">
        <v>22</v>
      </c>
      <c r="D21" s="1" t="s">
        <v>36</v>
      </c>
      <c r="E21" s="1" t="s">
        <v>23</v>
      </c>
      <c r="F21" s="1" t="s">
        <v>37</v>
      </c>
      <c r="G21" s="1" t="s">
        <v>38</v>
      </c>
      <c r="H21" s="1" t="s">
        <v>39</v>
      </c>
      <c r="I21" s="1" t="s">
        <v>40</v>
      </c>
      <c r="P21" s="6"/>
      <c r="Q21" s="6"/>
      <c r="R21" s="6"/>
      <c r="S21" s="6"/>
    </row>
    <row r="22" spans="1:19" x14ac:dyDescent="0.2">
      <c r="A22" t="s">
        <v>24</v>
      </c>
      <c r="B22" t="s">
        <v>25</v>
      </c>
      <c r="C22">
        <v>55</v>
      </c>
      <c r="D22" t="b">
        <f>AND(B22="female",C22&gt;35)</f>
        <v>0</v>
      </c>
      <c r="E22" t="b">
        <f>OR(B22="female",C22&gt;35)</f>
        <v>1</v>
      </c>
      <c r="F22">
        <f ca="1">RANDBETWEEN(0,100)</f>
        <v>66</v>
      </c>
      <c r="G22">
        <f ca="1">RANDBETWEEN(0,100)</f>
        <v>18</v>
      </c>
      <c r="H22">
        <f ca="1">RANDBETWEEN(0,100)</f>
        <v>45</v>
      </c>
      <c r="I22">
        <f ca="1">SUM(F22,G22,H22)</f>
        <v>129</v>
      </c>
      <c r="P22" s="6"/>
      <c r="Q22" s="6"/>
      <c r="R22" s="6"/>
      <c r="S22" s="6"/>
    </row>
    <row r="23" spans="1:19" ht="16" customHeight="1" x14ac:dyDescent="0.2">
      <c r="A23" t="s">
        <v>26</v>
      </c>
      <c r="B23" t="s">
        <v>25</v>
      </c>
      <c r="C23">
        <v>33</v>
      </c>
      <c r="D23" t="b">
        <f t="shared" ref="D23:D28" si="5">AND(B23="female",C23&gt;35)</f>
        <v>0</v>
      </c>
      <c r="E23" t="b">
        <f t="shared" ref="E23:E28" si="6">OR(B23="female",C23&gt;35)</f>
        <v>0</v>
      </c>
      <c r="F23">
        <f t="shared" ref="F23:H28" ca="1" si="7">RANDBETWEEN(0,100)</f>
        <v>63</v>
      </c>
      <c r="G23">
        <f t="shared" ca="1" si="7"/>
        <v>8</v>
      </c>
      <c r="H23">
        <f t="shared" ca="1" si="7"/>
        <v>53</v>
      </c>
      <c r="I23">
        <f t="shared" ref="I23:I28" ca="1" si="8">SUM(F23,G23,H23)</f>
        <v>124</v>
      </c>
      <c r="P23" s="6"/>
      <c r="Q23" s="6"/>
      <c r="R23" s="6"/>
      <c r="S23" s="6"/>
    </row>
    <row r="24" spans="1:19" x14ac:dyDescent="0.2">
      <c r="A24" t="s">
        <v>27</v>
      </c>
      <c r="B24" t="s">
        <v>25</v>
      </c>
      <c r="C24">
        <v>23</v>
      </c>
      <c r="D24" t="b">
        <f t="shared" si="5"/>
        <v>0</v>
      </c>
      <c r="E24" t="b">
        <f t="shared" si="6"/>
        <v>0</v>
      </c>
      <c r="F24">
        <f t="shared" ca="1" si="7"/>
        <v>56</v>
      </c>
      <c r="G24">
        <f t="shared" ca="1" si="7"/>
        <v>62</v>
      </c>
      <c r="H24">
        <f t="shared" ca="1" si="7"/>
        <v>43</v>
      </c>
      <c r="I24">
        <f t="shared" ca="1" si="8"/>
        <v>161</v>
      </c>
      <c r="P24" s="6"/>
      <c r="Q24" s="6"/>
      <c r="R24" s="6"/>
      <c r="S24" s="6"/>
    </row>
    <row r="25" spans="1:19" x14ac:dyDescent="0.2">
      <c r="A25" t="s">
        <v>28</v>
      </c>
      <c r="B25" t="s">
        <v>29</v>
      </c>
      <c r="C25">
        <v>43</v>
      </c>
      <c r="D25" t="b">
        <f t="shared" si="5"/>
        <v>1</v>
      </c>
      <c r="E25" t="b">
        <f t="shared" si="6"/>
        <v>1</v>
      </c>
      <c r="F25">
        <f t="shared" ca="1" si="7"/>
        <v>51</v>
      </c>
      <c r="G25">
        <f t="shared" ca="1" si="7"/>
        <v>52</v>
      </c>
      <c r="H25">
        <f t="shared" ca="1" si="7"/>
        <v>13</v>
      </c>
      <c r="I25">
        <f t="shared" ca="1" si="8"/>
        <v>116</v>
      </c>
      <c r="P25" s="6"/>
      <c r="Q25" s="6"/>
      <c r="R25" s="6"/>
      <c r="S25" s="6"/>
    </row>
    <row r="26" spans="1:19" x14ac:dyDescent="0.2">
      <c r="A26" t="s">
        <v>30</v>
      </c>
      <c r="B26" t="s">
        <v>29</v>
      </c>
      <c r="C26">
        <v>45</v>
      </c>
      <c r="D26" t="b">
        <f t="shared" si="5"/>
        <v>1</v>
      </c>
      <c r="E26" t="b">
        <f t="shared" si="6"/>
        <v>1</v>
      </c>
      <c r="F26">
        <f t="shared" ca="1" si="7"/>
        <v>65</v>
      </c>
      <c r="G26">
        <f t="shared" ca="1" si="7"/>
        <v>30</v>
      </c>
      <c r="H26">
        <f t="shared" ca="1" si="7"/>
        <v>26</v>
      </c>
      <c r="I26">
        <f t="shared" ca="1" si="8"/>
        <v>121</v>
      </c>
      <c r="P26" s="6"/>
      <c r="Q26" s="6"/>
      <c r="R26" s="6"/>
      <c r="S26" s="6"/>
    </row>
    <row r="27" spans="1:19" x14ac:dyDescent="0.2">
      <c r="A27" t="s">
        <v>31</v>
      </c>
      <c r="B27" t="s">
        <v>25</v>
      </c>
      <c r="C27">
        <v>43</v>
      </c>
      <c r="D27" t="b">
        <f t="shared" si="5"/>
        <v>0</v>
      </c>
      <c r="E27" t="b">
        <f t="shared" si="6"/>
        <v>1</v>
      </c>
      <c r="F27">
        <f t="shared" ca="1" si="7"/>
        <v>81</v>
      </c>
      <c r="G27">
        <f t="shared" ca="1" si="7"/>
        <v>82</v>
      </c>
      <c r="H27">
        <f t="shared" ca="1" si="7"/>
        <v>26</v>
      </c>
      <c r="I27">
        <f t="shared" ca="1" si="8"/>
        <v>189</v>
      </c>
    </row>
    <row r="28" spans="1:19" x14ac:dyDescent="0.2">
      <c r="A28" t="s">
        <v>32</v>
      </c>
      <c r="B28" t="s">
        <v>29</v>
      </c>
      <c r="C28">
        <v>22</v>
      </c>
      <c r="D28" t="b">
        <f t="shared" si="5"/>
        <v>0</v>
      </c>
      <c r="E28" t="b">
        <f t="shared" si="6"/>
        <v>1</v>
      </c>
      <c r="F28">
        <f t="shared" ca="1" si="7"/>
        <v>37</v>
      </c>
      <c r="G28">
        <f t="shared" ca="1" si="7"/>
        <v>99</v>
      </c>
      <c r="H28">
        <f t="shared" ca="1" si="7"/>
        <v>90</v>
      </c>
      <c r="I28">
        <f t="shared" ca="1" si="8"/>
        <v>226</v>
      </c>
    </row>
    <row r="30" spans="1:19" ht="102" x14ac:dyDescent="0.2">
      <c r="C30" s="4" t="s">
        <v>41</v>
      </c>
      <c r="D30">
        <f ca="1">SUMIF(B22:B28,B22,I22:I28)</f>
        <v>603</v>
      </c>
      <c r="E30" s="4" t="s">
        <v>48</v>
      </c>
    </row>
    <row r="31" spans="1:19" ht="51" x14ac:dyDescent="0.2">
      <c r="C31" s="4" t="s">
        <v>42</v>
      </c>
      <c r="D31">
        <f ca="1">SUMIF(B22:B28,B26,I22:I28)</f>
        <v>463</v>
      </c>
    </row>
    <row r="32" spans="1:19" ht="51" x14ac:dyDescent="0.2">
      <c r="C32" s="4" t="s">
        <v>43</v>
      </c>
      <c r="D32">
        <f ca="1">SUMIF(B22:B28,B26,F22:F28)</f>
        <v>153</v>
      </c>
    </row>
    <row r="33" spans="1:14" ht="51" x14ac:dyDescent="0.2">
      <c r="C33" s="4" t="s">
        <v>44</v>
      </c>
      <c r="D33">
        <f ca="1">AVERAGEIF(B22:B28,B22,I22:I28)</f>
        <v>150.75</v>
      </c>
      <c r="F33" s="7"/>
    </row>
    <row r="34" spans="1:14" ht="119" x14ac:dyDescent="0.2">
      <c r="C34" s="4" t="s">
        <v>45</v>
      </c>
      <c r="D34">
        <f ca="1">SUMIFS(I22:I28,B22:B28,B22,C22:C28,"&gt;40")</f>
        <v>318</v>
      </c>
    </row>
    <row r="35" spans="1:14" ht="85" x14ac:dyDescent="0.2">
      <c r="C35" s="4" t="s">
        <v>46</v>
      </c>
      <c r="D35">
        <f ca="1">AVERAGEIFS(I22:I28,B22:B28,B25,F22:F28,"&gt;30",C22:C28,"&gt;40")</f>
        <v>118.5</v>
      </c>
    </row>
    <row r="43" spans="1:14" x14ac:dyDescent="0.2">
      <c r="A43" s="1" t="s">
        <v>49</v>
      </c>
      <c r="B43" s="1" t="s">
        <v>50</v>
      </c>
      <c r="C43" s="1" t="s">
        <v>51</v>
      </c>
      <c r="D43" s="1" t="s">
        <v>52</v>
      </c>
      <c r="E43" s="1" t="s">
        <v>54</v>
      </c>
      <c r="F43" s="1" t="s">
        <v>55</v>
      </c>
      <c r="G43" s="1" t="s">
        <v>56</v>
      </c>
      <c r="H43" s="1" t="s">
        <v>57</v>
      </c>
      <c r="I43" s="1" t="s">
        <v>58</v>
      </c>
    </row>
    <row r="44" spans="1:14" x14ac:dyDescent="0.2">
      <c r="A44" s="8">
        <v>42256</v>
      </c>
      <c r="B44">
        <f>DAY(A44)</f>
        <v>9</v>
      </c>
      <c r="C44">
        <f>MONTH(A44)</f>
        <v>9</v>
      </c>
      <c r="D44">
        <f>YEAR(A44)</f>
        <v>2015</v>
      </c>
      <c r="E44" t="str">
        <f>TEXT(A44,"DD")</f>
        <v>09</v>
      </c>
      <c r="F44" t="str">
        <f>TEXT(A44,"MM")</f>
        <v>09</v>
      </c>
      <c r="G44" t="str">
        <f>TEXT(A44,"yyyy")</f>
        <v>2015</v>
      </c>
      <c r="H44" t="str">
        <f>TEXT(A44,"DDD")</f>
        <v>Wed</v>
      </c>
      <c r="I44" t="str">
        <f>TEXT(A44,"dddd")</f>
        <v>Wednesday</v>
      </c>
      <c r="K44" s="5" t="s">
        <v>53</v>
      </c>
      <c r="L44" s="5"/>
      <c r="M44" s="5"/>
      <c r="N44" s="5"/>
    </row>
    <row r="45" spans="1:14" x14ac:dyDescent="0.2">
      <c r="A45" s="8">
        <v>42257</v>
      </c>
      <c r="B45">
        <f>DAY(A45)</f>
        <v>10</v>
      </c>
      <c r="C45">
        <f t="shared" ref="C45:C47" si="9">MONTH(A45)</f>
        <v>9</v>
      </c>
      <c r="D45">
        <f t="shared" ref="D45:D47" si="10">YEAR(A45)</f>
        <v>2015</v>
      </c>
      <c r="E45" t="str">
        <f t="shared" ref="E45:E47" si="11">TEXT(A45,"DD")</f>
        <v>10</v>
      </c>
      <c r="F45" t="str">
        <f t="shared" ref="F45:F47" si="12">TEXT(A45,"MM")</f>
        <v>09</v>
      </c>
      <c r="G45" t="str">
        <f t="shared" ref="G45:G47" si="13">TEXT(A45,"yyyy")</f>
        <v>2015</v>
      </c>
      <c r="H45" t="str">
        <f t="shared" ref="H45:H47" si="14">TEXT(A45,"DDD")</f>
        <v>Thu</v>
      </c>
      <c r="I45" t="str">
        <f t="shared" ref="I45:I47" si="15">TEXT(A45,"dddd")</f>
        <v>Thursday</v>
      </c>
      <c r="K45" s="5"/>
      <c r="L45" s="5"/>
      <c r="M45" s="5"/>
      <c r="N45" s="5"/>
    </row>
    <row r="46" spans="1:14" x14ac:dyDescent="0.2">
      <c r="A46" s="8">
        <v>42258</v>
      </c>
      <c r="B46">
        <f t="shared" ref="B46:B47" si="16">DAY(A46)</f>
        <v>11</v>
      </c>
      <c r="C46">
        <f t="shared" si="9"/>
        <v>9</v>
      </c>
      <c r="D46">
        <f t="shared" si="10"/>
        <v>2015</v>
      </c>
      <c r="E46" t="str">
        <f t="shared" si="11"/>
        <v>11</v>
      </c>
      <c r="F46" t="str">
        <f t="shared" si="12"/>
        <v>09</v>
      </c>
      <c r="G46" t="str">
        <f t="shared" si="13"/>
        <v>2015</v>
      </c>
      <c r="H46" t="str">
        <f t="shared" si="14"/>
        <v>Fri</v>
      </c>
      <c r="I46" t="str">
        <f t="shared" si="15"/>
        <v>Friday</v>
      </c>
      <c r="K46" s="5"/>
      <c r="L46" s="5"/>
      <c r="M46" s="5"/>
      <c r="N46" s="5"/>
    </row>
    <row r="47" spans="1:14" x14ac:dyDescent="0.2">
      <c r="A47" s="8">
        <v>42259</v>
      </c>
      <c r="B47">
        <f t="shared" si="16"/>
        <v>12</v>
      </c>
      <c r="C47">
        <f t="shared" si="9"/>
        <v>9</v>
      </c>
      <c r="D47">
        <f t="shared" si="10"/>
        <v>2015</v>
      </c>
      <c r="E47" t="str">
        <f t="shared" si="11"/>
        <v>12</v>
      </c>
      <c r="F47" t="str">
        <f t="shared" si="12"/>
        <v>09</v>
      </c>
      <c r="G47" t="str">
        <f t="shared" si="13"/>
        <v>2015</v>
      </c>
      <c r="H47" t="str">
        <f t="shared" si="14"/>
        <v>Sat</v>
      </c>
      <c r="I47" t="str">
        <f t="shared" si="15"/>
        <v>Saturday</v>
      </c>
      <c r="K47" s="5"/>
      <c r="L47" s="5"/>
      <c r="M47" s="5"/>
      <c r="N47" s="5"/>
    </row>
    <row r="48" spans="1:14" x14ac:dyDescent="0.2">
      <c r="A48" s="8"/>
    </row>
  </sheetData>
  <mergeCells count="3">
    <mergeCell ref="P3:S9"/>
    <mergeCell ref="P20:S26"/>
    <mergeCell ref="K44:N4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Training (armadillo.co.uk)</dc:creator>
  <cp:lastModifiedBy>Training (armadillo.co.uk)</cp:lastModifiedBy>
  <dcterms:created xsi:type="dcterms:W3CDTF">2023-11-17T09:44:13Z</dcterms:created>
  <dcterms:modified xsi:type="dcterms:W3CDTF">2023-11-17T16:21:15Z</dcterms:modified>
</cp:coreProperties>
</file>