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Internal" sheetId="1" r:id="rId1"/>
    <sheet name="University" sheetId="2" r:id="rId2"/>
    <sheet name="Calculation Sheet" sheetId="3" r:id="rId3"/>
  </sheets>
  <definedNames>
    <definedName name="_xlnm.Print_Area" localSheetId="2">'Calculation Sheet'!$A$1:$M$19</definedName>
  </definedNames>
  <calcPr calcId="124519"/>
  <fileRecoveryPr repairLoad="1"/>
  <extLst>
    <ext uri="GoogleSheetsCustomDataVersion1">
      <go:sheetsCustomData xmlns:go="http://customooxmlschemas.google.com/" r:id="rId7" roundtripDataSignature="AMtx7mhsw+7w4C+x80eawlUPM2S21O0FrQ=="/>
    </ext>
  </extLst>
</workbook>
</file>

<file path=xl/calcChain.xml><?xml version="1.0" encoding="utf-8"?>
<calcChain xmlns="http://schemas.openxmlformats.org/spreadsheetml/2006/main">
  <c r="D72" i="2"/>
  <c r="D71"/>
  <c r="D70"/>
  <c r="D69"/>
  <c r="D68"/>
  <c r="D74" s="1"/>
  <c r="D75" s="1"/>
  <c r="D76" s="1"/>
  <c r="D66"/>
  <c r="D65" s="1"/>
  <c r="D67" s="1"/>
  <c r="U69" i="1"/>
  <c r="U68"/>
  <c r="F68"/>
  <c r="G68" s="1"/>
  <c r="E68"/>
  <c r="E67"/>
  <c r="F67" s="1"/>
  <c r="G67" s="1"/>
  <c r="L66"/>
  <c r="M66" s="1"/>
  <c r="E66"/>
  <c r="F66" s="1"/>
  <c r="V65"/>
  <c r="U65"/>
  <c r="Q65"/>
  <c r="J65"/>
  <c r="K65" s="1"/>
  <c r="L65" s="1"/>
  <c r="M65" s="1"/>
  <c r="G65"/>
  <c r="E65"/>
  <c r="F64"/>
  <c r="U64" s="1"/>
  <c r="E64"/>
  <c r="G63"/>
  <c r="H63" s="1"/>
  <c r="I63" s="1"/>
  <c r="J63" s="1"/>
  <c r="F63"/>
  <c r="U63" s="1"/>
  <c r="E63"/>
  <c r="F62"/>
  <c r="U62" s="1"/>
  <c r="E62"/>
  <c r="G61"/>
  <c r="H61" s="1"/>
  <c r="I61" s="1"/>
  <c r="J61" s="1"/>
  <c r="F61"/>
  <c r="U61" s="1"/>
  <c r="E61"/>
  <c r="F60"/>
  <c r="U60" s="1"/>
  <c r="E60"/>
  <c r="G59"/>
  <c r="H59" s="1"/>
  <c r="I59" s="1"/>
  <c r="J59" s="1"/>
  <c r="F59"/>
  <c r="U59" s="1"/>
  <c r="E59"/>
  <c r="F58"/>
  <c r="U58" s="1"/>
  <c r="E58"/>
  <c r="G57"/>
  <c r="H57" s="1"/>
  <c r="I57" s="1"/>
  <c r="J57" s="1"/>
  <c r="F57"/>
  <c r="U57" s="1"/>
  <c r="E57"/>
  <c r="F56"/>
  <c r="U56" s="1"/>
  <c r="E56"/>
  <c r="G55"/>
  <c r="H55" s="1"/>
  <c r="I55" s="1"/>
  <c r="J55" s="1"/>
  <c r="F55"/>
  <c r="U55" s="1"/>
  <c r="E55"/>
  <c r="F54"/>
  <c r="U54" s="1"/>
  <c r="E54"/>
  <c r="G53"/>
  <c r="H53" s="1"/>
  <c r="I53" s="1"/>
  <c r="J53" s="1"/>
  <c r="F53"/>
  <c r="U53" s="1"/>
  <c r="E53"/>
  <c r="F52"/>
  <c r="U52" s="1"/>
  <c r="E52"/>
  <c r="G51"/>
  <c r="H51" s="1"/>
  <c r="I51" s="1"/>
  <c r="J51" s="1"/>
  <c r="F51"/>
  <c r="U51" s="1"/>
  <c r="E51"/>
  <c r="F50"/>
  <c r="U50" s="1"/>
  <c r="E50"/>
  <c r="G49"/>
  <c r="H49" s="1"/>
  <c r="I49" s="1"/>
  <c r="J49" s="1"/>
  <c r="F49"/>
  <c r="U49" s="1"/>
  <c r="E49"/>
  <c r="F48"/>
  <c r="U48" s="1"/>
  <c r="E48"/>
  <c r="U47"/>
  <c r="G47"/>
  <c r="H47" s="1"/>
  <c r="I47" s="1"/>
  <c r="J47" s="1"/>
  <c r="F47"/>
  <c r="E47"/>
  <c r="F46"/>
  <c r="U46" s="1"/>
  <c r="E46"/>
  <c r="U45"/>
  <c r="G45"/>
  <c r="H45" s="1"/>
  <c r="I45" s="1"/>
  <c r="J45" s="1"/>
  <c r="F45"/>
  <c r="E45"/>
  <c r="F44"/>
  <c r="U44" s="1"/>
  <c r="E44"/>
  <c r="P43"/>
  <c r="I43"/>
  <c r="J43" s="1"/>
  <c r="F43"/>
  <c r="G43" s="1"/>
  <c r="V43" s="1"/>
  <c r="M42"/>
  <c r="N42" s="1"/>
  <c r="L42"/>
  <c r="H42"/>
  <c r="I42" s="1"/>
  <c r="J42" s="1"/>
  <c r="W42" s="1"/>
  <c r="F42"/>
  <c r="E42"/>
  <c r="U42" s="1"/>
  <c r="E41"/>
  <c r="F40"/>
  <c r="G40" s="1"/>
  <c r="E40"/>
  <c r="U40" s="1"/>
  <c r="E39"/>
  <c r="F38"/>
  <c r="G38" s="1"/>
  <c r="E38"/>
  <c r="U38" s="1"/>
  <c r="E37"/>
  <c r="F36"/>
  <c r="G36" s="1"/>
  <c r="E36"/>
  <c r="U36" s="1"/>
  <c r="E35"/>
  <c r="F34"/>
  <c r="G34" s="1"/>
  <c r="E34"/>
  <c r="U34" s="1"/>
  <c r="E33"/>
  <c r="W32"/>
  <c r="P32"/>
  <c r="L32"/>
  <c r="M32" s="1"/>
  <c r="K32"/>
  <c r="I32"/>
  <c r="E32"/>
  <c r="F32" s="1"/>
  <c r="G32" s="1"/>
  <c r="V32" s="1"/>
  <c r="F31"/>
  <c r="G31" s="1"/>
  <c r="E31"/>
  <c r="U31" s="1"/>
  <c r="Y30"/>
  <c r="X30"/>
  <c r="W30"/>
  <c r="V30"/>
  <c r="U30"/>
  <c r="Y29"/>
  <c r="X29"/>
  <c r="W29"/>
  <c r="V29"/>
  <c r="U29"/>
  <c r="Y28"/>
  <c r="X28"/>
  <c r="W28"/>
  <c r="V28"/>
  <c r="U28"/>
  <c r="Y27"/>
  <c r="X27"/>
  <c r="W27"/>
  <c r="V27"/>
  <c r="U27"/>
  <c r="E27"/>
  <c r="AF26"/>
  <c r="AE26"/>
  <c r="Y26"/>
  <c r="X26"/>
  <c r="AD26" s="1"/>
  <c r="W26"/>
  <c r="AC26" s="1"/>
  <c r="V26"/>
  <c r="AB26" s="1"/>
  <c r="U26"/>
  <c r="AA26" s="1"/>
  <c r="E26"/>
  <c r="AF25"/>
  <c r="AD25"/>
  <c r="AC25"/>
  <c r="AB25"/>
  <c r="AA25"/>
  <c r="Y25"/>
  <c r="AE25" s="1"/>
  <c r="X25"/>
  <c r="W25"/>
  <c r="V25"/>
  <c r="U25"/>
  <c r="E25"/>
  <c r="AF24"/>
  <c r="AE24"/>
  <c r="Y24"/>
  <c r="X24"/>
  <c r="AD24" s="1"/>
  <c r="W24"/>
  <c r="AC24" s="1"/>
  <c r="V24"/>
  <c r="AB24" s="1"/>
  <c r="U24"/>
  <c r="AA24" s="1"/>
  <c r="E24"/>
  <c r="AF23"/>
  <c r="AD23"/>
  <c r="AC23"/>
  <c r="AB23"/>
  <c r="AA23"/>
  <c r="Y23"/>
  <c r="AE23" s="1"/>
  <c r="X23"/>
  <c r="W23"/>
  <c r="V23"/>
  <c r="U23"/>
  <c r="E23"/>
  <c r="AF22"/>
  <c r="AE22"/>
  <c r="Y22"/>
  <c r="X22"/>
  <c r="AD22" s="1"/>
  <c r="W22"/>
  <c r="AC22" s="1"/>
  <c r="V22"/>
  <c r="AB22" s="1"/>
  <c r="U22"/>
  <c r="AA22" s="1"/>
  <c r="E22"/>
  <c r="AF21"/>
  <c r="AD21"/>
  <c r="AC21"/>
  <c r="AB21"/>
  <c r="AA21"/>
  <c r="Y21"/>
  <c r="AE21" s="1"/>
  <c r="X21"/>
  <c r="W21"/>
  <c r="V21"/>
  <c r="U21"/>
  <c r="E21"/>
  <c r="AF20"/>
  <c r="AE20"/>
  <c r="Y20"/>
  <c r="X20"/>
  <c r="AD20" s="1"/>
  <c r="W20"/>
  <c r="AC20" s="1"/>
  <c r="V20"/>
  <c r="AB20" s="1"/>
  <c r="U20"/>
  <c r="AA20" s="1"/>
  <c r="E20"/>
  <c r="AF19"/>
  <c r="AD19"/>
  <c r="AC19"/>
  <c r="AB19"/>
  <c r="AA19"/>
  <c r="Y19"/>
  <c r="AE19" s="1"/>
  <c r="X19"/>
  <c r="W19"/>
  <c r="V19"/>
  <c r="U19"/>
  <c r="E19"/>
  <c r="AF18"/>
  <c r="AE18"/>
  <c r="Y18"/>
  <c r="X18"/>
  <c r="AD18" s="1"/>
  <c r="W18"/>
  <c r="AC18" s="1"/>
  <c r="V18"/>
  <c r="AB18" s="1"/>
  <c r="U18"/>
  <c r="AA18" s="1"/>
  <c r="E18"/>
  <c r="AF17"/>
  <c r="AD17"/>
  <c r="AC17"/>
  <c r="AB17"/>
  <c r="AA17"/>
  <c r="Y17"/>
  <c r="AE17" s="1"/>
  <c r="X17"/>
  <c r="W17"/>
  <c r="V17"/>
  <c r="U17"/>
  <c r="E17"/>
  <c r="AF16"/>
  <c r="H16"/>
  <c r="I16" s="1"/>
  <c r="E16"/>
  <c r="F16" s="1"/>
  <c r="AF15"/>
  <c r="AA15"/>
  <c r="Y15"/>
  <c r="Y69" s="1"/>
  <c r="X15"/>
  <c r="X69" s="1"/>
  <c r="W15"/>
  <c r="W69" s="1"/>
  <c r="V15"/>
  <c r="V69" s="1"/>
  <c r="U15"/>
  <c r="K43" l="1"/>
  <c r="L43" s="1"/>
  <c r="M43" s="1"/>
  <c r="K61"/>
  <c r="L61" s="1"/>
  <c r="M61" s="1"/>
  <c r="H34"/>
  <c r="I34" s="1"/>
  <c r="J34" s="1"/>
  <c r="K51"/>
  <c r="L51" s="1"/>
  <c r="M51" s="1"/>
  <c r="N66"/>
  <c r="J16"/>
  <c r="V16"/>
  <c r="AB16" s="1"/>
  <c r="H31"/>
  <c r="I31" s="1"/>
  <c r="J31" s="1"/>
  <c r="R42"/>
  <c r="S42" s="1"/>
  <c r="O42"/>
  <c r="P42" s="1"/>
  <c r="K45"/>
  <c r="L45" s="1"/>
  <c r="M45" s="1"/>
  <c r="K57"/>
  <c r="L57" s="1"/>
  <c r="M57" s="1"/>
  <c r="U66"/>
  <c r="G66"/>
  <c r="C10" i="3"/>
  <c r="C8"/>
  <c r="C11"/>
  <c r="C9"/>
  <c r="C7"/>
  <c r="H40" i="1"/>
  <c r="I40" s="1"/>
  <c r="J40" s="1"/>
  <c r="V40"/>
  <c r="H38"/>
  <c r="I38" s="1"/>
  <c r="J38" s="1"/>
  <c r="K63"/>
  <c r="L63" s="1"/>
  <c r="M63" s="1"/>
  <c r="H67"/>
  <c r="I67" s="1"/>
  <c r="J67" s="1"/>
  <c r="V67"/>
  <c r="K53"/>
  <c r="L53" s="1"/>
  <c r="M53" s="1"/>
  <c r="K59"/>
  <c r="L59" s="1"/>
  <c r="M59" s="1"/>
  <c r="W59"/>
  <c r="Y65"/>
  <c r="X32"/>
  <c r="N32"/>
  <c r="R32" s="1"/>
  <c r="S32" s="1"/>
  <c r="H36"/>
  <c r="I36" s="1"/>
  <c r="J36" s="1"/>
  <c r="V36"/>
  <c r="K49"/>
  <c r="L49" s="1"/>
  <c r="M49" s="1"/>
  <c r="N65"/>
  <c r="R65" s="1"/>
  <c r="S65" s="1"/>
  <c r="V68"/>
  <c r="H68"/>
  <c r="I68" s="1"/>
  <c r="J68" s="1"/>
  <c r="K47"/>
  <c r="L47" s="1"/>
  <c r="M47" s="1"/>
  <c r="K55"/>
  <c r="L55" s="1"/>
  <c r="M55" s="1"/>
  <c r="U41"/>
  <c r="AE15"/>
  <c r="U16"/>
  <c r="AA16" s="1"/>
  <c r="U67"/>
  <c r="AD15"/>
  <c r="U32"/>
  <c r="V45"/>
  <c r="V47"/>
  <c r="V49"/>
  <c r="V51"/>
  <c r="V53"/>
  <c r="V55"/>
  <c r="V57"/>
  <c r="V59"/>
  <c r="V61"/>
  <c r="V63"/>
  <c r="AC15"/>
  <c r="V42"/>
  <c r="U43"/>
  <c r="AB15"/>
  <c r="F33"/>
  <c r="G33" s="1"/>
  <c r="F35"/>
  <c r="G35" s="1"/>
  <c r="F37"/>
  <c r="G37" s="1"/>
  <c r="F39"/>
  <c r="G39" s="1"/>
  <c r="F41"/>
  <c r="G41" s="1"/>
  <c r="G44"/>
  <c r="G46"/>
  <c r="G48"/>
  <c r="G50"/>
  <c r="G52"/>
  <c r="G54"/>
  <c r="G56"/>
  <c r="G58"/>
  <c r="G60"/>
  <c r="G62"/>
  <c r="G64"/>
  <c r="Q43"/>
  <c r="W65"/>
  <c r="Y43" l="1"/>
  <c r="X66"/>
  <c r="N53"/>
  <c r="N45"/>
  <c r="V38"/>
  <c r="W43"/>
  <c r="Q42"/>
  <c r="Y42" s="1"/>
  <c r="V64"/>
  <c r="H64"/>
  <c r="I64" s="1"/>
  <c r="J64" s="1"/>
  <c r="V50"/>
  <c r="H50"/>
  <c r="I50" s="1"/>
  <c r="J50" s="1"/>
  <c r="V33"/>
  <c r="H33"/>
  <c r="I33" s="1"/>
  <c r="J33" s="1"/>
  <c r="K68"/>
  <c r="L68" s="1"/>
  <c r="M68" s="1"/>
  <c r="N63"/>
  <c r="N61"/>
  <c r="W53"/>
  <c r="W45"/>
  <c r="U35"/>
  <c r="K36"/>
  <c r="L36" s="1"/>
  <c r="M36" s="1"/>
  <c r="N59"/>
  <c r="N57"/>
  <c r="K16"/>
  <c r="L16" s="1"/>
  <c r="M16" s="1"/>
  <c r="W63"/>
  <c r="W61"/>
  <c r="R66"/>
  <c r="S66" s="1"/>
  <c r="O66"/>
  <c r="P66" s="1"/>
  <c r="V48"/>
  <c r="H48"/>
  <c r="I48" s="1"/>
  <c r="J48" s="1"/>
  <c r="H35"/>
  <c r="I35" s="1"/>
  <c r="J35" s="1"/>
  <c r="W34"/>
  <c r="K34"/>
  <c r="L34" s="1"/>
  <c r="M34" s="1"/>
  <c r="U39"/>
  <c r="W57"/>
  <c r="V62"/>
  <c r="H62"/>
  <c r="I62" s="1"/>
  <c r="J62" s="1"/>
  <c r="K38"/>
  <c r="L38" s="1"/>
  <c r="M38" s="1"/>
  <c r="W38"/>
  <c r="V54"/>
  <c r="H54"/>
  <c r="I54" s="1"/>
  <c r="J54" s="1"/>
  <c r="K31"/>
  <c r="L31" s="1"/>
  <c r="M31" s="1"/>
  <c r="U33"/>
  <c r="V34"/>
  <c r="H46"/>
  <c r="I46" s="1"/>
  <c r="J46" s="1"/>
  <c r="N43"/>
  <c r="R43" s="1"/>
  <c r="S43" s="1"/>
  <c r="N49"/>
  <c r="V58"/>
  <c r="H58"/>
  <c r="I58" s="1"/>
  <c r="J58" s="1"/>
  <c r="H41"/>
  <c r="I41" s="1"/>
  <c r="J41" s="1"/>
  <c r="N55"/>
  <c r="K40"/>
  <c r="L40" s="1"/>
  <c r="M40" s="1"/>
  <c r="V66"/>
  <c r="H66"/>
  <c r="I66" s="1"/>
  <c r="J66" s="1"/>
  <c r="W66" s="1"/>
  <c r="N51"/>
  <c r="W47"/>
  <c r="X42"/>
  <c r="W49"/>
  <c r="Y32"/>
  <c r="U70"/>
  <c r="U71" s="1"/>
  <c r="U72" s="1"/>
  <c r="B7" i="3" s="1"/>
  <c r="D7" s="1"/>
  <c r="E7" s="1"/>
  <c r="V31" i="1"/>
  <c r="H52"/>
  <c r="I52" s="1"/>
  <c r="J52" s="1"/>
  <c r="V37"/>
  <c r="H37"/>
  <c r="I37" s="1"/>
  <c r="J37" s="1"/>
  <c r="N47"/>
  <c r="V56"/>
  <c r="H56"/>
  <c r="I56" s="1"/>
  <c r="J56" s="1"/>
  <c r="H39"/>
  <c r="I39" s="1"/>
  <c r="J39" s="1"/>
  <c r="V60"/>
  <c r="H60"/>
  <c r="I60" s="1"/>
  <c r="J60" s="1"/>
  <c r="H44"/>
  <c r="I44" s="1"/>
  <c r="J44" s="1"/>
  <c r="W67"/>
  <c r="K67"/>
  <c r="L67" s="1"/>
  <c r="M67" s="1"/>
  <c r="W55"/>
  <c r="X65"/>
  <c r="U37"/>
  <c r="W51"/>
  <c r="W68" l="1"/>
  <c r="R51"/>
  <c r="S51" s="1"/>
  <c r="O51"/>
  <c r="P51" s="1"/>
  <c r="N68"/>
  <c r="R55"/>
  <c r="S55" s="1"/>
  <c r="O55"/>
  <c r="N34"/>
  <c r="R63"/>
  <c r="S63" s="1"/>
  <c r="O63"/>
  <c r="P63" s="1"/>
  <c r="R53"/>
  <c r="S53" s="1"/>
  <c r="O53"/>
  <c r="P53" s="1"/>
  <c r="W36"/>
  <c r="K39"/>
  <c r="L39" s="1"/>
  <c r="M39" s="1"/>
  <c r="K37"/>
  <c r="L37" s="1"/>
  <c r="M37" s="1"/>
  <c r="N40"/>
  <c r="R49"/>
  <c r="S49" s="1"/>
  <c r="O49"/>
  <c r="P49" s="1"/>
  <c r="N31"/>
  <c r="R59"/>
  <c r="S59" s="1"/>
  <c r="O59"/>
  <c r="P59" s="1"/>
  <c r="W64"/>
  <c r="K64"/>
  <c r="L64" s="1"/>
  <c r="M64" s="1"/>
  <c r="X43"/>
  <c r="V44"/>
  <c r="K41"/>
  <c r="L41" s="1"/>
  <c r="M41" s="1"/>
  <c r="K35"/>
  <c r="L35" s="1"/>
  <c r="M35" s="1"/>
  <c r="N36"/>
  <c r="W44"/>
  <c r="K44"/>
  <c r="L44" s="1"/>
  <c r="M44" s="1"/>
  <c r="R47"/>
  <c r="S47" s="1"/>
  <c r="O47"/>
  <c r="Y66"/>
  <c r="Q66"/>
  <c r="R45"/>
  <c r="S45" s="1"/>
  <c r="O45"/>
  <c r="P45" s="1"/>
  <c r="W40"/>
  <c r="W31"/>
  <c r="X59"/>
  <c r="W52"/>
  <c r="K52"/>
  <c r="L52" s="1"/>
  <c r="M52" s="1"/>
  <c r="N16"/>
  <c r="W60"/>
  <c r="K60"/>
  <c r="L60" s="1"/>
  <c r="M60" s="1"/>
  <c r="W54"/>
  <c r="K54"/>
  <c r="L54" s="1"/>
  <c r="M54" s="1"/>
  <c r="R57"/>
  <c r="S57" s="1"/>
  <c r="O57"/>
  <c r="P57" s="1"/>
  <c r="W50"/>
  <c r="K50"/>
  <c r="L50" s="1"/>
  <c r="M50" s="1"/>
  <c r="K46"/>
  <c r="L46" s="1"/>
  <c r="M46" s="1"/>
  <c r="W58"/>
  <c r="K58"/>
  <c r="L58" s="1"/>
  <c r="M58" s="1"/>
  <c r="W62"/>
  <c r="K62"/>
  <c r="L62" s="1"/>
  <c r="M62" s="1"/>
  <c r="W48"/>
  <c r="K48"/>
  <c r="L48" s="1"/>
  <c r="M48" s="1"/>
  <c r="X57"/>
  <c r="R61"/>
  <c r="S61" s="1"/>
  <c r="O61"/>
  <c r="N67"/>
  <c r="W56"/>
  <c r="K56"/>
  <c r="L56" s="1"/>
  <c r="M56" s="1"/>
  <c r="N38"/>
  <c r="K33"/>
  <c r="L33" s="1"/>
  <c r="M33" s="1"/>
  <c r="W33"/>
  <c r="V39"/>
  <c r="V70" s="1"/>
  <c r="V71" s="1"/>
  <c r="V72" s="1"/>
  <c r="B8" i="3" s="1"/>
  <c r="D8" s="1"/>
  <c r="E8" s="1"/>
  <c r="V52" i="1"/>
  <c r="X51"/>
  <c r="V41"/>
  <c r="V46"/>
  <c r="V35"/>
  <c r="W16"/>
  <c r="O67" l="1"/>
  <c r="P67" s="1"/>
  <c r="R67"/>
  <c r="S67" s="1"/>
  <c r="O34"/>
  <c r="P34" s="1"/>
  <c r="R34"/>
  <c r="S34" s="1"/>
  <c r="P47"/>
  <c r="X47"/>
  <c r="Y59"/>
  <c r="Q59"/>
  <c r="W41"/>
  <c r="W37"/>
  <c r="N37"/>
  <c r="N35"/>
  <c r="Q63"/>
  <c r="Y63" s="1"/>
  <c r="Y51"/>
  <c r="Q51"/>
  <c r="Y57"/>
  <c r="Q57"/>
  <c r="N52"/>
  <c r="N64"/>
  <c r="O40"/>
  <c r="R40"/>
  <c r="S40" s="1"/>
  <c r="R68"/>
  <c r="S68" s="1"/>
  <c r="O68"/>
  <c r="P68" s="1"/>
  <c r="W35"/>
  <c r="N46"/>
  <c r="N54"/>
  <c r="N56"/>
  <c r="N62"/>
  <c r="O16"/>
  <c r="P16" s="1"/>
  <c r="R16"/>
  <c r="S16" s="1"/>
  <c r="Q53"/>
  <c r="Y53" s="1"/>
  <c r="N50"/>
  <c r="Y45"/>
  <c r="Q45"/>
  <c r="O36"/>
  <c r="R36"/>
  <c r="S36" s="1"/>
  <c r="Y49"/>
  <c r="Q49"/>
  <c r="X16"/>
  <c r="N41"/>
  <c r="N58"/>
  <c r="O38"/>
  <c r="R38"/>
  <c r="S38" s="1"/>
  <c r="AC16"/>
  <c r="W70"/>
  <c r="W71" s="1"/>
  <c r="W72" s="1"/>
  <c r="B9" i="3" s="1"/>
  <c r="D9" s="1"/>
  <c r="E9" s="1"/>
  <c r="N33" i="1"/>
  <c r="N48"/>
  <c r="N39"/>
  <c r="P55"/>
  <c r="X55"/>
  <c r="X45"/>
  <c r="X63"/>
  <c r="P61"/>
  <c r="X61"/>
  <c r="N60"/>
  <c r="N44"/>
  <c r="O31"/>
  <c r="R31"/>
  <c r="S31" s="1"/>
  <c r="W46"/>
  <c r="X49"/>
  <c r="X53"/>
  <c r="W39"/>
  <c r="X34"/>
  <c r="X39" l="1"/>
  <c r="Y67"/>
  <c r="Q67"/>
  <c r="O33"/>
  <c r="P33" s="1"/>
  <c r="R33"/>
  <c r="S33" s="1"/>
  <c r="O58"/>
  <c r="P58" s="1"/>
  <c r="R58"/>
  <c r="S58" s="1"/>
  <c r="O56"/>
  <c r="R56"/>
  <c r="S56" s="1"/>
  <c r="Y68"/>
  <c r="Q68"/>
  <c r="P36"/>
  <c r="X36"/>
  <c r="O52"/>
  <c r="P52" s="1"/>
  <c r="R52"/>
  <c r="S52" s="1"/>
  <c r="Y34"/>
  <c r="Q34"/>
  <c r="O46"/>
  <c r="P46" s="1"/>
  <c r="R46"/>
  <c r="S46" s="1"/>
  <c r="X33"/>
  <c r="X68"/>
  <c r="X52"/>
  <c r="Y61"/>
  <c r="Q61"/>
  <c r="O64"/>
  <c r="P64" s="1"/>
  <c r="R64"/>
  <c r="S64" s="1"/>
  <c r="O37"/>
  <c r="P37" s="1"/>
  <c r="R37"/>
  <c r="S37" s="1"/>
  <c r="Y47"/>
  <c r="Q47"/>
  <c r="X46"/>
  <c r="O60"/>
  <c r="P60" s="1"/>
  <c r="R60"/>
  <c r="S60" s="1"/>
  <c r="Y55"/>
  <c r="Q55"/>
  <c r="O62"/>
  <c r="P62" s="1"/>
  <c r="R62"/>
  <c r="S62" s="1"/>
  <c r="O54"/>
  <c r="P54" s="1"/>
  <c r="R54"/>
  <c r="S54" s="1"/>
  <c r="X58"/>
  <c r="X37"/>
  <c r="O44"/>
  <c r="P44" s="1"/>
  <c r="R44"/>
  <c r="S44" s="1"/>
  <c r="AD16"/>
  <c r="O50"/>
  <c r="P50" s="1"/>
  <c r="R50"/>
  <c r="S50" s="1"/>
  <c r="P40"/>
  <c r="X40"/>
  <c r="O35"/>
  <c r="P35" s="1"/>
  <c r="R35"/>
  <c r="S35" s="1"/>
  <c r="X54"/>
  <c r="R39"/>
  <c r="S39" s="1"/>
  <c r="O39"/>
  <c r="P39" s="1"/>
  <c r="P38"/>
  <c r="X38"/>
  <c r="P31"/>
  <c r="X31"/>
  <c r="O48"/>
  <c r="R48"/>
  <c r="S48" s="1"/>
  <c r="O41"/>
  <c r="R41"/>
  <c r="S41" s="1"/>
  <c r="Y16"/>
  <c r="Q16"/>
  <c r="X67"/>
  <c r="X35"/>
  <c r="X70" l="1"/>
  <c r="X71" s="1"/>
  <c r="X72" s="1"/>
  <c r="B10" i="3" s="1"/>
  <c r="D10" s="1"/>
  <c r="E10" s="1"/>
  <c r="Y38" i="1"/>
  <c r="Q38"/>
  <c r="P56"/>
  <c r="X56"/>
  <c r="X64"/>
  <c r="Y50"/>
  <c r="Q50"/>
  <c r="Y64"/>
  <c r="Q64"/>
  <c r="Y35"/>
  <c r="Q35"/>
  <c r="P41"/>
  <c r="X41"/>
  <c r="AE16"/>
  <c r="Y31"/>
  <c r="Q31"/>
  <c r="Y36"/>
  <c r="Q36"/>
  <c r="Y33"/>
  <c r="Q33"/>
  <c r="Y60"/>
  <c r="Q60"/>
  <c r="Y40"/>
  <c r="Q40"/>
  <c r="Y46"/>
  <c r="Q46"/>
  <c r="Y44"/>
  <c r="Q44"/>
  <c r="Y37"/>
  <c r="Q37"/>
  <c r="Y62"/>
  <c r="Q62"/>
  <c r="P48"/>
  <c r="X48"/>
  <c r="X60"/>
  <c r="X44"/>
  <c r="X62"/>
  <c r="Y39"/>
  <c r="Q39"/>
  <c r="Y54"/>
  <c r="Q54"/>
  <c r="Y52"/>
  <c r="Q52"/>
  <c r="Q58"/>
  <c r="Y58" s="1"/>
  <c r="X50"/>
  <c r="Y56" l="1"/>
  <c r="Q56"/>
  <c r="Y48"/>
  <c r="Q48"/>
  <c r="Y41"/>
  <c r="Y70" s="1"/>
  <c r="Y71" s="1"/>
  <c r="Y72" s="1"/>
  <c r="B11" i="3" s="1"/>
  <c r="D11" s="1"/>
  <c r="E11" s="1"/>
  <c r="Q41" i="1"/>
</calcChain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1"/>
            <color theme="1"/>
            <rFont val="Calibri"/>
            <scheme val="minor"/>
          </rPr>
          <t>======
ID#AAAAXEi1G0Y
Author    (2022-03-22 13:56:18)
Type the Subject Code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ZO59de/5G5QyRrRD3rUtkdsbXiQ=="/>
    </ext>
  </extLst>
</comments>
</file>

<file path=xl/sharedStrings.xml><?xml version="1.0" encoding="utf-8"?>
<sst xmlns="http://schemas.openxmlformats.org/spreadsheetml/2006/main" count="292" uniqueCount="172">
  <si>
    <t xml:space="preserve">KARPAGAM INSTITUTE OF TECHNOLOGY,  COIMBATORE - 641105
</t>
  </si>
  <si>
    <t xml:space="preserve">Department of ELECTRONICS AND COMMUNICATION ENGINEERING </t>
  </si>
  <si>
    <t xml:space="preserve">ACADEMIC YEAR: 2018-19 (EVEN  SEMESTER)               </t>
  </si>
  <si>
    <t>Internal Assessment -Attainment of Course Outcomes (Through Direct Assessment)</t>
  </si>
  <si>
    <t>BATCH</t>
  </si>
  <si>
    <t>2017-2021</t>
  </si>
  <si>
    <t>LAB CODE</t>
  </si>
  <si>
    <t>EC8462</t>
  </si>
  <si>
    <t>YEAR/SEM/
CLASS</t>
  </si>
  <si>
    <t>II/IV/ECE</t>
  </si>
  <si>
    <t xml:space="preserve">LAB TITLE </t>
  </si>
  <si>
    <t>Linear Integrated Circuits Laboratory</t>
  </si>
  <si>
    <t>TARGET(%)</t>
  </si>
  <si>
    <t>COURSE 
COORDINATOR</t>
  </si>
  <si>
    <t>Mr.Ram Monoker Lokiya/ Mrs.S.Indra Priyadharshini</t>
  </si>
  <si>
    <t>TOTAL STRENGTH</t>
  </si>
  <si>
    <t>ATTAINMENT LEVEL</t>
  </si>
  <si>
    <t>Level</t>
  </si>
  <si>
    <t>Range</t>
  </si>
  <si>
    <t>60% of the students scored more than target</t>
  </si>
  <si>
    <t>70% of the students  scored more than target</t>
  </si>
  <si>
    <t>80% of the students  scored more than target</t>
  </si>
  <si>
    <t>S.NO</t>
  </si>
  <si>
    <t>REG NO</t>
  </si>
  <si>
    <t>NAME OF THE STUDENT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</si>
  <si>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</si>
  <si>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</si>
  <si>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</si>
  <si>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</si>
  <si>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</si>
  <si>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</si>
  <si>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</si>
  <si>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</si>
  <si>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</si>
  <si>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</si>
  <si>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</si>
  <si>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</si>
  <si>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</si>
  <si>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</si>
  <si>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</si>
  <si>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</si>
  <si>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Model Exam</t>
  </si>
  <si>
    <t>TOTAL COURSE OUTCOME</t>
  </si>
  <si>
    <t>CO1</t>
  </si>
  <si>
    <t>CO2</t>
  </si>
  <si>
    <t>CO3</t>
  </si>
  <si>
    <t>CO4</t>
  </si>
  <si>
    <t>CO5</t>
  </si>
  <si>
    <t>C1</t>
  </si>
  <si>
    <t>C2</t>
  </si>
  <si>
    <t>C3</t>
  </si>
  <si>
    <t>C4</t>
  </si>
  <si>
    <t>C5</t>
  </si>
  <si>
    <t>C6</t>
  </si>
  <si>
    <t>David conqueror P</t>
  </si>
  <si>
    <t>Geetha P</t>
  </si>
  <si>
    <t>Girishan S</t>
  </si>
  <si>
    <t>Harikailash M</t>
  </si>
  <si>
    <t>Harish R</t>
  </si>
  <si>
    <t>Janani G M</t>
  </si>
  <si>
    <t>Jeevanantham K</t>
  </si>
  <si>
    <t>Kannan G</t>
  </si>
  <si>
    <t>Karthi M</t>
  </si>
  <si>
    <t>Karthika M.S</t>
  </si>
  <si>
    <t>Karthikeyan V</t>
  </si>
  <si>
    <t>Karthinee N K</t>
  </si>
  <si>
    <t>Keerthivasan S</t>
  </si>
  <si>
    <t>Kopikha M.L</t>
  </si>
  <si>
    <t>Kousick R</t>
  </si>
  <si>
    <t>Kowshik B</t>
  </si>
  <si>
    <t>Lakshmana sri M</t>
  </si>
  <si>
    <t>Madhumitha K</t>
  </si>
  <si>
    <t>Manish kumar M</t>
  </si>
  <si>
    <t>Menagapriya V</t>
  </si>
  <si>
    <t>Mirudhula priya K</t>
  </si>
  <si>
    <t>Naveenkumar M</t>
  </si>
  <si>
    <t>Padmaprabha S S G</t>
  </si>
  <si>
    <t>Pradeepa S</t>
  </si>
  <si>
    <t>Pradeesh K</t>
  </si>
  <si>
    <t>Premkumar R</t>
  </si>
  <si>
    <t>Premkumar S</t>
  </si>
  <si>
    <t>Prince T</t>
  </si>
  <si>
    <t>Priyadharshini R S</t>
  </si>
  <si>
    <t>Pruthviraj N</t>
  </si>
  <si>
    <t>Ramya R</t>
  </si>
  <si>
    <t>Ravaniga R S</t>
  </si>
  <si>
    <t>Sakthi saravanan D</t>
  </si>
  <si>
    <t>Sangaiya M</t>
  </si>
  <si>
    <t>Sanjai S</t>
  </si>
  <si>
    <t>Sanjithsharma B</t>
  </si>
  <si>
    <t>Santhosh kumar M</t>
  </si>
  <si>
    <t>Saranya R</t>
  </si>
  <si>
    <t>Shanmathi N</t>
  </si>
  <si>
    <t>Sreenivasan S</t>
  </si>
  <si>
    <t>Sujeetha S</t>
  </si>
  <si>
    <t>Sujith kumar G</t>
  </si>
  <si>
    <t>Sukirtha S</t>
  </si>
  <si>
    <t>Swathi J</t>
  </si>
  <si>
    <t>Thamaraiselvan M</t>
  </si>
  <si>
    <t>Varshini M</t>
  </si>
  <si>
    <t>Vibisha muthu sri V</t>
  </si>
  <si>
    <t>Vijayalakshmi S</t>
  </si>
  <si>
    <t>Vijaya lakshmi T</t>
  </si>
  <si>
    <t>Vinitha T</t>
  </si>
  <si>
    <t>Vinoth M</t>
  </si>
  <si>
    <t>Yazhini R</t>
  </si>
  <si>
    <t>Yogesh R</t>
  </si>
  <si>
    <t>CO's Target  Value</t>
  </si>
  <si>
    <t>No. of Students scored above CO's  Target Value</t>
  </si>
  <si>
    <t>Percentage of Students scored above Target</t>
  </si>
  <si>
    <t xml:space="preserve">CO Attainment </t>
  </si>
  <si>
    <t>CO attainment Values  to  plot the Graph</t>
  </si>
  <si>
    <t>Faculty Incharge                                                                                                                                                                                                      HoD/ECE</t>
  </si>
  <si>
    <t xml:space="preserve">                         KARPAGAM INSTITUTE OF TECHNOLOGY,                                                                     COIMBATORE - 641105</t>
  </si>
  <si>
    <t xml:space="preserve">DEPARTMENT OF ELECTRONICS AND COMMUNICATION ENGINEERING </t>
  </si>
  <si>
    <t>COURSE OUTCOME ATTAINMENT - UNIVERSITY EXAMINATION</t>
  </si>
  <si>
    <t>Class / Year / Section    :II/II</t>
  </si>
  <si>
    <t>Lab Code &amp; Name  : EC8462/Linear Integrated Circuits Laboratory</t>
  </si>
  <si>
    <r>
      <rPr>
        <b/>
        <sz val="12"/>
        <color theme="1"/>
        <rFont val="Times New Roman"/>
      </rPr>
      <t xml:space="preserve">CO  Attainment Level  : </t>
    </r>
    <r>
      <rPr>
        <sz val="12"/>
        <color theme="1"/>
        <rFont val="Times New Roman"/>
      </rPr>
      <t>1 -</t>
    </r>
    <r>
      <rPr>
        <b/>
        <sz val="12"/>
        <color theme="1"/>
        <rFont val="Times New Roman"/>
      </rPr>
      <t xml:space="preserve">  (6</t>
    </r>
    <r>
      <rPr>
        <sz val="12"/>
        <color theme="1"/>
        <rFont val="Times New Roman"/>
      </rPr>
      <t>0% - 69% )      2 -   (70%-79%)         3 - (80% and Above)</t>
    </r>
  </si>
  <si>
    <t>S.No</t>
  </si>
  <si>
    <t>Register No</t>
  </si>
  <si>
    <t>Name</t>
  </si>
  <si>
    <t>Univ. Grade</t>
  </si>
  <si>
    <t>O</t>
  </si>
  <si>
    <t>A</t>
  </si>
  <si>
    <t>B+</t>
  </si>
  <si>
    <t>B</t>
  </si>
  <si>
    <t>A+</t>
  </si>
  <si>
    <t>No. of Students Appeared</t>
  </si>
  <si>
    <t>No. of Students Passed</t>
  </si>
  <si>
    <t>No. of Students Failed</t>
  </si>
  <si>
    <t>Pass Percentage</t>
  </si>
  <si>
    <t>Regulation 17</t>
  </si>
  <si>
    <t>Regulation 13</t>
  </si>
  <si>
    <t>No. of O Grade</t>
  </si>
  <si>
    <t>No. of S Grade  (10)</t>
  </si>
  <si>
    <t>No. of O Grade     (10)</t>
  </si>
  <si>
    <t>No. of A+ Grade</t>
  </si>
  <si>
    <t>No. of A Grade   (9)</t>
  </si>
  <si>
    <t>No. of A+ Grade     (9)</t>
  </si>
  <si>
    <t>No. of A Grade</t>
  </si>
  <si>
    <t>No. of B Grade   (8)</t>
  </si>
  <si>
    <t>No. of A Grade       (8)</t>
  </si>
  <si>
    <t>No.of B+ Grade</t>
  </si>
  <si>
    <t>No. of C Grade   (7)</t>
  </si>
  <si>
    <t>No. of B+ Grade     (7)</t>
  </si>
  <si>
    <t>No. of B Grade</t>
  </si>
  <si>
    <t>No. of D Grade   (6)</t>
  </si>
  <si>
    <t>No. of B Grade       (6)</t>
  </si>
  <si>
    <t xml:space="preserve">Target for course outcome Attainment </t>
  </si>
  <si>
    <t xml:space="preserve">8.0 GPA </t>
  </si>
  <si>
    <t>No. of E Grade    (5)</t>
  </si>
  <si>
    <t>No of students above the target</t>
  </si>
  <si>
    <t>Course Outcome ( CO 1 to CO 5) Attainment ( %)</t>
  </si>
  <si>
    <t xml:space="preserve">CO Attainment Level </t>
  </si>
  <si>
    <t xml:space="preserve">Signature the Faculty </t>
  </si>
  <si>
    <t xml:space="preserve">                                          KARPAGAM INSTITUTE OF TECHNOLOGY,  COIMBATORE - 641105</t>
  </si>
  <si>
    <t>Computation of CO Direct Attainment in the course  EC8462/Linear Integrated Circuits Laboratory; Academic Year: 2018-2019</t>
  </si>
  <si>
    <t>CO</t>
  </si>
  <si>
    <t>CO-Attainment Internal (CO-INT)                       (Avg. Attainment of All section) (%)</t>
  </si>
  <si>
    <t>CO-Attainment University                           (CO-UNI)                          (Avg. Attainment of All section) (%)</t>
  </si>
  <si>
    <t>Direct CO Attainment (0.50 x CO-INT + 0.50 x CO-UNI) (%)</t>
  </si>
  <si>
    <t>CO Attainment Level</t>
  </si>
  <si>
    <t xml:space="preserve">C217.1 </t>
  </si>
  <si>
    <t>C217.2</t>
  </si>
  <si>
    <t xml:space="preserve">C217.3 </t>
  </si>
  <si>
    <t>C217.4</t>
  </si>
  <si>
    <t>C217.5</t>
  </si>
  <si>
    <t>(Level 1: 50-59% , Level 2: 60-69% , Level 3: &gt; =70%)</t>
  </si>
  <si>
    <t>Comments by Program Coordinator</t>
  </si>
  <si>
    <t>1.                                                                                                                                                                                                                                           2.</t>
  </si>
  <si>
    <t>Remarks by HoD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</si>
</sst>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scheme val="minor"/>
    </font>
    <font>
      <b/>
      <sz val="16"/>
      <color theme="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sz val="11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Times New Roman"/>
    </font>
    <font>
      <b/>
      <sz val="12"/>
      <color rgb="FF0070C0"/>
      <name val="Times New Roman"/>
    </font>
    <font>
      <sz val="12"/>
      <color rgb="FF000000"/>
      <name val="Arial Narrow"/>
    </font>
    <font>
      <sz val="12"/>
      <color theme="1"/>
      <name val="Arial Narrow"/>
    </font>
    <font>
      <sz val="14"/>
      <color theme="1"/>
      <name val="Times New Roman"/>
    </font>
    <font>
      <sz val="12"/>
      <color rgb="FF000000"/>
      <name val="Times New Roman"/>
    </font>
    <font>
      <sz val="6"/>
      <color rgb="FF000000"/>
      <name val="Times New Roman"/>
    </font>
    <font>
      <sz val="13"/>
      <color theme="1"/>
      <name val="Times New Roman"/>
    </font>
    <font>
      <b/>
      <sz val="13"/>
      <color theme="1"/>
      <name val="Times New Roman"/>
    </font>
    <font>
      <b/>
      <sz val="12"/>
      <color rgb="FF000000"/>
      <name val="Times New Roman"/>
    </font>
    <font>
      <b/>
      <sz val="12"/>
      <color rgb="FF7030A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2" fillId="0" borderId="0" xfId="0" applyFont="1" applyAlignment="1">
      <alignment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/>
    </xf>
    <xf numFmtId="1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1" fontId="10" fillId="4" borderId="7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left" vertical="center"/>
    </xf>
    <xf numFmtId="164" fontId="6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6" fillId="0" borderId="0" xfId="0" applyFont="1"/>
    <xf numFmtId="0" fontId="5" fillId="0" borderId="9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" fontId="12" fillId="3" borderId="7" xfId="0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6" fillId="0" borderId="7" xfId="0" applyFont="1" applyBorder="1" applyAlignment="1">
      <alignment horizontal="center"/>
    </xf>
    <xf numFmtId="0" fontId="12" fillId="0" borderId="8" xfId="0" applyFont="1" applyBorder="1" applyAlignment="1">
      <alignment horizontal="left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" fontId="6" fillId="4" borderId="7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center" vertical="center"/>
    </xf>
    <xf numFmtId="1" fontId="6" fillId="4" borderId="13" xfId="0" applyNumberFormat="1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top" wrapText="1"/>
    </xf>
    <xf numFmtId="2" fontId="2" fillId="0" borderId="0" xfId="0" applyNumberFormat="1" applyFont="1"/>
    <xf numFmtId="164" fontId="6" fillId="0" borderId="7" xfId="0" applyNumberFormat="1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" fontId="7" fillId="0" borderId="7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17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4" fillId="0" borderId="11" xfId="0" applyFont="1" applyBorder="1"/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10" xfId="0" applyFont="1" applyBorder="1"/>
    <xf numFmtId="0" fontId="6" fillId="0" borderId="0" xfId="0" applyFont="1" applyAlignment="1">
      <alignment horizont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4" fillId="0" borderId="15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5" fillId="0" borderId="16" xfId="0" applyFont="1" applyBorder="1" applyAlignment="1">
      <alignment horizontal="center" vertical="center" wrapText="1"/>
    </xf>
    <xf numFmtId="0" fontId="4" fillId="0" borderId="16" xfId="0" applyFont="1" applyBorder="1"/>
    <xf numFmtId="0" fontId="6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2" borderId="16" xfId="0" applyFont="1" applyFill="1" applyBorder="1" applyAlignment="1">
      <alignment horizontal="center" vertical="center" shrinkToFit="1"/>
    </xf>
    <xf numFmtId="0" fontId="6" fillId="5" borderId="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16" xfId="0" applyFont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horizontal="center" wrapText="1"/>
    </xf>
    <xf numFmtId="1" fontId="12" fillId="5" borderId="7" xfId="0" applyNumberFormat="1" applyFont="1" applyFill="1" applyBorder="1" applyAlignment="1">
      <alignment horizontal="center" wrapText="1"/>
    </xf>
    <xf numFmtId="2" fontId="12" fillId="5" borderId="7" xfId="0" applyNumberFormat="1" applyFont="1" applyFill="1" applyBorder="1" applyAlignment="1">
      <alignment horizontal="center" wrapText="1"/>
    </xf>
    <xf numFmtId="0" fontId="16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CO Vs. CO Attained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Internal!$U$73:$Y$73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axId val="125360384"/>
        <c:axId val="125362944"/>
      </c:barChart>
      <c:catAx>
        <c:axId val="1253603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Times New Roman"/>
                  </a:rPr>
                  <a:t>Course Outcomes (C1,C2,C3,C4,C5)</a:t>
                </a:r>
              </a:p>
            </c:rich>
          </c:tx>
          <c:layout>
            <c:manualLayout>
              <c:xMode val="edge"/>
              <c:yMode val="edge"/>
              <c:x val="0.26004265091863515"/>
              <c:y val="0.8654405476097377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362944"/>
        <c:crosses val="autoZero"/>
        <c:lblAlgn val="ctr"/>
        <c:lblOffset val="100"/>
      </c:catAx>
      <c:valAx>
        <c:axId val="125362944"/>
        <c:scaling>
          <c:orientation val="minMax"/>
        </c:scaling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Attainment Level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3603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70</xdr:row>
      <xdr:rowOff>76200</xdr:rowOff>
    </xdr:from>
    <xdr:ext cx="6686550" cy="2143125"/>
    <xdr:graphicFrame macro="">
      <xdr:nvGraphicFramePr>
        <xdr:cNvPr id="9550738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1257300</xdr:colOff>
      <xdr:row>17</xdr:row>
      <xdr:rowOff>38100</xdr:rowOff>
    </xdr:from>
    <xdr:ext cx="1247775" cy="38100"/>
    <xdr:sp macro="" textlink="">
      <xdr:nvSpPr>
        <xdr:cNvPr id="3" name="Shape 3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17</xdr:row>
      <xdr:rowOff>38100</xdr:rowOff>
    </xdr:from>
    <xdr:ext cx="1247775" cy="38100"/>
    <xdr:sp macro="" textlink="">
      <xdr:nvSpPr>
        <xdr:cNvPr id="2" name="Shape 3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18</xdr:row>
      <xdr:rowOff>57150</xdr:rowOff>
    </xdr:from>
    <xdr:ext cx="38100" cy="0"/>
    <xdr:sp macro="" textlink="">
      <xdr:nvSpPr>
        <xdr:cNvPr id="4" name="Shape 4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18</xdr:row>
      <xdr:rowOff>57150</xdr:rowOff>
    </xdr:from>
    <xdr:ext cx="38100" cy="0"/>
    <xdr:sp macro="" textlink="">
      <xdr:nvSpPr>
        <xdr:cNvPr id="5" name="Shape 4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56</xdr:row>
      <xdr:rowOff>38100</xdr:rowOff>
    </xdr:from>
    <xdr:ext cx="1247775" cy="38100"/>
    <xdr:sp macro="" textlink="">
      <xdr:nvSpPr>
        <xdr:cNvPr id="6" name="Shape 3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56</xdr:row>
      <xdr:rowOff>38100</xdr:rowOff>
    </xdr:from>
    <xdr:ext cx="1247775" cy="38100"/>
    <xdr:sp macro="" textlink="">
      <xdr:nvSpPr>
        <xdr:cNvPr id="7" name="Shape 3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57</xdr:row>
      <xdr:rowOff>57150</xdr:rowOff>
    </xdr:from>
    <xdr:ext cx="38100" cy="0"/>
    <xdr:sp macro="" textlink="">
      <xdr:nvSpPr>
        <xdr:cNvPr id="8" name="Shape 4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57</xdr:row>
      <xdr:rowOff>57150</xdr:rowOff>
    </xdr:from>
    <xdr:ext cx="38100" cy="0"/>
    <xdr:sp macro="" textlink="">
      <xdr:nvSpPr>
        <xdr:cNvPr id="9" name="Shape 4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57</xdr:row>
      <xdr:rowOff>38100</xdr:rowOff>
    </xdr:from>
    <xdr:ext cx="781050" cy="38100"/>
    <xdr:sp macro="" textlink="">
      <xdr:nvSpPr>
        <xdr:cNvPr id="10" name="Shape 5" descr="qAe2oYm"/>
        <xdr:cNvSpPr/>
      </xdr:nvSpPr>
      <xdr:spPr>
        <a:xfrm>
          <a:off x="4955475" y="3780000"/>
          <a:ext cx="781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57</xdr:row>
      <xdr:rowOff>38100</xdr:rowOff>
    </xdr:from>
    <xdr:ext cx="781050" cy="38100"/>
    <xdr:sp macro="" textlink="">
      <xdr:nvSpPr>
        <xdr:cNvPr id="11" name="Shape 5" descr="qAe2oYm"/>
        <xdr:cNvSpPr/>
      </xdr:nvSpPr>
      <xdr:spPr>
        <a:xfrm>
          <a:off x="4955475" y="3780000"/>
          <a:ext cx="781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1028700</xdr:colOff>
      <xdr:row>17</xdr:row>
      <xdr:rowOff>57150</xdr:rowOff>
    </xdr:from>
    <xdr:ext cx="38100" cy="0"/>
    <xdr:sp macro="" textlink="">
      <xdr:nvSpPr>
        <xdr:cNvPr id="12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1028700</xdr:colOff>
      <xdr:row>17</xdr:row>
      <xdr:rowOff>57150</xdr:rowOff>
    </xdr:from>
    <xdr:ext cx="38100" cy="0"/>
    <xdr:sp macro="" textlink="">
      <xdr:nvSpPr>
        <xdr:cNvPr id="13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1028700</xdr:colOff>
      <xdr:row>17</xdr:row>
      <xdr:rowOff>57150</xdr:rowOff>
    </xdr:from>
    <xdr:ext cx="38100" cy="0"/>
    <xdr:sp macro="" textlink="">
      <xdr:nvSpPr>
        <xdr:cNvPr id="14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1028700</xdr:colOff>
      <xdr:row>17</xdr:row>
      <xdr:rowOff>57150</xdr:rowOff>
    </xdr:from>
    <xdr:ext cx="38100" cy="0"/>
    <xdr:sp macro="" textlink="">
      <xdr:nvSpPr>
        <xdr:cNvPr id="15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1028700</xdr:colOff>
      <xdr:row>17</xdr:row>
      <xdr:rowOff>57150</xdr:rowOff>
    </xdr:from>
    <xdr:ext cx="38100" cy="0"/>
    <xdr:sp macro="" textlink="">
      <xdr:nvSpPr>
        <xdr:cNvPr id="16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1028700</xdr:colOff>
      <xdr:row>17</xdr:row>
      <xdr:rowOff>57150</xdr:rowOff>
    </xdr:from>
    <xdr:ext cx="38100" cy="0"/>
    <xdr:sp macro="" textlink="">
      <xdr:nvSpPr>
        <xdr:cNvPr id="17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1028700</xdr:colOff>
      <xdr:row>17</xdr:row>
      <xdr:rowOff>57150</xdr:rowOff>
    </xdr:from>
    <xdr:ext cx="38100" cy="0"/>
    <xdr:sp macro="" textlink="">
      <xdr:nvSpPr>
        <xdr:cNvPr id="18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1028700</xdr:colOff>
      <xdr:row>17</xdr:row>
      <xdr:rowOff>57150</xdr:rowOff>
    </xdr:from>
    <xdr:ext cx="38100" cy="0"/>
    <xdr:sp macro="" textlink="">
      <xdr:nvSpPr>
        <xdr:cNvPr id="19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1028700</xdr:colOff>
      <xdr:row>17</xdr:row>
      <xdr:rowOff>57150</xdr:rowOff>
    </xdr:from>
    <xdr:ext cx="38100" cy="0"/>
    <xdr:sp macro="" textlink="">
      <xdr:nvSpPr>
        <xdr:cNvPr id="20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1028700</xdr:colOff>
      <xdr:row>17</xdr:row>
      <xdr:rowOff>57150</xdr:rowOff>
    </xdr:from>
    <xdr:ext cx="38100" cy="0"/>
    <xdr:sp macro="" textlink="">
      <xdr:nvSpPr>
        <xdr:cNvPr id="21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1028700</xdr:colOff>
      <xdr:row>17</xdr:row>
      <xdr:rowOff>57150</xdr:rowOff>
    </xdr:from>
    <xdr:ext cx="38100" cy="0"/>
    <xdr:sp macro="" textlink="">
      <xdr:nvSpPr>
        <xdr:cNvPr id="22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1028700</xdr:colOff>
      <xdr:row>17</xdr:row>
      <xdr:rowOff>57150</xdr:rowOff>
    </xdr:from>
    <xdr:ext cx="38100" cy="0"/>
    <xdr:sp macro="" textlink="">
      <xdr:nvSpPr>
        <xdr:cNvPr id="23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1028700</xdr:colOff>
      <xdr:row>17</xdr:row>
      <xdr:rowOff>57150</xdr:rowOff>
    </xdr:from>
    <xdr:ext cx="38100" cy="0"/>
    <xdr:sp macro="" textlink="">
      <xdr:nvSpPr>
        <xdr:cNvPr id="24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1028700</xdr:colOff>
      <xdr:row>17</xdr:row>
      <xdr:rowOff>57150</xdr:rowOff>
    </xdr:from>
    <xdr:ext cx="38100" cy="0"/>
    <xdr:sp macro="" textlink="">
      <xdr:nvSpPr>
        <xdr:cNvPr id="25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1028700</xdr:colOff>
      <xdr:row>17</xdr:row>
      <xdr:rowOff>57150</xdr:rowOff>
    </xdr:from>
    <xdr:ext cx="38100" cy="0"/>
    <xdr:sp macro="" textlink="">
      <xdr:nvSpPr>
        <xdr:cNvPr id="26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1028700</xdr:colOff>
      <xdr:row>17</xdr:row>
      <xdr:rowOff>57150</xdr:rowOff>
    </xdr:from>
    <xdr:ext cx="38100" cy="0"/>
    <xdr:sp macro="" textlink="">
      <xdr:nvSpPr>
        <xdr:cNvPr id="27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11</xdr:col>
      <xdr:colOff>1028700</xdr:colOff>
      <xdr:row>17</xdr:row>
      <xdr:rowOff>57150</xdr:rowOff>
    </xdr:from>
    <xdr:ext cx="38100" cy="0"/>
    <xdr:sp macro="" textlink="">
      <xdr:nvSpPr>
        <xdr:cNvPr id="28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11</xdr:col>
      <xdr:colOff>1028700</xdr:colOff>
      <xdr:row>17</xdr:row>
      <xdr:rowOff>57150</xdr:rowOff>
    </xdr:from>
    <xdr:ext cx="38100" cy="0"/>
    <xdr:sp macro="" textlink="">
      <xdr:nvSpPr>
        <xdr:cNvPr id="29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1028700</xdr:colOff>
      <xdr:row>17</xdr:row>
      <xdr:rowOff>57150</xdr:rowOff>
    </xdr:from>
    <xdr:ext cx="38100" cy="0"/>
    <xdr:sp macro="" textlink="">
      <xdr:nvSpPr>
        <xdr:cNvPr id="30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1028700</xdr:colOff>
      <xdr:row>17</xdr:row>
      <xdr:rowOff>57150</xdr:rowOff>
    </xdr:from>
    <xdr:ext cx="38100" cy="0"/>
    <xdr:sp macro="" textlink="">
      <xdr:nvSpPr>
        <xdr:cNvPr id="31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1028700</xdr:colOff>
      <xdr:row>17</xdr:row>
      <xdr:rowOff>57150</xdr:rowOff>
    </xdr:from>
    <xdr:ext cx="38100" cy="0"/>
    <xdr:sp macro="" textlink="">
      <xdr:nvSpPr>
        <xdr:cNvPr id="955073888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1028700</xdr:colOff>
      <xdr:row>17</xdr:row>
      <xdr:rowOff>57150</xdr:rowOff>
    </xdr:from>
    <xdr:ext cx="38100" cy="0"/>
    <xdr:sp macro="" textlink="">
      <xdr:nvSpPr>
        <xdr:cNvPr id="955073889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1028700</xdr:colOff>
      <xdr:row>17</xdr:row>
      <xdr:rowOff>57150</xdr:rowOff>
    </xdr:from>
    <xdr:ext cx="38100" cy="0"/>
    <xdr:sp macro="" textlink="">
      <xdr:nvSpPr>
        <xdr:cNvPr id="955073890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1028700</xdr:colOff>
      <xdr:row>17</xdr:row>
      <xdr:rowOff>57150</xdr:rowOff>
    </xdr:from>
    <xdr:ext cx="38100" cy="0"/>
    <xdr:sp macro="" textlink="">
      <xdr:nvSpPr>
        <xdr:cNvPr id="955073891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1028700</xdr:colOff>
      <xdr:row>17</xdr:row>
      <xdr:rowOff>57150</xdr:rowOff>
    </xdr:from>
    <xdr:ext cx="38100" cy="0"/>
    <xdr:sp macro="" textlink="">
      <xdr:nvSpPr>
        <xdr:cNvPr id="955073892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1028700</xdr:colOff>
      <xdr:row>17</xdr:row>
      <xdr:rowOff>57150</xdr:rowOff>
    </xdr:from>
    <xdr:ext cx="38100" cy="0"/>
    <xdr:sp macro="" textlink="">
      <xdr:nvSpPr>
        <xdr:cNvPr id="955073894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1028700</xdr:colOff>
      <xdr:row>17</xdr:row>
      <xdr:rowOff>57150</xdr:rowOff>
    </xdr:from>
    <xdr:ext cx="38100" cy="0"/>
    <xdr:sp macro="" textlink="">
      <xdr:nvSpPr>
        <xdr:cNvPr id="955073895" name="Shape 7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1028700</xdr:colOff>
      <xdr:row>17</xdr:row>
      <xdr:rowOff>57150</xdr:rowOff>
    </xdr:from>
    <xdr:ext cx="38100" cy="0"/>
    <xdr:sp macro="" textlink="">
      <xdr:nvSpPr>
        <xdr:cNvPr id="955073896" name="Shape 7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1028700</xdr:colOff>
      <xdr:row>17</xdr:row>
      <xdr:rowOff>57150</xdr:rowOff>
    </xdr:from>
    <xdr:ext cx="38100" cy="0"/>
    <xdr:sp macro="" textlink="">
      <xdr:nvSpPr>
        <xdr:cNvPr id="955073897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1028700</xdr:colOff>
      <xdr:row>17</xdr:row>
      <xdr:rowOff>57150</xdr:rowOff>
    </xdr:from>
    <xdr:ext cx="38100" cy="0"/>
    <xdr:sp macro="" textlink="">
      <xdr:nvSpPr>
        <xdr:cNvPr id="955073898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15</xdr:col>
      <xdr:colOff>1028700</xdr:colOff>
      <xdr:row>17</xdr:row>
      <xdr:rowOff>57150</xdr:rowOff>
    </xdr:from>
    <xdr:ext cx="38100" cy="0"/>
    <xdr:sp macro="" textlink="">
      <xdr:nvSpPr>
        <xdr:cNvPr id="955073899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15</xdr:col>
      <xdr:colOff>1028700</xdr:colOff>
      <xdr:row>17</xdr:row>
      <xdr:rowOff>57150</xdr:rowOff>
    </xdr:from>
    <xdr:ext cx="38100" cy="0"/>
    <xdr:sp macro="" textlink="">
      <xdr:nvSpPr>
        <xdr:cNvPr id="955073900" name="Shape 6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714375</xdr:colOff>
      <xdr:row>0</xdr:row>
      <xdr:rowOff>9525</xdr:rowOff>
    </xdr:from>
    <xdr:ext cx="2038350" cy="523875"/>
    <xdr:pic>
      <xdr:nvPicPr>
        <xdr:cNvPr id="45" name="image1.jpg" descr="C:\Users\Administrator\Desktop\kit new logo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11</xdr:row>
      <xdr:rowOff>38100</xdr:rowOff>
    </xdr:from>
    <xdr:ext cx="2590800" cy="38100"/>
    <xdr:sp macro="" textlink="">
      <xdr:nvSpPr>
        <xdr:cNvPr id="8" name="Shape 8" descr="qAe2oYm"/>
        <xdr:cNvSpPr/>
      </xdr:nvSpPr>
      <xdr:spPr>
        <a:xfrm>
          <a:off x="4050600" y="3780000"/>
          <a:ext cx="2590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11</xdr:row>
      <xdr:rowOff>38100</xdr:rowOff>
    </xdr:from>
    <xdr:ext cx="2590800" cy="38100"/>
    <xdr:sp macro="" textlink="">
      <xdr:nvSpPr>
        <xdr:cNvPr id="2" name="Shape 8" descr="qAe2oYm"/>
        <xdr:cNvSpPr/>
      </xdr:nvSpPr>
      <xdr:spPr>
        <a:xfrm>
          <a:off x="4050600" y="3780000"/>
          <a:ext cx="2590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12</xdr:row>
      <xdr:rowOff>57150</xdr:rowOff>
    </xdr:from>
    <xdr:ext cx="38100" cy="0"/>
    <xdr:sp macro="" textlink="">
      <xdr:nvSpPr>
        <xdr:cNvPr id="4" name="Shape 4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12</xdr:row>
      <xdr:rowOff>57150</xdr:rowOff>
    </xdr:from>
    <xdr:ext cx="38100" cy="0"/>
    <xdr:sp macro="" textlink="">
      <xdr:nvSpPr>
        <xdr:cNvPr id="3" name="Shape 4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50</xdr:row>
      <xdr:rowOff>38100</xdr:rowOff>
    </xdr:from>
    <xdr:ext cx="2590800" cy="38100"/>
    <xdr:sp macro="" textlink="">
      <xdr:nvSpPr>
        <xdr:cNvPr id="5" name="Shape 8" descr="qAe2oYm"/>
        <xdr:cNvSpPr/>
      </xdr:nvSpPr>
      <xdr:spPr>
        <a:xfrm>
          <a:off x="4050600" y="3780000"/>
          <a:ext cx="2590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50</xdr:row>
      <xdr:rowOff>38100</xdr:rowOff>
    </xdr:from>
    <xdr:ext cx="2590800" cy="38100"/>
    <xdr:sp macro="" textlink="">
      <xdr:nvSpPr>
        <xdr:cNvPr id="6" name="Shape 8" descr="qAe2oYm"/>
        <xdr:cNvSpPr/>
      </xdr:nvSpPr>
      <xdr:spPr>
        <a:xfrm>
          <a:off x="4050600" y="3780000"/>
          <a:ext cx="2590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51</xdr:row>
      <xdr:rowOff>57150</xdr:rowOff>
    </xdr:from>
    <xdr:ext cx="38100" cy="0"/>
    <xdr:sp macro="" textlink="">
      <xdr:nvSpPr>
        <xdr:cNvPr id="7" name="Shape 4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51</xdr:row>
      <xdr:rowOff>57150</xdr:rowOff>
    </xdr:from>
    <xdr:ext cx="38100" cy="0"/>
    <xdr:sp macro="" textlink="">
      <xdr:nvSpPr>
        <xdr:cNvPr id="9" name="Shape 4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51</xdr:row>
      <xdr:rowOff>38100</xdr:rowOff>
    </xdr:from>
    <xdr:ext cx="781050" cy="38100"/>
    <xdr:sp macro="" textlink="">
      <xdr:nvSpPr>
        <xdr:cNvPr id="10" name="Shape 5" descr="qAe2oYm"/>
        <xdr:cNvSpPr/>
      </xdr:nvSpPr>
      <xdr:spPr>
        <a:xfrm>
          <a:off x="4955475" y="3780000"/>
          <a:ext cx="781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51</xdr:row>
      <xdr:rowOff>38100</xdr:rowOff>
    </xdr:from>
    <xdr:ext cx="781050" cy="38100"/>
    <xdr:sp macro="" textlink="">
      <xdr:nvSpPr>
        <xdr:cNvPr id="11" name="Shape 5" descr="qAe2oYm"/>
        <xdr:cNvSpPr/>
      </xdr:nvSpPr>
      <xdr:spPr>
        <a:xfrm>
          <a:off x="4955475" y="3780000"/>
          <a:ext cx="781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161925</xdr:colOff>
      <xdr:row>0</xdr:row>
      <xdr:rowOff>0</xdr:rowOff>
    </xdr:from>
    <xdr:ext cx="1495425" cy="381000"/>
    <xdr:pic>
      <xdr:nvPicPr>
        <xdr:cNvPr id="1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1028700</xdr:colOff>
      <xdr:row>0</xdr:row>
      <xdr:rowOff>9525</xdr:rowOff>
    </xdr:from>
    <xdr:ext cx="159067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000"/>
  <sheetViews>
    <sheetView topLeftCell="E52" workbookViewId="0">
      <selection activeCell="U72" sqref="U72:Y73"/>
    </sheetView>
  </sheetViews>
  <sheetFormatPr defaultColWidth="14.42578125" defaultRowHeight="15" customHeight="1"/>
  <cols>
    <col min="1" max="1" width="9" customWidth="1"/>
    <col min="2" max="2" width="17" customWidth="1"/>
    <col min="3" max="3" width="33.42578125" customWidth="1"/>
    <col min="4" max="20" width="8.5703125" customWidth="1"/>
    <col min="21" max="21" width="6.28515625" customWidth="1"/>
    <col min="22" max="22" width="6.42578125" customWidth="1"/>
    <col min="23" max="23" width="7.42578125" customWidth="1"/>
    <col min="24" max="25" width="7.140625" customWidth="1"/>
    <col min="26" max="26" width="9.140625" customWidth="1"/>
    <col min="27" max="27" width="8.5703125" hidden="1" customWidth="1"/>
    <col min="28" max="28" width="8" hidden="1" customWidth="1"/>
    <col min="29" max="29" width="8.5703125" hidden="1" customWidth="1"/>
    <col min="30" max="30" width="10.85546875" hidden="1" customWidth="1"/>
    <col min="31" max="31" width="7.140625" hidden="1" customWidth="1"/>
    <col min="32" max="32" width="9.140625" hidden="1" customWidth="1"/>
  </cols>
  <sheetData>
    <row r="1" spans="1:32" ht="47.25" customHeight="1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1"/>
      <c r="AA1" s="1"/>
      <c r="AB1" s="1"/>
      <c r="AC1" s="1"/>
      <c r="AD1" s="1"/>
      <c r="AE1" s="1"/>
      <c r="AF1" s="1"/>
    </row>
    <row r="2" spans="1:32" ht="27.75" customHeight="1">
      <c r="A2" s="58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1"/>
      <c r="AA2" s="1"/>
      <c r="AB2" s="1"/>
      <c r="AC2" s="1"/>
      <c r="AD2" s="1"/>
      <c r="AE2" s="1"/>
      <c r="AF2" s="1"/>
    </row>
    <row r="3" spans="1:32" ht="33" customHeight="1">
      <c r="A3" s="59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1"/>
      <c r="AA3" s="1"/>
      <c r="AB3" s="1"/>
      <c r="AC3" s="1"/>
      <c r="AD3" s="1"/>
      <c r="AE3" s="1"/>
      <c r="AF3" s="1"/>
    </row>
    <row r="4" spans="1:32" ht="25.5" customHeight="1">
      <c r="A4" s="59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1"/>
      <c r="AA4" s="1"/>
      <c r="AB4" s="1"/>
      <c r="AC4" s="1"/>
      <c r="AD4" s="1"/>
      <c r="AE4" s="1"/>
      <c r="AF4" s="1"/>
    </row>
    <row r="5" spans="1:32" ht="34.5" customHeight="1">
      <c r="A5" s="69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69" t="s">
        <v>4</v>
      </c>
      <c r="U5" s="77"/>
      <c r="V5" s="77"/>
      <c r="W5" s="70"/>
      <c r="X5" s="79" t="s">
        <v>5</v>
      </c>
      <c r="Y5" s="70"/>
      <c r="Z5" s="1"/>
      <c r="AA5" s="1"/>
      <c r="AB5" s="1"/>
      <c r="AC5" s="1"/>
      <c r="AD5" s="1"/>
      <c r="AE5" s="1"/>
      <c r="AF5" s="1"/>
    </row>
    <row r="6" spans="1:32" ht="34.5" customHeight="1">
      <c r="A6" s="85" t="s">
        <v>6</v>
      </c>
      <c r="B6" s="86"/>
      <c r="C6" s="87" t="s">
        <v>7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5" t="s">
        <v>8</v>
      </c>
      <c r="U6" s="86"/>
      <c r="V6" s="86"/>
      <c r="W6" s="86"/>
      <c r="X6" s="88" t="s">
        <v>9</v>
      </c>
      <c r="Y6" s="86"/>
      <c r="Z6" s="1"/>
      <c r="AA6" s="1"/>
      <c r="AB6" s="1"/>
      <c r="AC6" s="1"/>
      <c r="AD6" s="1"/>
      <c r="AE6" s="1"/>
      <c r="AF6" s="1"/>
    </row>
    <row r="7" spans="1:32" ht="34.5" customHeight="1">
      <c r="A7" s="85" t="s">
        <v>10</v>
      </c>
      <c r="B7" s="86"/>
      <c r="C7" s="87" t="s">
        <v>11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5" t="s">
        <v>12</v>
      </c>
      <c r="U7" s="86"/>
      <c r="V7" s="86"/>
      <c r="W7" s="86"/>
      <c r="X7" s="88">
        <v>80</v>
      </c>
      <c r="Y7" s="86"/>
      <c r="Z7" s="1"/>
      <c r="AA7" s="1"/>
      <c r="AB7" s="1"/>
      <c r="AC7" s="1"/>
      <c r="AD7" s="1"/>
      <c r="AE7" s="1"/>
      <c r="AF7" s="1"/>
    </row>
    <row r="8" spans="1:32" ht="34.5" customHeight="1">
      <c r="A8" s="85" t="s">
        <v>13</v>
      </c>
      <c r="B8" s="86"/>
      <c r="C8" s="87" t="s">
        <v>14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5" t="s">
        <v>15</v>
      </c>
      <c r="U8" s="86"/>
      <c r="V8" s="86"/>
      <c r="W8" s="86"/>
      <c r="X8" s="88">
        <v>53</v>
      </c>
      <c r="Y8" s="86"/>
      <c r="Z8" s="1"/>
      <c r="AA8" s="1"/>
      <c r="AB8" s="1"/>
      <c r="AC8" s="1"/>
      <c r="AD8" s="1"/>
      <c r="AE8" s="1"/>
      <c r="AF8" s="1"/>
    </row>
    <row r="9" spans="1:32" ht="30" customHeight="1">
      <c r="A9" s="85" t="s">
        <v>16</v>
      </c>
      <c r="B9" s="86"/>
      <c r="C9" s="89" t="s">
        <v>17</v>
      </c>
      <c r="D9" s="90" t="s">
        <v>18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1"/>
      <c r="AA9" s="1"/>
      <c r="AB9" s="1"/>
      <c r="AC9" s="1"/>
      <c r="AD9" s="1"/>
      <c r="AE9" s="1"/>
      <c r="AF9" s="1"/>
    </row>
    <row r="10" spans="1:32" ht="30" customHeight="1">
      <c r="A10" s="86"/>
      <c r="B10" s="86"/>
      <c r="C10" s="89">
        <v>1</v>
      </c>
      <c r="D10" s="91" t="s">
        <v>19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1"/>
      <c r="AA10" s="1"/>
      <c r="AB10" s="1"/>
      <c r="AC10" s="1"/>
      <c r="AD10" s="1"/>
      <c r="AE10" s="1"/>
      <c r="AF10" s="1"/>
    </row>
    <row r="11" spans="1:32" ht="30" customHeight="1">
      <c r="A11" s="86"/>
      <c r="B11" s="86"/>
      <c r="C11" s="89">
        <v>2</v>
      </c>
      <c r="D11" s="91" t="s">
        <v>20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1"/>
      <c r="AA11" s="1"/>
      <c r="AB11" s="1"/>
      <c r="AC11" s="1"/>
      <c r="AD11" s="1"/>
      <c r="AE11" s="1"/>
      <c r="AF11" s="1"/>
    </row>
    <row r="12" spans="1:32" ht="30" customHeight="1">
      <c r="A12" s="86"/>
      <c r="B12" s="86"/>
      <c r="C12" s="89">
        <v>3</v>
      </c>
      <c r="D12" s="91" t="s">
        <v>21</v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1"/>
      <c r="AA12" s="1"/>
      <c r="AB12" s="1"/>
      <c r="AC12" s="1"/>
      <c r="AD12" s="1"/>
      <c r="AE12" s="1"/>
      <c r="AF12" s="1"/>
    </row>
    <row r="13" spans="1:32" ht="33" customHeight="1">
      <c r="A13" s="80" t="s">
        <v>22</v>
      </c>
      <c r="B13" s="80" t="s">
        <v>23</v>
      </c>
      <c r="C13" s="80" t="s">
        <v>24</v>
      </c>
      <c r="D13" s="81" t="s">
        <v>25</v>
      </c>
      <c r="E13" s="81" t="s">
        <v>26</v>
      </c>
      <c r="F13" s="81" t="s">
        <v>27</v>
      </c>
      <c r="G13" s="81" t="s">
        <v>28</v>
      </c>
      <c r="H13" s="81" t="s">
        <v>29</v>
      </c>
      <c r="I13" s="81" t="s">
        <v>30</v>
      </c>
      <c r="J13" s="81" t="s">
        <v>31</v>
      </c>
      <c r="K13" s="81" t="s">
        <v>32</v>
      </c>
      <c r="L13" s="81" t="s">
        <v>33</v>
      </c>
      <c r="M13" s="81" t="s">
        <v>34</v>
      </c>
      <c r="N13" s="81" t="s">
        <v>35</v>
      </c>
      <c r="O13" s="81" t="s">
        <v>36</v>
      </c>
      <c r="P13" s="81" t="s">
        <v>37</v>
      </c>
      <c r="Q13" s="81" t="s">
        <v>38</v>
      </c>
      <c r="R13" s="81" t="s">
        <v>39</v>
      </c>
      <c r="S13" s="81" t="s">
        <v>40</v>
      </c>
      <c r="T13" s="80" t="s">
        <v>41</v>
      </c>
      <c r="U13" s="82" t="s">
        <v>42</v>
      </c>
      <c r="V13" s="83"/>
      <c r="W13" s="83"/>
      <c r="X13" s="83"/>
      <c r="Y13" s="84"/>
      <c r="Z13" s="66"/>
      <c r="AA13" s="57"/>
      <c r="AB13" s="57"/>
      <c r="AC13" s="57"/>
      <c r="AD13" s="57"/>
      <c r="AE13" s="57"/>
      <c r="AF13" s="57"/>
    </row>
    <row r="14" spans="1:32" ht="25.5" customHeight="1">
      <c r="A14" s="71"/>
      <c r="B14" s="71"/>
      <c r="C14" s="71"/>
      <c r="D14" s="4" t="s">
        <v>43</v>
      </c>
      <c r="E14" s="4" t="s">
        <v>43</v>
      </c>
      <c r="F14" s="3" t="s">
        <v>43</v>
      </c>
      <c r="G14" s="3" t="s">
        <v>44</v>
      </c>
      <c r="H14" s="3" t="s">
        <v>44</v>
      </c>
      <c r="I14" s="3" t="s">
        <v>44</v>
      </c>
      <c r="J14" s="3" t="s">
        <v>45</v>
      </c>
      <c r="K14" s="3" t="s">
        <v>45</v>
      </c>
      <c r="L14" s="3" t="s">
        <v>45</v>
      </c>
      <c r="M14" s="3" t="s">
        <v>46</v>
      </c>
      <c r="N14" s="3" t="s">
        <v>46</v>
      </c>
      <c r="O14" s="3" t="s">
        <v>46</v>
      </c>
      <c r="P14" s="3" t="s">
        <v>47</v>
      </c>
      <c r="Q14" s="3" t="s">
        <v>47</v>
      </c>
      <c r="R14" s="3" t="s">
        <v>47</v>
      </c>
      <c r="S14" s="3" t="s">
        <v>47</v>
      </c>
      <c r="T14" s="65"/>
      <c r="U14" s="3" t="s">
        <v>48</v>
      </c>
      <c r="V14" s="3" t="s">
        <v>49</v>
      </c>
      <c r="W14" s="3" t="s">
        <v>50</v>
      </c>
      <c r="X14" s="3" t="s">
        <v>51</v>
      </c>
      <c r="Y14" s="3" t="s">
        <v>52</v>
      </c>
      <c r="Z14" s="1"/>
      <c r="AA14" s="5" t="s">
        <v>48</v>
      </c>
      <c r="AB14" s="5" t="s">
        <v>49</v>
      </c>
      <c r="AC14" s="5" t="s">
        <v>50</v>
      </c>
      <c r="AD14" s="5" t="s">
        <v>51</v>
      </c>
      <c r="AE14" s="5" t="s">
        <v>52</v>
      </c>
      <c r="AF14" s="5" t="s">
        <v>53</v>
      </c>
    </row>
    <row r="15" spans="1:32" ht="19.5" customHeight="1">
      <c r="A15" s="65"/>
      <c r="B15" s="65"/>
      <c r="C15" s="65"/>
      <c r="D15" s="6">
        <v>100</v>
      </c>
      <c r="E15" s="6">
        <v>100</v>
      </c>
      <c r="F15" s="6">
        <v>100</v>
      </c>
      <c r="G15" s="6">
        <v>100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100</v>
      </c>
      <c r="N15" s="6">
        <v>100</v>
      </c>
      <c r="O15" s="6">
        <v>100</v>
      </c>
      <c r="P15" s="6">
        <v>100</v>
      </c>
      <c r="Q15" s="6">
        <v>100</v>
      </c>
      <c r="R15" s="6">
        <v>100</v>
      </c>
      <c r="S15" s="6">
        <v>100</v>
      </c>
      <c r="T15" s="6">
        <v>100</v>
      </c>
      <c r="U15" s="7">
        <f t="shared" ref="U15:U68" si="0">(0.8*(D15+E15+F15)/3)+(0.2*T15)</f>
        <v>100</v>
      </c>
      <c r="V15" s="7">
        <f t="shared" ref="V15:V68" si="1">(0.8*(G15+H15+I15)/3+(0.2*T15))</f>
        <v>100</v>
      </c>
      <c r="W15" s="7">
        <f t="shared" ref="W15:W68" si="2">(0.8*(J15+K15+L15)/3)+(0.2*T15)</f>
        <v>100</v>
      </c>
      <c r="X15" s="7">
        <f t="shared" ref="X15:X68" si="3">(0.8*(M15+N15+O15)/3)+(0.2*T15)</f>
        <v>100</v>
      </c>
      <c r="Y15" s="7">
        <f t="shared" ref="Y15:Y68" si="4">(0.8*(P15+Q15+R15+S15)/4)+(0.2*T15)</f>
        <v>100</v>
      </c>
      <c r="Z15" s="8"/>
      <c r="AA15" s="9">
        <f t="shared" ref="AA15:AE15" si="5">U15*(100/$U$15)</f>
        <v>100</v>
      </c>
      <c r="AB15" s="9">
        <f t="shared" si="5"/>
        <v>100</v>
      </c>
      <c r="AC15" s="9">
        <f t="shared" si="5"/>
        <v>100</v>
      </c>
      <c r="AD15" s="9">
        <f t="shared" si="5"/>
        <v>100</v>
      </c>
      <c r="AE15" s="9">
        <f t="shared" si="5"/>
        <v>100</v>
      </c>
      <c r="AF15" s="9" t="e">
        <f t="shared" ref="AF15:AF26" si="6">#REF!*(100/$U$15)</f>
        <v>#REF!</v>
      </c>
    </row>
    <row r="16" spans="1:32" ht="15.75" customHeight="1">
      <c r="A16" s="10">
        <v>1</v>
      </c>
      <c r="B16" s="11">
        <v>721217106001</v>
      </c>
      <c r="C16" s="12" t="s">
        <v>54</v>
      </c>
      <c r="D16" s="13">
        <v>95</v>
      </c>
      <c r="E16" s="13">
        <f t="shared" ref="E16:F16" si="7">D16</f>
        <v>95</v>
      </c>
      <c r="F16" s="13">
        <f t="shared" si="7"/>
        <v>95</v>
      </c>
      <c r="G16" s="13">
        <v>94</v>
      </c>
      <c r="H16" s="13">
        <f t="shared" ref="H16:Q16" si="8">G16</f>
        <v>94</v>
      </c>
      <c r="I16" s="13">
        <f t="shared" si="8"/>
        <v>94</v>
      </c>
      <c r="J16" s="13">
        <f t="shared" si="8"/>
        <v>94</v>
      </c>
      <c r="K16" s="13">
        <f t="shared" si="8"/>
        <v>94</v>
      </c>
      <c r="L16" s="13">
        <f t="shared" si="8"/>
        <v>94</v>
      </c>
      <c r="M16" s="13">
        <f t="shared" si="8"/>
        <v>94</v>
      </c>
      <c r="N16" s="13">
        <f t="shared" si="8"/>
        <v>94</v>
      </c>
      <c r="O16" s="13">
        <f t="shared" si="8"/>
        <v>94</v>
      </c>
      <c r="P16" s="13">
        <f t="shared" si="8"/>
        <v>94</v>
      </c>
      <c r="Q16" s="13">
        <f t="shared" si="8"/>
        <v>94</v>
      </c>
      <c r="R16" s="13">
        <f>N16</f>
        <v>94</v>
      </c>
      <c r="S16" s="13">
        <f>R16</f>
        <v>94</v>
      </c>
      <c r="T16" s="13">
        <v>100</v>
      </c>
      <c r="U16" s="14">
        <f t="shared" si="0"/>
        <v>96</v>
      </c>
      <c r="V16" s="14">
        <f t="shared" si="1"/>
        <v>95.2</v>
      </c>
      <c r="W16" s="14">
        <f t="shared" si="2"/>
        <v>95.2</v>
      </c>
      <c r="X16" s="14">
        <f t="shared" si="3"/>
        <v>95.2</v>
      </c>
      <c r="Y16" s="14">
        <f t="shared" si="4"/>
        <v>95.2</v>
      </c>
      <c r="Z16" s="1"/>
      <c r="AA16" s="9">
        <f t="shared" ref="AA16:AE16" si="9">U16*(100/$U$15)</f>
        <v>96</v>
      </c>
      <c r="AB16" s="9">
        <f t="shared" si="9"/>
        <v>95.2</v>
      </c>
      <c r="AC16" s="9">
        <f t="shared" si="9"/>
        <v>95.2</v>
      </c>
      <c r="AD16" s="9">
        <f t="shared" si="9"/>
        <v>95.2</v>
      </c>
      <c r="AE16" s="9">
        <f t="shared" si="9"/>
        <v>95.2</v>
      </c>
      <c r="AF16" s="9" t="e">
        <f t="shared" si="6"/>
        <v>#REF!</v>
      </c>
    </row>
    <row r="17" spans="1:32" ht="15.75">
      <c r="A17" s="10">
        <v>2</v>
      </c>
      <c r="B17" s="11">
        <v>721217106003</v>
      </c>
      <c r="C17" s="12" t="s">
        <v>55</v>
      </c>
      <c r="D17" s="13">
        <v>100</v>
      </c>
      <c r="E17" s="13">
        <f t="shared" ref="E17:E27" si="10">D17</f>
        <v>100</v>
      </c>
      <c r="F17" s="13">
        <v>100</v>
      </c>
      <c r="G17" s="13">
        <v>100</v>
      </c>
      <c r="H17" s="13">
        <v>100</v>
      </c>
      <c r="I17" s="13">
        <v>100</v>
      </c>
      <c r="J17" s="13">
        <v>100</v>
      </c>
      <c r="K17" s="13">
        <v>100</v>
      </c>
      <c r="L17" s="13">
        <v>100</v>
      </c>
      <c r="M17" s="13">
        <v>100</v>
      </c>
      <c r="N17" s="13">
        <v>100</v>
      </c>
      <c r="O17" s="13">
        <v>100</v>
      </c>
      <c r="P17" s="13">
        <v>100</v>
      </c>
      <c r="Q17" s="13">
        <v>100</v>
      </c>
      <c r="R17" s="13">
        <v>100</v>
      </c>
      <c r="S17" s="13">
        <v>100</v>
      </c>
      <c r="T17" s="13">
        <v>100</v>
      </c>
      <c r="U17" s="14">
        <f t="shared" si="0"/>
        <v>100</v>
      </c>
      <c r="V17" s="14">
        <f t="shared" si="1"/>
        <v>100</v>
      </c>
      <c r="W17" s="14">
        <f t="shared" si="2"/>
        <v>100</v>
      </c>
      <c r="X17" s="14">
        <f t="shared" si="3"/>
        <v>100</v>
      </c>
      <c r="Y17" s="14">
        <f t="shared" si="4"/>
        <v>100</v>
      </c>
      <c r="Z17" s="1"/>
      <c r="AA17" s="9">
        <f t="shared" ref="AA17:AE17" si="11">U17*(100/$U$15)</f>
        <v>100</v>
      </c>
      <c r="AB17" s="9">
        <f t="shared" si="11"/>
        <v>100</v>
      </c>
      <c r="AC17" s="9">
        <f t="shared" si="11"/>
        <v>100</v>
      </c>
      <c r="AD17" s="9">
        <f t="shared" si="11"/>
        <v>100</v>
      </c>
      <c r="AE17" s="9">
        <f t="shared" si="11"/>
        <v>100</v>
      </c>
      <c r="AF17" s="9" t="e">
        <f t="shared" si="6"/>
        <v>#REF!</v>
      </c>
    </row>
    <row r="18" spans="1:32" ht="15.75" customHeight="1">
      <c r="A18" s="10">
        <v>3</v>
      </c>
      <c r="B18" s="11">
        <v>721217106004</v>
      </c>
      <c r="C18" s="12" t="s">
        <v>56</v>
      </c>
      <c r="D18" s="13">
        <v>100</v>
      </c>
      <c r="E18" s="13">
        <f t="shared" si="10"/>
        <v>100</v>
      </c>
      <c r="F18" s="13">
        <v>100</v>
      </c>
      <c r="G18" s="13">
        <v>100</v>
      </c>
      <c r="H18" s="13">
        <v>100</v>
      </c>
      <c r="I18" s="13">
        <v>100</v>
      </c>
      <c r="J18" s="13">
        <v>100</v>
      </c>
      <c r="K18" s="13">
        <v>100</v>
      </c>
      <c r="L18" s="13">
        <v>100</v>
      </c>
      <c r="M18" s="13">
        <v>100</v>
      </c>
      <c r="N18" s="13">
        <v>100</v>
      </c>
      <c r="O18" s="13">
        <v>100</v>
      </c>
      <c r="P18" s="13">
        <v>100</v>
      </c>
      <c r="Q18" s="13">
        <v>100</v>
      </c>
      <c r="R18" s="13">
        <v>100</v>
      </c>
      <c r="S18" s="13">
        <v>100</v>
      </c>
      <c r="T18" s="13">
        <v>100</v>
      </c>
      <c r="U18" s="14">
        <f t="shared" si="0"/>
        <v>100</v>
      </c>
      <c r="V18" s="14">
        <f t="shared" si="1"/>
        <v>100</v>
      </c>
      <c r="W18" s="14">
        <f t="shared" si="2"/>
        <v>100</v>
      </c>
      <c r="X18" s="14">
        <f t="shared" si="3"/>
        <v>100</v>
      </c>
      <c r="Y18" s="14">
        <f t="shared" si="4"/>
        <v>100</v>
      </c>
      <c r="Z18" s="1"/>
      <c r="AA18" s="9">
        <f t="shared" ref="AA18:AE18" si="12">U18*(100/$U$15)</f>
        <v>100</v>
      </c>
      <c r="AB18" s="9">
        <f t="shared" si="12"/>
        <v>100</v>
      </c>
      <c r="AC18" s="9">
        <f t="shared" si="12"/>
        <v>100</v>
      </c>
      <c r="AD18" s="9">
        <f t="shared" si="12"/>
        <v>100</v>
      </c>
      <c r="AE18" s="9">
        <f t="shared" si="12"/>
        <v>100</v>
      </c>
      <c r="AF18" s="9" t="e">
        <f t="shared" si="6"/>
        <v>#REF!</v>
      </c>
    </row>
    <row r="19" spans="1:32" ht="15.75" customHeight="1">
      <c r="A19" s="10">
        <v>4</v>
      </c>
      <c r="B19" s="11">
        <v>721217106007</v>
      </c>
      <c r="C19" s="12" t="s">
        <v>57</v>
      </c>
      <c r="D19" s="13">
        <v>94</v>
      </c>
      <c r="E19" s="13">
        <f t="shared" si="10"/>
        <v>94</v>
      </c>
      <c r="F19" s="13">
        <v>93</v>
      </c>
      <c r="G19" s="13">
        <v>94</v>
      </c>
      <c r="H19" s="13">
        <v>94</v>
      </c>
      <c r="I19" s="13">
        <v>94</v>
      </c>
      <c r="J19" s="13">
        <v>94</v>
      </c>
      <c r="K19" s="13">
        <v>94</v>
      </c>
      <c r="L19" s="13">
        <v>94</v>
      </c>
      <c r="M19" s="13">
        <v>94</v>
      </c>
      <c r="N19" s="13">
        <v>94</v>
      </c>
      <c r="O19" s="13">
        <v>94</v>
      </c>
      <c r="P19" s="13">
        <v>94</v>
      </c>
      <c r="Q19" s="13">
        <v>94</v>
      </c>
      <c r="R19" s="13">
        <v>94</v>
      </c>
      <c r="S19" s="13">
        <v>94</v>
      </c>
      <c r="T19" s="13">
        <v>94</v>
      </c>
      <c r="U19" s="14">
        <f t="shared" si="0"/>
        <v>93.733333333333334</v>
      </c>
      <c r="V19" s="14">
        <f t="shared" si="1"/>
        <v>94</v>
      </c>
      <c r="W19" s="14">
        <f t="shared" si="2"/>
        <v>94</v>
      </c>
      <c r="X19" s="14">
        <f t="shared" si="3"/>
        <v>94</v>
      </c>
      <c r="Y19" s="14">
        <f t="shared" si="4"/>
        <v>94</v>
      </c>
      <c r="Z19" s="1"/>
      <c r="AA19" s="9">
        <f t="shared" ref="AA19:AE19" si="13">U19*(100/$U$15)</f>
        <v>93.733333333333334</v>
      </c>
      <c r="AB19" s="9">
        <f t="shared" si="13"/>
        <v>94</v>
      </c>
      <c r="AC19" s="9">
        <f t="shared" si="13"/>
        <v>94</v>
      </c>
      <c r="AD19" s="9">
        <f t="shared" si="13"/>
        <v>94</v>
      </c>
      <c r="AE19" s="9">
        <f t="shared" si="13"/>
        <v>94</v>
      </c>
      <c r="AF19" s="9" t="e">
        <f t="shared" si="6"/>
        <v>#REF!</v>
      </c>
    </row>
    <row r="20" spans="1:32" ht="15.75" customHeight="1">
      <c r="A20" s="10">
        <v>5</v>
      </c>
      <c r="B20" s="11">
        <v>721217106008</v>
      </c>
      <c r="C20" s="12" t="s">
        <v>58</v>
      </c>
      <c r="D20" s="13">
        <v>100</v>
      </c>
      <c r="E20" s="13">
        <f t="shared" si="10"/>
        <v>100</v>
      </c>
      <c r="F20" s="13">
        <v>100</v>
      </c>
      <c r="G20" s="13">
        <v>100</v>
      </c>
      <c r="H20" s="13">
        <v>100</v>
      </c>
      <c r="I20" s="13">
        <v>100</v>
      </c>
      <c r="J20" s="13">
        <v>100</v>
      </c>
      <c r="K20" s="13">
        <v>100</v>
      </c>
      <c r="L20" s="13">
        <v>100</v>
      </c>
      <c r="M20" s="13">
        <v>100</v>
      </c>
      <c r="N20" s="13">
        <v>100</v>
      </c>
      <c r="O20" s="13">
        <v>100</v>
      </c>
      <c r="P20" s="13">
        <v>100</v>
      </c>
      <c r="Q20" s="13">
        <v>100</v>
      </c>
      <c r="R20" s="13">
        <v>100</v>
      </c>
      <c r="S20" s="13">
        <v>100</v>
      </c>
      <c r="T20" s="13">
        <v>100</v>
      </c>
      <c r="U20" s="14">
        <f t="shared" si="0"/>
        <v>100</v>
      </c>
      <c r="V20" s="14">
        <f t="shared" si="1"/>
        <v>100</v>
      </c>
      <c r="W20" s="14">
        <f t="shared" si="2"/>
        <v>100</v>
      </c>
      <c r="X20" s="14">
        <f t="shared" si="3"/>
        <v>100</v>
      </c>
      <c r="Y20" s="14">
        <f t="shared" si="4"/>
        <v>100</v>
      </c>
      <c r="Z20" s="1"/>
      <c r="AA20" s="9">
        <f t="shared" ref="AA20:AE20" si="14">U20*(100/$U$15)</f>
        <v>100</v>
      </c>
      <c r="AB20" s="9">
        <f t="shared" si="14"/>
        <v>100</v>
      </c>
      <c r="AC20" s="9">
        <f t="shared" si="14"/>
        <v>100</v>
      </c>
      <c r="AD20" s="9">
        <f t="shared" si="14"/>
        <v>100</v>
      </c>
      <c r="AE20" s="9">
        <f t="shared" si="14"/>
        <v>100</v>
      </c>
      <c r="AF20" s="9" t="e">
        <f t="shared" si="6"/>
        <v>#REF!</v>
      </c>
    </row>
    <row r="21" spans="1:32" ht="15.75" customHeight="1">
      <c r="A21" s="10">
        <v>6</v>
      </c>
      <c r="B21" s="11">
        <v>721217106009</v>
      </c>
      <c r="C21" s="12" t="s">
        <v>59</v>
      </c>
      <c r="D21" s="13">
        <v>100</v>
      </c>
      <c r="E21" s="13">
        <f t="shared" si="10"/>
        <v>100</v>
      </c>
      <c r="F21" s="13">
        <v>100</v>
      </c>
      <c r="G21" s="13">
        <v>99</v>
      </c>
      <c r="H21" s="13">
        <v>100</v>
      </c>
      <c r="I21" s="13">
        <v>100</v>
      </c>
      <c r="J21" s="13">
        <v>100</v>
      </c>
      <c r="K21" s="13">
        <v>100</v>
      </c>
      <c r="L21" s="13">
        <v>100</v>
      </c>
      <c r="M21" s="13">
        <v>100</v>
      </c>
      <c r="N21" s="13">
        <v>100</v>
      </c>
      <c r="O21" s="13">
        <v>100</v>
      </c>
      <c r="P21" s="13">
        <v>100</v>
      </c>
      <c r="Q21" s="13">
        <v>100</v>
      </c>
      <c r="R21" s="13">
        <v>100</v>
      </c>
      <c r="S21" s="13">
        <v>100</v>
      </c>
      <c r="T21" s="13">
        <v>100</v>
      </c>
      <c r="U21" s="14">
        <f t="shared" si="0"/>
        <v>100</v>
      </c>
      <c r="V21" s="14">
        <f t="shared" si="1"/>
        <v>99.733333333333334</v>
      </c>
      <c r="W21" s="14">
        <f t="shared" si="2"/>
        <v>100</v>
      </c>
      <c r="X21" s="14">
        <f t="shared" si="3"/>
        <v>100</v>
      </c>
      <c r="Y21" s="14">
        <f t="shared" si="4"/>
        <v>100</v>
      </c>
      <c r="Z21" s="1"/>
      <c r="AA21" s="9">
        <f t="shared" ref="AA21:AE21" si="15">U21*(100/$U$15)</f>
        <v>100</v>
      </c>
      <c r="AB21" s="9">
        <f t="shared" si="15"/>
        <v>99.733333333333334</v>
      </c>
      <c r="AC21" s="9">
        <f t="shared" si="15"/>
        <v>100</v>
      </c>
      <c r="AD21" s="9">
        <f t="shared" si="15"/>
        <v>100</v>
      </c>
      <c r="AE21" s="9">
        <f t="shared" si="15"/>
        <v>100</v>
      </c>
      <c r="AF21" s="9" t="e">
        <f t="shared" si="6"/>
        <v>#REF!</v>
      </c>
    </row>
    <row r="22" spans="1:32" ht="15.75" customHeight="1">
      <c r="A22" s="10">
        <v>7</v>
      </c>
      <c r="B22" s="11">
        <v>721217106010</v>
      </c>
      <c r="C22" s="12" t="s">
        <v>60</v>
      </c>
      <c r="D22" s="13">
        <v>100</v>
      </c>
      <c r="E22" s="13">
        <f t="shared" si="10"/>
        <v>100</v>
      </c>
      <c r="F22" s="13">
        <v>100</v>
      </c>
      <c r="G22" s="13">
        <v>100</v>
      </c>
      <c r="H22" s="13">
        <v>100</v>
      </c>
      <c r="I22" s="13">
        <v>99</v>
      </c>
      <c r="J22" s="13">
        <v>100</v>
      </c>
      <c r="K22" s="13">
        <v>100</v>
      </c>
      <c r="L22" s="13">
        <v>100</v>
      </c>
      <c r="M22" s="13">
        <v>100</v>
      </c>
      <c r="N22" s="13">
        <v>100</v>
      </c>
      <c r="O22" s="13">
        <v>100</v>
      </c>
      <c r="P22" s="13">
        <v>99</v>
      </c>
      <c r="Q22" s="13">
        <v>100</v>
      </c>
      <c r="R22" s="13">
        <v>100</v>
      </c>
      <c r="S22" s="13">
        <v>100</v>
      </c>
      <c r="T22" s="13">
        <v>100</v>
      </c>
      <c r="U22" s="14">
        <f t="shared" si="0"/>
        <v>100</v>
      </c>
      <c r="V22" s="14">
        <f t="shared" si="1"/>
        <v>99.733333333333334</v>
      </c>
      <c r="W22" s="14">
        <f t="shared" si="2"/>
        <v>100</v>
      </c>
      <c r="X22" s="14">
        <f t="shared" si="3"/>
        <v>100</v>
      </c>
      <c r="Y22" s="14">
        <f t="shared" si="4"/>
        <v>99.800000000000011</v>
      </c>
      <c r="Z22" s="1"/>
      <c r="AA22" s="9">
        <f t="shared" ref="AA22:AE22" si="16">U22*(100/$U$15)</f>
        <v>100</v>
      </c>
      <c r="AB22" s="9">
        <f t="shared" si="16"/>
        <v>99.733333333333334</v>
      </c>
      <c r="AC22" s="9">
        <f t="shared" si="16"/>
        <v>100</v>
      </c>
      <c r="AD22" s="9">
        <f t="shared" si="16"/>
        <v>100</v>
      </c>
      <c r="AE22" s="9">
        <f t="shared" si="16"/>
        <v>99.800000000000011</v>
      </c>
      <c r="AF22" s="9" t="e">
        <f t="shared" si="6"/>
        <v>#REF!</v>
      </c>
    </row>
    <row r="23" spans="1:32" ht="15.75" customHeight="1">
      <c r="A23" s="10">
        <v>8</v>
      </c>
      <c r="B23" s="11">
        <v>721217106011</v>
      </c>
      <c r="C23" s="12" t="s">
        <v>61</v>
      </c>
      <c r="D23" s="13">
        <v>96</v>
      </c>
      <c r="E23" s="13">
        <f t="shared" si="10"/>
        <v>96</v>
      </c>
      <c r="F23" s="13">
        <v>96</v>
      </c>
      <c r="G23" s="13">
        <v>96</v>
      </c>
      <c r="H23" s="13">
        <v>96</v>
      </c>
      <c r="I23" s="13">
        <v>96</v>
      </c>
      <c r="J23" s="13">
        <v>96</v>
      </c>
      <c r="K23" s="13">
        <v>96</v>
      </c>
      <c r="L23" s="13">
        <v>96</v>
      </c>
      <c r="M23" s="13">
        <v>96</v>
      </c>
      <c r="N23" s="13">
        <v>96</v>
      </c>
      <c r="O23" s="13">
        <v>96</v>
      </c>
      <c r="P23" s="13">
        <v>96</v>
      </c>
      <c r="Q23" s="13">
        <v>96</v>
      </c>
      <c r="R23" s="13">
        <v>96</v>
      </c>
      <c r="S23" s="13">
        <v>96</v>
      </c>
      <c r="T23" s="13">
        <v>96</v>
      </c>
      <c r="U23" s="14">
        <f t="shared" si="0"/>
        <v>96</v>
      </c>
      <c r="V23" s="14">
        <f t="shared" si="1"/>
        <v>96</v>
      </c>
      <c r="W23" s="14">
        <f t="shared" si="2"/>
        <v>96</v>
      </c>
      <c r="X23" s="14">
        <f t="shared" si="3"/>
        <v>96</v>
      </c>
      <c r="Y23" s="14">
        <f t="shared" si="4"/>
        <v>96.000000000000014</v>
      </c>
      <c r="Z23" s="1"/>
      <c r="AA23" s="9">
        <f t="shared" ref="AA23:AE23" si="17">U23*(100/$U$15)</f>
        <v>96</v>
      </c>
      <c r="AB23" s="9">
        <f t="shared" si="17"/>
        <v>96</v>
      </c>
      <c r="AC23" s="9">
        <f t="shared" si="17"/>
        <v>96</v>
      </c>
      <c r="AD23" s="9">
        <f t="shared" si="17"/>
        <v>96</v>
      </c>
      <c r="AE23" s="9">
        <f t="shared" si="17"/>
        <v>96.000000000000014</v>
      </c>
      <c r="AF23" s="9" t="e">
        <f t="shared" si="6"/>
        <v>#REF!</v>
      </c>
    </row>
    <row r="24" spans="1:32" ht="15.75" customHeight="1">
      <c r="A24" s="10">
        <v>9</v>
      </c>
      <c r="B24" s="11">
        <v>721217106012</v>
      </c>
      <c r="C24" s="12" t="s">
        <v>62</v>
      </c>
      <c r="D24" s="13">
        <v>98</v>
      </c>
      <c r="E24" s="13">
        <f t="shared" si="10"/>
        <v>98</v>
      </c>
      <c r="F24" s="13">
        <v>98</v>
      </c>
      <c r="G24" s="13">
        <v>98</v>
      </c>
      <c r="H24" s="13">
        <v>98</v>
      </c>
      <c r="I24" s="13">
        <v>98</v>
      </c>
      <c r="J24" s="13">
        <v>98</v>
      </c>
      <c r="K24" s="13">
        <v>98</v>
      </c>
      <c r="L24" s="13">
        <v>98</v>
      </c>
      <c r="M24" s="13">
        <v>98</v>
      </c>
      <c r="N24" s="13">
        <v>98</v>
      </c>
      <c r="O24" s="13">
        <v>98</v>
      </c>
      <c r="P24" s="13">
        <v>98</v>
      </c>
      <c r="Q24" s="13">
        <v>98</v>
      </c>
      <c r="R24" s="13">
        <v>98</v>
      </c>
      <c r="S24" s="13">
        <v>98</v>
      </c>
      <c r="T24" s="13">
        <v>98</v>
      </c>
      <c r="U24" s="14">
        <f t="shared" si="0"/>
        <v>98</v>
      </c>
      <c r="V24" s="14">
        <f t="shared" si="1"/>
        <v>98</v>
      </c>
      <c r="W24" s="14">
        <f t="shared" si="2"/>
        <v>98</v>
      </c>
      <c r="X24" s="14">
        <f t="shared" si="3"/>
        <v>98</v>
      </c>
      <c r="Y24" s="14">
        <f t="shared" si="4"/>
        <v>98</v>
      </c>
      <c r="Z24" s="1"/>
      <c r="AA24" s="9">
        <f t="shared" ref="AA24:AE24" si="18">U24*(100/$U$15)</f>
        <v>98</v>
      </c>
      <c r="AB24" s="9">
        <f t="shared" si="18"/>
        <v>98</v>
      </c>
      <c r="AC24" s="9">
        <f t="shared" si="18"/>
        <v>98</v>
      </c>
      <c r="AD24" s="9">
        <f t="shared" si="18"/>
        <v>98</v>
      </c>
      <c r="AE24" s="9">
        <f t="shared" si="18"/>
        <v>98</v>
      </c>
      <c r="AF24" s="9" t="e">
        <f t="shared" si="6"/>
        <v>#REF!</v>
      </c>
    </row>
    <row r="25" spans="1:32" ht="15.75" customHeight="1">
      <c r="A25" s="10">
        <v>10</v>
      </c>
      <c r="B25" s="11">
        <v>721217106013</v>
      </c>
      <c r="C25" s="12" t="s">
        <v>63</v>
      </c>
      <c r="D25" s="13">
        <v>100</v>
      </c>
      <c r="E25" s="13">
        <f t="shared" si="10"/>
        <v>100</v>
      </c>
      <c r="F25" s="13">
        <v>100</v>
      </c>
      <c r="G25" s="13">
        <v>100</v>
      </c>
      <c r="H25" s="13">
        <v>100</v>
      </c>
      <c r="I25" s="13">
        <v>100</v>
      </c>
      <c r="J25" s="13">
        <v>100</v>
      </c>
      <c r="K25" s="13">
        <v>100</v>
      </c>
      <c r="L25" s="13">
        <v>100</v>
      </c>
      <c r="M25" s="13">
        <v>100</v>
      </c>
      <c r="N25" s="13">
        <v>100</v>
      </c>
      <c r="O25" s="13">
        <v>100</v>
      </c>
      <c r="P25" s="13">
        <v>100</v>
      </c>
      <c r="Q25" s="13">
        <v>100</v>
      </c>
      <c r="R25" s="13">
        <v>100</v>
      </c>
      <c r="S25" s="13">
        <v>100</v>
      </c>
      <c r="T25" s="13">
        <v>100</v>
      </c>
      <c r="U25" s="14">
        <f t="shared" si="0"/>
        <v>100</v>
      </c>
      <c r="V25" s="14">
        <f t="shared" si="1"/>
        <v>100</v>
      </c>
      <c r="W25" s="14">
        <f t="shared" si="2"/>
        <v>100</v>
      </c>
      <c r="X25" s="14">
        <f t="shared" si="3"/>
        <v>100</v>
      </c>
      <c r="Y25" s="14">
        <f t="shared" si="4"/>
        <v>100</v>
      </c>
      <c r="Z25" s="1"/>
      <c r="AA25" s="9">
        <f t="shared" ref="AA25:AE25" si="19">U25*(100/$U$15)</f>
        <v>100</v>
      </c>
      <c r="AB25" s="9">
        <f t="shared" si="19"/>
        <v>100</v>
      </c>
      <c r="AC25" s="9">
        <f t="shared" si="19"/>
        <v>100</v>
      </c>
      <c r="AD25" s="9">
        <f t="shared" si="19"/>
        <v>100</v>
      </c>
      <c r="AE25" s="9">
        <f t="shared" si="19"/>
        <v>100</v>
      </c>
      <c r="AF25" s="9" t="e">
        <f t="shared" si="6"/>
        <v>#REF!</v>
      </c>
    </row>
    <row r="26" spans="1:32" ht="15.75" customHeight="1">
      <c r="A26" s="10">
        <v>11</v>
      </c>
      <c r="B26" s="11">
        <v>721217106015</v>
      </c>
      <c r="C26" s="12" t="s">
        <v>64</v>
      </c>
      <c r="D26" s="13">
        <v>94</v>
      </c>
      <c r="E26" s="13">
        <f t="shared" si="10"/>
        <v>94</v>
      </c>
      <c r="F26" s="13">
        <v>94</v>
      </c>
      <c r="G26" s="13">
        <v>94</v>
      </c>
      <c r="H26" s="13">
        <v>94</v>
      </c>
      <c r="I26" s="13">
        <v>94</v>
      </c>
      <c r="J26" s="13">
        <v>94</v>
      </c>
      <c r="K26" s="13">
        <v>94</v>
      </c>
      <c r="L26" s="13">
        <v>94</v>
      </c>
      <c r="M26" s="13">
        <v>94</v>
      </c>
      <c r="N26" s="13">
        <v>94</v>
      </c>
      <c r="O26" s="13">
        <v>94</v>
      </c>
      <c r="P26" s="13">
        <v>94</v>
      </c>
      <c r="Q26" s="13">
        <v>94</v>
      </c>
      <c r="R26" s="13">
        <v>94</v>
      </c>
      <c r="S26" s="13">
        <v>94</v>
      </c>
      <c r="T26" s="13">
        <v>94</v>
      </c>
      <c r="U26" s="14">
        <f t="shared" si="0"/>
        <v>94</v>
      </c>
      <c r="V26" s="14">
        <f t="shared" si="1"/>
        <v>94</v>
      </c>
      <c r="W26" s="14">
        <f t="shared" si="2"/>
        <v>94</v>
      </c>
      <c r="X26" s="14">
        <f t="shared" si="3"/>
        <v>94</v>
      </c>
      <c r="Y26" s="14">
        <f t="shared" si="4"/>
        <v>94</v>
      </c>
      <c r="Z26" s="1"/>
      <c r="AA26" s="9">
        <f t="shared" ref="AA26:AE26" si="20">U26*(100/$U$15)</f>
        <v>94</v>
      </c>
      <c r="AB26" s="9">
        <f t="shared" si="20"/>
        <v>94</v>
      </c>
      <c r="AC26" s="9">
        <f t="shared" si="20"/>
        <v>94</v>
      </c>
      <c r="AD26" s="9">
        <f t="shared" si="20"/>
        <v>94</v>
      </c>
      <c r="AE26" s="9">
        <f t="shared" si="20"/>
        <v>94</v>
      </c>
      <c r="AF26" s="9" t="e">
        <f t="shared" si="6"/>
        <v>#REF!</v>
      </c>
    </row>
    <row r="27" spans="1:32" ht="15.75" customHeight="1">
      <c r="A27" s="10">
        <v>12</v>
      </c>
      <c r="B27" s="11">
        <v>721217106016</v>
      </c>
      <c r="C27" s="12" t="s">
        <v>65</v>
      </c>
      <c r="D27" s="13">
        <v>100</v>
      </c>
      <c r="E27" s="13">
        <f t="shared" si="10"/>
        <v>100</v>
      </c>
      <c r="F27" s="13">
        <v>100</v>
      </c>
      <c r="G27" s="13">
        <v>100</v>
      </c>
      <c r="H27" s="13">
        <v>100</v>
      </c>
      <c r="I27" s="13">
        <v>100</v>
      </c>
      <c r="J27" s="13">
        <v>100</v>
      </c>
      <c r="K27" s="13">
        <v>94</v>
      </c>
      <c r="L27" s="13">
        <v>100</v>
      </c>
      <c r="M27" s="13">
        <v>100</v>
      </c>
      <c r="N27" s="13">
        <v>100</v>
      </c>
      <c r="O27" s="13">
        <v>100</v>
      </c>
      <c r="P27" s="13">
        <v>100</v>
      </c>
      <c r="Q27" s="13">
        <v>100</v>
      </c>
      <c r="R27" s="13">
        <v>100</v>
      </c>
      <c r="S27" s="13">
        <v>100</v>
      </c>
      <c r="T27" s="13">
        <v>100</v>
      </c>
      <c r="U27" s="14">
        <f t="shared" si="0"/>
        <v>100</v>
      </c>
      <c r="V27" s="14">
        <f t="shared" si="1"/>
        <v>100</v>
      </c>
      <c r="W27" s="14">
        <f t="shared" si="2"/>
        <v>98.4</v>
      </c>
      <c r="X27" s="14">
        <f t="shared" si="3"/>
        <v>100</v>
      </c>
      <c r="Y27" s="14">
        <f t="shared" si="4"/>
        <v>100</v>
      </c>
      <c r="Z27" s="1"/>
      <c r="AA27" s="9"/>
      <c r="AB27" s="9"/>
      <c r="AC27" s="9"/>
      <c r="AD27" s="9"/>
      <c r="AE27" s="9"/>
      <c r="AF27" s="9"/>
    </row>
    <row r="28" spans="1:32" ht="15.75" customHeight="1">
      <c r="A28" s="10">
        <v>13</v>
      </c>
      <c r="B28" s="11">
        <v>721217106017</v>
      </c>
      <c r="C28" s="12" t="s">
        <v>66</v>
      </c>
      <c r="D28" s="13">
        <v>95</v>
      </c>
      <c r="E28" s="13">
        <v>95</v>
      </c>
      <c r="F28" s="13">
        <v>95</v>
      </c>
      <c r="G28" s="13">
        <v>95</v>
      </c>
      <c r="H28" s="13">
        <v>95</v>
      </c>
      <c r="I28" s="13">
        <v>95</v>
      </c>
      <c r="J28" s="13">
        <v>95</v>
      </c>
      <c r="K28" s="13">
        <v>95</v>
      </c>
      <c r="L28" s="13">
        <v>95</v>
      </c>
      <c r="M28" s="13">
        <v>95</v>
      </c>
      <c r="N28" s="13">
        <v>95</v>
      </c>
      <c r="O28" s="13">
        <v>95</v>
      </c>
      <c r="P28" s="13">
        <v>95</v>
      </c>
      <c r="Q28" s="13">
        <v>95</v>
      </c>
      <c r="R28" s="13">
        <v>95</v>
      </c>
      <c r="S28" s="13">
        <v>95</v>
      </c>
      <c r="T28" s="13">
        <v>95</v>
      </c>
      <c r="U28" s="14">
        <f t="shared" si="0"/>
        <v>95</v>
      </c>
      <c r="V28" s="14">
        <f t="shared" si="1"/>
        <v>95</v>
      </c>
      <c r="W28" s="14">
        <f t="shared" si="2"/>
        <v>95</v>
      </c>
      <c r="X28" s="14">
        <f t="shared" si="3"/>
        <v>95</v>
      </c>
      <c r="Y28" s="14">
        <f t="shared" si="4"/>
        <v>95</v>
      </c>
      <c r="Z28" s="1"/>
      <c r="AA28" s="9"/>
      <c r="AB28" s="9"/>
      <c r="AC28" s="9"/>
      <c r="AD28" s="9"/>
      <c r="AE28" s="9"/>
      <c r="AF28" s="9"/>
    </row>
    <row r="29" spans="1:32" ht="15.75" customHeight="1">
      <c r="A29" s="10">
        <v>14</v>
      </c>
      <c r="B29" s="11">
        <v>721217106018</v>
      </c>
      <c r="C29" s="12" t="s">
        <v>67</v>
      </c>
      <c r="D29" s="13">
        <v>100</v>
      </c>
      <c r="E29" s="13">
        <v>100</v>
      </c>
      <c r="F29" s="13">
        <v>100</v>
      </c>
      <c r="G29" s="13">
        <v>100</v>
      </c>
      <c r="H29" s="13">
        <v>100</v>
      </c>
      <c r="I29" s="13">
        <v>100</v>
      </c>
      <c r="J29" s="13">
        <v>100</v>
      </c>
      <c r="K29" s="13">
        <v>100</v>
      </c>
      <c r="L29" s="13">
        <v>100</v>
      </c>
      <c r="M29" s="13">
        <v>100</v>
      </c>
      <c r="N29" s="13">
        <v>100</v>
      </c>
      <c r="O29" s="13">
        <v>100</v>
      </c>
      <c r="P29" s="13">
        <v>100</v>
      </c>
      <c r="Q29" s="13">
        <v>100</v>
      </c>
      <c r="R29" s="13">
        <v>100</v>
      </c>
      <c r="S29" s="13">
        <v>100</v>
      </c>
      <c r="T29" s="13">
        <v>100</v>
      </c>
      <c r="U29" s="14">
        <f t="shared" si="0"/>
        <v>100</v>
      </c>
      <c r="V29" s="14">
        <f t="shared" si="1"/>
        <v>100</v>
      </c>
      <c r="W29" s="14">
        <f t="shared" si="2"/>
        <v>100</v>
      </c>
      <c r="X29" s="14">
        <f t="shared" si="3"/>
        <v>100</v>
      </c>
      <c r="Y29" s="14">
        <f t="shared" si="4"/>
        <v>100</v>
      </c>
      <c r="Z29" s="1"/>
      <c r="AA29" s="9"/>
      <c r="AB29" s="9"/>
      <c r="AC29" s="9"/>
      <c r="AD29" s="9"/>
      <c r="AE29" s="9"/>
      <c r="AF29" s="9"/>
    </row>
    <row r="30" spans="1:32" ht="15.75" customHeight="1">
      <c r="A30" s="10">
        <v>15</v>
      </c>
      <c r="B30" s="11">
        <v>721217106019</v>
      </c>
      <c r="C30" s="12" t="s">
        <v>68</v>
      </c>
      <c r="D30" s="13">
        <v>96</v>
      </c>
      <c r="E30" s="13">
        <v>96</v>
      </c>
      <c r="F30" s="13">
        <v>96</v>
      </c>
      <c r="G30" s="13">
        <v>96</v>
      </c>
      <c r="H30" s="13">
        <v>96</v>
      </c>
      <c r="I30" s="13">
        <v>96</v>
      </c>
      <c r="J30" s="13">
        <v>96</v>
      </c>
      <c r="K30" s="13">
        <v>96</v>
      </c>
      <c r="L30" s="13">
        <v>96</v>
      </c>
      <c r="M30" s="13">
        <v>96</v>
      </c>
      <c r="N30" s="13">
        <v>96</v>
      </c>
      <c r="O30" s="13">
        <v>96</v>
      </c>
      <c r="P30" s="13">
        <v>96</v>
      </c>
      <c r="Q30" s="13">
        <v>96</v>
      </c>
      <c r="R30" s="13">
        <v>96</v>
      </c>
      <c r="S30" s="13">
        <v>96</v>
      </c>
      <c r="T30" s="13">
        <v>96</v>
      </c>
      <c r="U30" s="14">
        <f t="shared" si="0"/>
        <v>96</v>
      </c>
      <c r="V30" s="14">
        <f t="shared" si="1"/>
        <v>96</v>
      </c>
      <c r="W30" s="14">
        <f t="shared" si="2"/>
        <v>96</v>
      </c>
      <c r="X30" s="14">
        <f t="shared" si="3"/>
        <v>96</v>
      </c>
      <c r="Y30" s="14">
        <f t="shared" si="4"/>
        <v>96.000000000000014</v>
      </c>
      <c r="Z30" s="1"/>
      <c r="AA30" s="9"/>
      <c r="AB30" s="9"/>
      <c r="AC30" s="9"/>
      <c r="AD30" s="9"/>
      <c r="AE30" s="9"/>
      <c r="AF30" s="9"/>
    </row>
    <row r="31" spans="1:32" ht="15.75" customHeight="1">
      <c r="A31" s="10">
        <v>16</v>
      </c>
      <c r="B31" s="11">
        <v>721217106020</v>
      </c>
      <c r="C31" s="12" t="s">
        <v>69</v>
      </c>
      <c r="D31" s="13">
        <v>83</v>
      </c>
      <c r="E31" s="13">
        <f t="shared" ref="E31:Q31" si="21">D31</f>
        <v>83</v>
      </c>
      <c r="F31" s="13">
        <f t="shared" si="21"/>
        <v>83</v>
      </c>
      <c r="G31" s="13">
        <f t="shared" si="21"/>
        <v>83</v>
      </c>
      <c r="H31" s="13">
        <f t="shared" si="21"/>
        <v>83</v>
      </c>
      <c r="I31" s="13">
        <f t="shared" si="21"/>
        <v>83</v>
      </c>
      <c r="J31" s="13">
        <f t="shared" si="21"/>
        <v>83</v>
      </c>
      <c r="K31" s="13">
        <f t="shared" si="21"/>
        <v>83</v>
      </c>
      <c r="L31" s="13">
        <f t="shared" si="21"/>
        <v>83</v>
      </c>
      <c r="M31" s="13">
        <f t="shared" si="21"/>
        <v>83</v>
      </c>
      <c r="N31" s="13">
        <f t="shared" si="21"/>
        <v>83</v>
      </c>
      <c r="O31" s="13">
        <f t="shared" si="21"/>
        <v>83</v>
      </c>
      <c r="P31" s="13">
        <f t="shared" si="21"/>
        <v>83</v>
      </c>
      <c r="Q31" s="13">
        <f t="shared" si="21"/>
        <v>83</v>
      </c>
      <c r="R31" s="13">
        <f t="shared" ref="R31:R68" si="22">N31</f>
        <v>83</v>
      </c>
      <c r="S31" s="13">
        <f t="shared" ref="S31:S68" si="23">R31</f>
        <v>83</v>
      </c>
      <c r="T31" s="13">
        <v>83</v>
      </c>
      <c r="U31" s="14">
        <f t="shared" si="0"/>
        <v>83</v>
      </c>
      <c r="V31" s="14">
        <f t="shared" si="1"/>
        <v>83</v>
      </c>
      <c r="W31" s="14">
        <f t="shared" si="2"/>
        <v>83</v>
      </c>
      <c r="X31" s="14">
        <f t="shared" si="3"/>
        <v>83</v>
      </c>
      <c r="Y31" s="14">
        <f t="shared" si="4"/>
        <v>83</v>
      </c>
      <c r="Z31" s="1"/>
      <c r="AA31" s="9"/>
      <c r="AB31" s="9"/>
      <c r="AC31" s="9"/>
      <c r="AD31" s="9"/>
      <c r="AE31" s="9"/>
      <c r="AF31" s="9"/>
    </row>
    <row r="32" spans="1:32" ht="15.75" customHeight="1">
      <c r="A32" s="10">
        <v>17</v>
      </c>
      <c r="B32" s="11">
        <v>721217106021</v>
      </c>
      <c r="C32" s="12" t="s">
        <v>70</v>
      </c>
      <c r="D32" s="13">
        <v>100</v>
      </c>
      <c r="E32" s="13">
        <f t="shared" ref="E32:G32" si="24">D32</f>
        <v>100</v>
      </c>
      <c r="F32" s="13">
        <f t="shared" si="24"/>
        <v>100</v>
      </c>
      <c r="G32" s="13">
        <f t="shared" si="24"/>
        <v>100</v>
      </c>
      <c r="H32" s="13">
        <v>95</v>
      </c>
      <c r="I32" s="13">
        <f>H32</f>
        <v>95</v>
      </c>
      <c r="J32" s="13">
        <v>95</v>
      </c>
      <c r="K32" s="13">
        <f t="shared" ref="K32:N32" si="25">J32</f>
        <v>95</v>
      </c>
      <c r="L32" s="13">
        <f t="shared" si="25"/>
        <v>95</v>
      </c>
      <c r="M32" s="13">
        <f t="shared" si="25"/>
        <v>95</v>
      </c>
      <c r="N32" s="13">
        <f t="shared" si="25"/>
        <v>95</v>
      </c>
      <c r="O32" s="13">
        <v>95</v>
      </c>
      <c r="P32" s="13">
        <f>O32</f>
        <v>95</v>
      </c>
      <c r="Q32" s="13">
        <v>95</v>
      </c>
      <c r="R32" s="13">
        <f t="shared" si="22"/>
        <v>95</v>
      </c>
      <c r="S32" s="13">
        <f t="shared" si="23"/>
        <v>95</v>
      </c>
      <c r="T32" s="13">
        <v>100</v>
      </c>
      <c r="U32" s="14">
        <f t="shared" si="0"/>
        <v>100</v>
      </c>
      <c r="V32" s="14">
        <f t="shared" si="1"/>
        <v>97.333333333333329</v>
      </c>
      <c r="W32" s="14">
        <f t="shared" si="2"/>
        <v>96</v>
      </c>
      <c r="X32" s="14">
        <f t="shared" si="3"/>
        <v>96</v>
      </c>
      <c r="Y32" s="14">
        <f t="shared" si="4"/>
        <v>96</v>
      </c>
      <c r="Z32" s="1"/>
      <c r="AA32" s="9"/>
      <c r="AB32" s="9"/>
      <c r="AC32" s="9"/>
      <c r="AD32" s="9"/>
      <c r="AE32" s="9"/>
      <c r="AF32" s="9"/>
    </row>
    <row r="33" spans="1:32" ht="15.75" customHeight="1">
      <c r="A33" s="10">
        <v>18</v>
      </c>
      <c r="B33" s="11">
        <v>721217106023</v>
      </c>
      <c r="C33" s="12" t="s">
        <v>71</v>
      </c>
      <c r="D33" s="13">
        <v>100</v>
      </c>
      <c r="E33" s="13">
        <f t="shared" ref="E33:Q33" si="26">D33</f>
        <v>100</v>
      </c>
      <c r="F33" s="13">
        <f t="shared" si="26"/>
        <v>100</v>
      </c>
      <c r="G33" s="13">
        <f t="shared" si="26"/>
        <v>100</v>
      </c>
      <c r="H33" s="13">
        <f t="shared" si="26"/>
        <v>100</v>
      </c>
      <c r="I33" s="13">
        <f t="shared" si="26"/>
        <v>100</v>
      </c>
      <c r="J33" s="13">
        <f t="shared" si="26"/>
        <v>100</v>
      </c>
      <c r="K33" s="13">
        <f t="shared" si="26"/>
        <v>100</v>
      </c>
      <c r="L33" s="13">
        <f t="shared" si="26"/>
        <v>100</v>
      </c>
      <c r="M33" s="13">
        <f t="shared" si="26"/>
        <v>100</v>
      </c>
      <c r="N33" s="13">
        <f t="shared" si="26"/>
        <v>100</v>
      </c>
      <c r="O33" s="13">
        <f t="shared" si="26"/>
        <v>100</v>
      </c>
      <c r="P33" s="13">
        <f t="shared" si="26"/>
        <v>100</v>
      </c>
      <c r="Q33" s="13">
        <f t="shared" si="26"/>
        <v>100</v>
      </c>
      <c r="R33" s="13">
        <f t="shared" si="22"/>
        <v>100</v>
      </c>
      <c r="S33" s="13">
        <f t="shared" si="23"/>
        <v>100</v>
      </c>
      <c r="T33" s="13">
        <v>100</v>
      </c>
      <c r="U33" s="14">
        <f t="shared" si="0"/>
        <v>100</v>
      </c>
      <c r="V33" s="14">
        <f t="shared" si="1"/>
        <v>100</v>
      </c>
      <c r="W33" s="14">
        <f t="shared" si="2"/>
        <v>100</v>
      </c>
      <c r="X33" s="14">
        <f t="shared" si="3"/>
        <v>100</v>
      </c>
      <c r="Y33" s="14">
        <f t="shared" si="4"/>
        <v>100</v>
      </c>
      <c r="Z33" s="1"/>
      <c r="AA33" s="9"/>
      <c r="AB33" s="9"/>
      <c r="AC33" s="9"/>
      <c r="AD33" s="9"/>
      <c r="AE33" s="9"/>
      <c r="AF33" s="9"/>
    </row>
    <row r="34" spans="1:32" ht="15.75" customHeight="1">
      <c r="A34" s="10">
        <v>19</v>
      </c>
      <c r="B34" s="11">
        <v>721217106024</v>
      </c>
      <c r="C34" s="12" t="s">
        <v>72</v>
      </c>
      <c r="D34" s="13">
        <v>99</v>
      </c>
      <c r="E34" s="13">
        <f t="shared" ref="E34:Q34" si="27">D34</f>
        <v>99</v>
      </c>
      <c r="F34" s="13">
        <f t="shared" si="27"/>
        <v>99</v>
      </c>
      <c r="G34" s="13">
        <f t="shared" si="27"/>
        <v>99</v>
      </c>
      <c r="H34" s="13">
        <f t="shared" si="27"/>
        <v>99</v>
      </c>
      <c r="I34" s="13">
        <f t="shared" si="27"/>
        <v>99</v>
      </c>
      <c r="J34" s="13">
        <f t="shared" si="27"/>
        <v>99</v>
      </c>
      <c r="K34" s="13">
        <f t="shared" si="27"/>
        <v>99</v>
      </c>
      <c r="L34" s="13">
        <f t="shared" si="27"/>
        <v>99</v>
      </c>
      <c r="M34" s="13">
        <f t="shared" si="27"/>
        <v>99</v>
      </c>
      <c r="N34" s="13">
        <f t="shared" si="27"/>
        <v>99</v>
      </c>
      <c r="O34" s="13">
        <f t="shared" si="27"/>
        <v>99</v>
      </c>
      <c r="P34" s="13">
        <f t="shared" si="27"/>
        <v>99</v>
      </c>
      <c r="Q34" s="13">
        <f t="shared" si="27"/>
        <v>99</v>
      </c>
      <c r="R34" s="13">
        <f t="shared" si="22"/>
        <v>99</v>
      </c>
      <c r="S34" s="13">
        <f t="shared" si="23"/>
        <v>99</v>
      </c>
      <c r="T34" s="13">
        <v>99</v>
      </c>
      <c r="U34" s="14">
        <f t="shared" si="0"/>
        <v>99</v>
      </c>
      <c r="V34" s="14">
        <f t="shared" si="1"/>
        <v>99</v>
      </c>
      <c r="W34" s="14">
        <f t="shared" si="2"/>
        <v>99</v>
      </c>
      <c r="X34" s="14">
        <f t="shared" si="3"/>
        <v>99</v>
      </c>
      <c r="Y34" s="14">
        <f t="shared" si="4"/>
        <v>99</v>
      </c>
      <c r="Z34" s="1"/>
      <c r="AA34" s="9"/>
      <c r="AB34" s="9"/>
      <c r="AC34" s="9"/>
      <c r="AD34" s="9"/>
      <c r="AE34" s="9"/>
      <c r="AF34" s="9"/>
    </row>
    <row r="35" spans="1:32" ht="15.75" customHeight="1">
      <c r="A35" s="10">
        <v>20</v>
      </c>
      <c r="B35" s="11">
        <v>721217106025</v>
      </c>
      <c r="C35" s="12" t="s">
        <v>73</v>
      </c>
      <c r="D35" s="13">
        <v>98</v>
      </c>
      <c r="E35" s="13">
        <f t="shared" ref="E35:Q35" si="28">D35</f>
        <v>98</v>
      </c>
      <c r="F35" s="13">
        <f t="shared" si="28"/>
        <v>98</v>
      </c>
      <c r="G35" s="13">
        <f t="shared" si="28"/>
        <v>98</v>
      </c>
      <c r="H35" s="13">
        <f t="shared" si="28"/>
        <v>98</v>
      </c>
      <c r="I35" s="13">
        <f t="shared" si="28"/>
        <v>98</v>
      </c>
      <c r="J35" s="13">
        <f t="shared" si="28"/>
        <v>98</v>
      </c>
      <c r="K35" s="13">
        <f t="shared" si="28"/>
        <v>98</v>
      </c>
      <c r="L35" s="13">
        <f t="shared" si="28"/>
        <v>98</v>
      </c>
      <c r="M35" s="13">
        <f t="shared" si="28"/>
        <v>98</v>
      </c>
      <c r="N35" s="13">
        <f t="shared" si="28"/>
        <v>98</v>
      </c>
      <c r="O35" s="13">
        <f t="shared" si="28"/>
        <v>98</v>
      </c>
      <c r="P35" s="13">
        <f t="shared" si="28"/>
        <v>98</v>
      </c>
      <c r="Q35" s="13">
        <f t="shared" si="28"/>
        <v>98</v>
      </c>
      <c r="R35" s="13">
        <f t="shared" si="22"/>
        <v>98</v>
      </c>
      <c r="S35" s="13">
        <f t="shared" si="23"/>
        <v>98</v>
      </c>
      <c r="T35" s="13">
        <v>98</v>
      </c>
      <c r="U35" s="14">
        <f t="shared" si="0"/>
        <v>98</v>
      </c>
      <c r="V35" s="14">
        <f t="shared" si="1"/>
        <v>98</v>
      </c>
      <c r="W35" s="14">
        <f t="shared" si="2"/>
        <v>98</v>
      </c>
      <c r="X35" s="14">
        <f t="shared" si="3"/>
        <v>98</v>
      </c>
      <c r="Y35" s="14">
        <f t="shared" si="4"/>
        <v>98</v>
      </c>
      <c r="Z35" s="1"/>
      <c r="AA35" s="9"/>
      <c r="AB35" s="9"/>
      <c r="AC35" s="9"/>
      <c r="AD35" s="9"/>
      <c r="AE35" s="9"/>
      <c r="AF35" s="9"/>
    </row>
    <row r="36" spans="1:32" ht="15.75" customHeight="1">
      <c r="A36" s="10">
        <v>21</v>
      </c>
      <c r="B36" s="11">
        <v>721217106026</v>
      </c>
      <c r="C36" s="12" t="s">
        <v>74</v>
      </c>
      <c r="D36" s="13">
        <v>94</v>
      </c>
      <c r="E36" s="13">
        <f t="shared" ref="E36:Q36" si="29">D36</f>
        <v>94</v>
      </c>
      <c r="F36" s="13">
        <f t="shared" si="29"/>
        <v>94</v>
      </c>
      <c r="G36" s="13">
        <f t="shared" si="29"/>
        <v>94</v>
      </c>
      <c r="H36" s="13">
        <f t="shared" si="29"/>
        <v>94</v>
      </c>
      <c r="I36" s="13">
        <f t="shared" si="29"/>
        <v>94</v>
      </c>
      <c r="J36" s="13">
        <f t="shared" si="29"/>
        <v>94</v>
      </c>
      <c r="K36" s="13">
        <f t="shared" si="29"/>
        <v>94</v>
      </c>
      <c r="L36" s="13">
        <f t="shared" si="29"/>
        <v>94</v>
      </c>
      <c r="M36" s="13">
        <f t="shared" si="29"/>
        <v>94</v>
      </c>
      <c r="N36" s="13">
        <f t="shared" si="29"/>
        <v>94</v>
      </c>
      <c r="O36" s="13">
        <f t="shared" si="29"/>
        <v>94</v>
      </c>
      <c r="P36" s="13">
        <f t="shared" si="29"/>
        <v>94</v>
      </c>
      <c r="Q36" s="13">
        <f t="shared" si="29"/>
        <v>94</v>
      </c>
      <c r="R36" s="13">
        <f t="shared" si="22"/>
        <v>94</v>
      </c>
      <c r="S36" s="13">
        <f t="shared" si="23"/>
        <v>94</v>
      </c>
      <c r="T36" s="13">
        <v>94</v>
      </c>
      <c r="U36" s="14">
        <f t="shared" si="0"/>
        <v>94</v>
      </c>
      <c r="V36" s="14">
        <f t="shared" si="1"/>
        <v>94</v>
      </c>
      <c r="W36" s="14">
        <f t="shared" si="2"/>
        <v>94</v>
      </c>
      <c r="X36" s="14">
        <f t="shared" si="3"/>
        <v>94</v>
      </c>
      <c r="Y36" s="14">
        <f t="shared" si="4"/>
        <v>94</v>
      </c>
      <c r="Z36" s="1"/>
      <c r="AA36" s="9"/>
      <c r="AB36" s="9"/>
      <c r="AC36" s="9"/>
      <c r="AD36" s="9"/>
      <c r="AE36" s="9"/>
      <c r="AF36" s="9"/>
    </row>
    <row r="37" spans="1:32" ht="15.75" customHeight="1">
      <c r="A37" s="10">
        <v>22</v>
      </c>
      <c r="B37" s="11">
        <v>721217106027</v>
      </c>
      <c r="C37" s="12" t="s">
        <v>75</v>
      </c>
      <c r="D37" s="13">
        <v>95</v>
      </c>
      <c r="E37" s="13">
        <f t="shared" ref="E37:Q37" si="30">D37</f>
        <v>95</v>
      </c>
      <c r="F37" s="13">
        <f t="shared" si="30"/>
        <v>95</v>
      </c>
      <c r="G37" s="13">
        <f t="shared" si="30"/>
        <v>95</v>
      </c>
      <c r="H37" s="13">
        <f t="shared" si="30"/>
        <v>95</v>
      </c>
      <c r="I37" s="13">
        <f t="shared" si="30"/>
        <v>95</v>
      </c>
      <c r="J37" s="13">
        <f t="shared" si="30"/>
        <v>95</v>
      </c>
      <c r="K37" s="13">
        <f t="shared" si="30"/>
        <v>95</v>
      </c>
      <c r="L37" s="13">
        <f t="shared" si="30"/>
        <v>95</v>
      </c>
      <c r="M37" s="13">
        <f t="shared" si="30"/>
        <v>95</v>
      </c>
      <c r="N37" s="13">
        <f t="shared" si="30"/>
        <v>95</v>
      </c>
      <c r="O37" s="13">
        <f t="shared" si="30"/>
        <v>95</v>
      </c>
      <c r="P37" s="13">
        <f t="shared" si="30"/>
        <v>95</v>
      </c>
      <c r="Q37" s="13">
        <f t="shared" si="30"/>
        <v>95</v>
      </c>
      <c r="R37" s="13">
        <f t="shared" si="22"/>
        <v>95</v>
      </c>
      <c r="S37" s="13">
        <f t="shared" si="23"/>
        <v>95</v>
      </c>
      <c r="T37" s="13">
        <v>95</v>
      </c>
      <c r="U37" s="14">
        <f t="shared" si="0"/>
        <v>95</v>
      </c>
      <c r="V37" s="14">
        <f t="shared" si="1"/>
        <v>95</v>
      </c>
      <c r="W37" s="14">
        <f t="shared" si="2"/>
        <v>95</v>
      </c>
      <c r="X37" s="14">
        <f t="shared" si="3"/>
        <v>95</v>
      </c>
      <c r="Y37" s="14">
        <f t="shared" si="4"/>
        <v>95</v>
      </c>
      <c r="Z37" s="1"/>
      <c r="AA37" s="9"/>
      <c r="AB37" s="9"/>
      <c r="AC37" s="9"/>
      <c r="AD37" s="9"/>
      <c r="AE37" s="9"/>
      <c r="AF37" s="9"/>
    </row>
    <row r="38" spans="1:32" ht="15.75" customHeight="1">
      <c r="A38" s="10">
        <v>23</v>
      </c>
      <c r="B38" s="11">
        <v>721217106028</v>
      </c>
      <c r="C38" s="12" t="s">
        <v>76</v>
      </c>
      <c r="D38" s="13">
        <v>95</v>
      </c>
      <c r="E38" s="13">
        <f t="shared" ref="E38:Q38" si="31">D38</f>
        <v>95</v>
      </c>
      <c r="F38" s="13">
        <f t="shared" si="31"/>
        <v>95</v>
      </c>
      <c r="G38" s="13">
        <f t="shared" si="31"/>
        <v>95</v>
      </c>
      <c r="H38" s="13">
        <f t="shared" si="31"/>
        <v>95</v>
      </c>
      <c r="I38" s="13">
        <f t="shared" si="31"/>
        <v>95</v>
      </c>
      <c r="J38" s="13">
        <f t="shared" si="31"/>
        <v>95</v>
      </c>
      <c r="K38" s="13">
        <f t="shared" si="31"/>
        <v>95</v>
      </c>
      <c r="L38" s="13">
        <f t="shared" si="31"/>
        <v>95</v>
      </c>
      <c r="M38" s="13">
        <f t="shared" si="31"/>
        <v>95</v>
      </c>
      <c r="N38" s="13">
        <f t="shared" si="31"/>
        <v>95</v>
      </c>
      <c r="O38" s="13">
        <f t="shared" si="31"/>
        <v>95</v>
      </c>
      <c r="P38" s="13">
        <f t="shared" si="31"/>
        <v>95</v>
      </c>
      <c r="Q38" s="13">
        <f t="shared" si="31"/>
        <v>95</v>
      </c>
      <c r="R38" s="13">
        <f t="shared" si="22"/>
        <v>95</v>
      </c>
      <c r="S38" s="13">
        <f t="shared" si="23"/>
        <v>95</v>
      </c>
      <c r="T38" s="13">
        <v>95</v>
      </c>
      <c r="U38" s="14">
        <f t="shared" si="0"/>
        <v>95</v>
      </c>
      <c r="V38" s="14">
        <f t="shared" si="1"/>
        <v>95</v>
      </c>
      <c r="W38" s="14">
        <f t="shared" si="2"/>
        <v>95</v>
      </c>
      <c r="X38" s="14">
        <f t="shared" si="3"/>
        <v>95</v>
      </c>
      <c r="Y38" s="14">
        <f t="shared" si="4"/>
        <v>95</v>
      </c>
      <c r="Z38" s="1"/>
      <c r="AA38" s="9"/>
      <c r="AB38" s="9"/>
      <c r="AC38" s="9"/>
      <c r="AD38" s="9"/>
      <c r="AE38" s="9"/>
      <c r="AF38" s="9"/>
    </row>
    <row r="39" spans="1:32" ht="15.75" customHeight="1">
      <c r="A39" s="10">
        <v>24</v>
      </c>
      <c r="B39" s="11">
        <v>721217106029</v>
      </c>
      <c r="C39" s="12" t="s">
        <v>77</v>
      </c>
      <c r="D39" s="13">
        <v>94</v>
      </c>
      <c r="E39" s="13">
        <f t="shared" ref="E39:Q39" si="32">D39</f>
        <v>94</v>
      </c>
      <c r="F39" s="13">
        <f t="shared" si="32"/>
        <v>94</v>
      </c>
      <c r="G39" s="13">
        <f t="shared" si="32"/>
        <v>94</v>
      </c>
      <c r="H39" s="13">
        <f t="shared" si="32"/>
        <v>94</v>
      </c>
      <c r="I39" s="13">
        <f t="shared" si="32"/>
        <v>94</v>
      </c>
      <c r="J39" s="13">
        <f t="shared" si="32"/>
        <v>94</v>
      </c>
      <c r="K39" s="13">
        <f t="shared" si="32"/>
        <v>94</v>
      </c>
      <c r="L39" s="13">
        <f t="shared" si="32"/>
        <v>94</v>
      </c>
      <c r="M39" s="13">
        <f t="shared" si="32"/>
        <v>94</v>
      </c>
      <c r="N39" s="13">
        <f t="shared" si="32"/>
        <v>94</v>
      </c>
      <c r="O39" s="13">
        <f t="shared" si="32"/>
        <v>94</v>
      </c>
      <c r="P39" s="13">
        <f t="shared" si="32"/>
        <v>94</v>
      </c>
      <c r="Q39" s="13">
        <f t="shared" si="32"/>
        <v>94</v>
      </c>
      <c r="R39" s="13">
        <f t="shared" si="22"/>
        <v>94</v>
      </c>
      <c r="S39" s="13">
        <f t="shared" si="23"/>
        <v>94</v>
      </c>
      <c r="T39" s="13">
        <v>94</v>
      </c>
      <c r="U39" s="14">
        <f t="shared" si="0"/>
        <v>94</v>
      </c>
      <c r="V39" s="14">
        <f t="shared" si="1"/>
        <v>94</v>
      </c>
      <c r="W39" s="14">
        <f t="shared" si="2"/>
        <v>94</v>
      </c>
      <c r="X39" s="14">
        <f t="shared" si="3"/>
        <v>94</v>
      </c>
      <c r="Y39" s="14">
        <f t="shared" si="4"/>
        <v>94</v>
      </c>
      <c r="Z39" s="1"/>
      <c r="AA39" s="9"/>
      <c r="AB39" s="9"/>
      <c r="AC39" s="9"/>
      <c r="AD39" s="9"/>
      <c r="AE39" s="9"/>
      <c r="AF39" s="9"/>
    </row>
    <row r="40" spans="1:32" ht="15.75" customHeight="1">
      <c r="A40" s="10">
        <v>25</v>
      </c>
      <c r="B40" s="11">
        <v>721217106030</v>
      </c>
      <c r="C40" s="12" t="s">
        <v>78</v>
      </c>
      <c r="D40" s="13">
        <v>89</v>
      </c>
      <c r="E40" s="13">
        <f t="shared" ref="E40:Q40" si="33">D40</f>
        <v>89</v>
      </c>
      <c r="F40" s="13">
        <f t="shared" si="33"/>
        <v>89</v>
      </c>
      <c r="G40" s="13">
        <f t="shared" si="33"/>
        <v>89</v>
      </c>
      <c r="H40" s="13">
        <f t="shared" si="33"/>
        <v>89</v>
      </c>
      <c r="I40" s="13">
        <f t="shared" si="33"/>
        <v>89</v>
      </c>
      <c r="J40" s="13">
        <f t="shared" si="33"/>
        <v>89</v>
      </c>
      <c r="K40" s="13">
        <f t="shared" si="33"/>
        <v>89</v>
      </c>
      <c r="L40" s="13">
        <f t="shared" si="33"/>
        <v>89</v>
      </c>
      <c r="M40" s="13">
        <f t="shared" si="33"/>
        <v>89</v>
      </c>
      <c r="N40" s="13">
        <f t="shared" si="33"/>
        <v>89</v>
      </c>
      <c r="O40" s="13">
        <f t="shared" si="33"/>
        <v>89</v>
      </c>
      <c r="P40" s="13">
        <f t="shared" si="33"/>
        <v>89</v>
      </c>
      <c r="Q40" s="13">
        <f t="shared" si="33"/>
        <v>89</v>
      </c>
      <c r="R40" s="13">
        <f t="shared" si="22"/>
        <v>89</v>
      </c>
      <c r="S40" s="13">
        <f t="shared" si="23"/>
        <v>89</v>
      </c>
      <c r="T40" s="13">
        <v>89</v>
      </c>
      <c r="U40" s="14">
        <f t="shared" si="0"/>
        <v>89</v>
      </c>
      <c r="V40" s="14">
        <f t="shared" si="1"/>
        <v>89</v>
      </c>
      <c r="W40" s="14">
        <f t="shared" si="2"/>
        <v>89</v>
      </c>
      <c r="X40" s="14">
        <f t="shared" si="3"/>
        <v>89</v>
      </c>
      <c r="Y40" s="14">
        <f t="shared" si="4"/>
        <v>89</v>
      </c>
      <c r="Z40" s="1"/>
      <c r="AA40" s="9"/>
      <c r="AB40" s="9"/>
      <c r="AC40" s="9"/>
      <c r="AD40" s="9"/>
      <c r="AE40" s="9"/>
      <c r="AF40" s="9"/>
    </row>
    <row r="41" spans="1:32" ht="15.75" customHeight="1">
      <c r="A41" s="10">
        <v>26</v>
      </c>
      <c r="B41" s="11">
        <v>721217106031</v>
      </c>
      <c r="C41" s="12" t="s">
        <v>79</v>
      </c>
      <c r="D41" s="13">
        <v>94</v>
      </c>
      <c r="E41" s="13">
        <f t="shared" ref="E41:Q41" si="34">D41</f>
        <v>94</v>
      </c>
      <c r="F41" s="13">
        <f t="shared" si="34"/>
        <v>94</v>
      </c>
      <c r="G41" s="13">
        <f t="shared" si="34"/>
        <v>94</v>
      </c>
      <c r="H41" s="13">
        <f t="shared" si="34"/>
        <v>94</v>
      </c>
      <c r="I41" s="13">
        <f t="shared" si="34"/>
        <v>94</v>
      </c>
      <c r="J41" s="13">
        <f t="shared" si="34"/>
        <v>94</v>
      </c>
      <c r="K41" s="13">
        <f t="shared" si="34"/>
        <v>94</v>
      </c>
      <c r="L41" s="13">
        <f t="shared" si="34"/>
        <v>94</v>
      </c>
      <c r="M41" s="13">
        <f t="shared" si="34"/>
        <v>94</v>
      </c>
      <c r="N41" s="13">
        <f t="shared" si="34"/>
        <v>94</v>
      </c>
      <c r="O41" s="13">
        <f t="shared" si="34"/>
        <v>94</v>
      </c>
      <c r="P41" s="13">
        <f t="shared" si="34"/>
        <v>94</v>
      </c>
      <c r="Q41" s="13">
        <f t="shared" si="34"/>
        <v>94</v>
      </c>
      <c r="R41" s="13">
        <f t="shared" si="22"/>
        <v>94</v>
      </c>
      <c r="S41" s="13">
        <f t="shared" si="23"/>
        <v>94</v>
      </c>
      <c r="T41" s="13">
        <v>94</v>
      </c>
      <c r="U41" s="14">
        <f t="shared" si="0"/>
        <v>94</v>
      </c>
      <c r="V41" s="14">
        <f t="shared" si="1"/>
        <v>94</v>
      </c>
      <c r="W41" s="14">
        <f t="shared" si="2"/>
        <v>94</v>
      </c>
      <c r="X41" s="14">
        <f t="shared" si="3"/>
        <v>94</v>
      </c>
      <c r="Y41" s="14">
        <f t="shared" si="4"/>
        <v>94</v>
      </c>
      <c r="Z41" s="1"/>
      <c r="AA41" s="9"/>
      <c r="AB41" s="9"/>
      <c r="AC41" s="9"/>
      <c r="AD41" s="9"/>
      <c r="AE41" s="9"/>
      <c r="AF41" s="9"/>
    </row>
    <row r="42" spans="1:32" ht="15.75" customHeight="1">
      <c r="A42" s="10">
        <v>27</v>
      </c>
      <c r="B42" s="11">
        <v>721217106032</v>
      </c>
      <c r="C42" s="12" t="s">
        <v>80</v>
      </c>
      <c r="D42" s="13">
        <v>100</v>
      </c>
      <c r="E42" s="13">
        <f t="shared" ref="E42:F42" si="35">D42</f>
        <v>100</v>
      </c>
      <c r="F42" s="13">
        <f t="shared" si="35"/>
        <v>100</v>
      </c>
      <c r="G42" s="13">
        <v>99</v>
      </c>
      <c r="H42" s="13">
        <f t="shared" ref="H42:J42" si="36">G42</f>
        <v>99</v>
      </c>
      <c r="I42" s="13">
        <f t="shared" si="36"/>
        <v>99</v>
      </c>
      <c r="J42" s="13">
        <f t="shared" si="36"/>
        <v>99</v>
      </c>
      <c r="K42" s="13">
        <v>94</v>
      </c>
      <c r="L42" s="13">
        <f t="shared" ref="L42:Q42" si="37">K42</f>
        <v>94</v>
      </c>
      <c r="M42" s="13">
        <f t="shared" si="37"/>
        <v>94</v>
      </c>
      <c r="N42" s="13">
        <f t="shared" si="37"/>
        <v>94</v>
      </c>
      <c r="O42" s="13">
        <f t="shared" si="37"/>
        <v>94</v>
      </c>
      <c r="P42" s="13">
        <f t="shared" si="37"/>
        <v>94</v>
      </c>
      <c r="Q42" s="13">
        <f t="shared" si="37"/>
        <v>94</v>
      </c>
      <c r="R42" s="13">
        <f t="shared" si="22"/>
        <v>94</v>
      </c>
      <c r="S42" s="13">
        <f t="shared" si="23"/>
        <v>94</v>
      </c>
      <c r="T42" s="13">
        <v>100</v>
      </c>
      <c r="U42" s="14">
        <f t="shared" si="0"/>
        <v>100</v>
      </c>
      <c r="V42" s="14">
        <f t="shared" si="1"/>
        <v>99.2</v>
      </c>
      <c r="W42" s="14">
        <f t="shared" si="2"/>
        <v>96.533333333333346</v>
      </c>
      <c r="X42" s="14">
        <f t="shared" si="3"/>
        <v>95.2</v>
      </c>
      <c r="Y42" s="14">
        <f t="shared" si="4"/>
        <v>95.2</v>
      </c>
      <c r="Z42" s="1"/>
      <c r="AA42" s="9"/>
      <c r="AB42" s="9"/>
      <c r="AC42" s="9"/>
      <c r="AD42" s="9"/>
      <c r="AE42" s="9"/>
      <c r="AF42" s="9"/>
    </row>
    <row r="43" spans="1:32" ht="15.75" customHeight="1">
      <c r="A43" s="10">
        <v>28</v>
      </c>
      <c r="B43" s="11">
        <v>721217106033</v>
      </c>
      <c r="C43" s="15" t="s">
        <v>81</v>
      </c>
      <c r="D43" s="13">
        <v>98</v>
      </c>
      <c r="E43" s="13">
        <v>93</v>
      </c>
      <c r="F43" s="13">
        <f t="shared" ref="F43:G43" si="38">E43</f>
        <v>93</v>
      </c>
      <c r="G43" s="13">
        <f t="shared" si="38"/>
        <v>93</v>
      </c>
      <c r="H43" s="13">
        <v>94</v>
      </c>
      <c r="I43" s="13">
        <f t="shared" ref="I43:N43" si="39">H43</f>
        <v>94</v>
      </c>
      <c r="J43" s="13">
        <f t="shared" si="39"/>
        <v>94</v>
      </c>
      <c r="K43" s="13">
        <f t="shared" si="39"/>
        <v>94</v>
      </c>
      <c r="L43" s="13">
        <f t="shared" si="39"/>
        <v>94</v>
      </c>
      <c r="M43" s="13">
        <f t="shared" si="39"/>
        <v>94</v>
      </c>
      <c r="N43" s="13">
        <f t="shared" si="39"/>
        <v>94</v>
      </c>
      <c r="O43" s="13">
        <v>94</v>
      </c>
      <c r="P43" s="13">
        <f t="shared" ref="P43:Q43" si="40">O43</f>
        <v>94</v>
      </c>
      <c r="Q43" s="13">
        <f t="shared" si="40"/>
        <v>94</v>
      </c>
      <c r="R43" s="13">
        <f t="shared" si="22"/>
        <v>94</v>
      </c>
      <c r="S43" s="13">
        <f t="shared" si="23"/>
        <v>94</v>
      </c>
      <c r="T43" s="13">
        <v>98</v>
      </c>
      <c r="U43" s="14">
        <f t="shared" si="0"/>
        <v>95.333333333333343</v>
      </c>
      <c r="V43" s="14">
        <f t="shared" si="1"/>
        <v>94.533333333333331</v>
      </c>
      <c r="W43" s="14">
        <f t="shared" si="2"/>
        <v>94.800000000000011</v>
      </c>
      <c r="X43" s="14">
        <f t="shared" si="3"/>
        <v>94.800000000000011</v>
      </c>
      <c r="Y43" s="14">
        <f t="shared" si="4"/>
        <v>94.800000000000011</v>
      </c>
      <c r="Z43" s="1"/>
      <c r="AA43" s="9"/>
      <c r="AB43" s="9"/>
      <c r="AC43" s="9"/>
      <c r="AD43" s="9"/>
      <c r="AE43" s="9"/>
      <c r="AF43" s="9"/>
    </row>
    <row r="44" spans="1:32" ht="15.75" customHeight="1">
      <c r="A44" s="10">
        <v>29</v>
      </c>
      <c r="B44" s="11">
        <v>721217106034</v>
      </c>
      <c r="C44" s="12" t="s">
        <v>82</v>
      </c>
      <c r="D44" s="13">
        <v>94</v>
      </c>
      <c r="E44" s="13">
        <f t="shared" ref="E44:Q44" si="41">D44</f>
        <v>94</v>
      </c>
      <c r="F44" s="13">
        <f t="shared" si="41"/>
        <v>94</v>
      </c>
      <c r="G44" s="13">
        <f t="shared" si="41"/>
        <v>94</v>
      </c>
      <c r="H44" s="13">
        <f t="shared" si="41"/>
        <v>94</v>
      </c>
      <c r="I44" s="13">
        <f t="shared" si="41"/>
        <v>94</v>
      </c>
      <c r="J44" s="13">
        <f t="shared" si="41"/>
        <v>94</v>
      </c>
      <c r="K44" s="13">
        <f t="shared" si="41"/>
        <v>94</v>
      </c>
      <c r="L44" s="13">
        <f t="shared" si="41"/>
        <v>94</v>
      </c>
      <c r="M44" s="13">
        <f t="shared" si="41"/>
        <v>94</v>
      </c>
      <c r="N44" s="13">
        <f t="shared" si="41"/>
        <v>94</v>
      </c>
      <c r="O44" s="13">
        <f t="shared" si="41"/>
        <v>94</v>
      </c>
      <c r="P44" s="13">
        <f t="shared" si="41"/>
        <v>94</v>
      </c>
      <c r="Q44" s="13">
        <f t="shared" si="41"/>
        <v>94</v>
      </c>
      <c r="R44" s="13">
        <f t="shared" si="22"/>
        <v>94</v>
      </c>
      <c r="S44" s="13">
        <f t="shared" si="23"/>
        <v>94</v>
      </c>
      <c r="T44" s="13">
        <v>95</v>
      </c>
      <c r="U44" s="14">
        <f t="shared" si="0"/>
        <v>94.2</v>
      </c>
      <c r="V44" s="14">
        <f t="shared" si="1"/>
        <v>94.2</v>
      </c>
      <c r="W44" s="14">
        <f t="shared" si="2"/>
        <v>94.2</v>
      </c>
      <c r="X44" s="14">
        <f t="shared" si="3"/>
        <v>94.2</v>
      </c>
      <c r="Y44" s="14">
        <f t="shared" si="4"/>
        <v>94.2</v>
      </c>
      <c r="Z44" s="1"/>
      <c r="AA44" s="9"/>
      <c r="AB44" s="9"/>
      <c r="AC44" s="9"/>
      <c r="AD44" s="9"/>
      <c r="AE44" s="9"/>
      <c r="AF44" s="9"/>
    </row>
    <row r="45" spans="1:32" ht="15.75" customHeight="1">
      <c r="A45" s="10">
        <v>30</v>
      </c>
      <c r="B45" s="11">
        <v>721217106035</v>
      </c>
      <c r="C45" s="12" t="s">
        <v>83</v>
      </c>
      <c r="D45" s="13">
        <v>94</v>
      </c>
      <c r="E45" s="13">
        <f t="shared" ref="E45:Q45" si="42">D45</f>
        <v>94</v>
      </c>
      <c r="F45" s="13">
        <f t="shared" si="42"/>
        <v>94</v>
      </c>
      <c r="G45" s="13">
        <f t="shared" si="42"/>
        <v>94</v>
      </c>
      <c r="H45" s="13">
        <f t="shared" si="42"/>
        <v>94</v>
      </c>
      <c r="I45" s="13">
        <f t="shared" si="42"/>
        <v>94</v>
      </c>
      <c r="J45" s="13">
        <f t="shared" si="42"/>
        <v>94</v>
      </c>
      <c r="K45" s="13">
        <f t="shared" si="42"/>
        <v>94</v>
      </c>
      <c r="L45" s="13">
        <f t="shared" si="42"/>
        <v>94</v>
      </c>
      <c r="M45" s="13">
        <f t="shared" si="42"/>
        <v>94</v>
      </c>
      <c r="N45" s="13">
        <f t="shared" si="42"/>
        <v>94</v>
      </c>
      <c r="O45" s="13">
        <f t="shared" si="42"/>
        <v>94</v>
      </c>
      <c r="P45" s="13">
        <f t="shared" si="42"/>
        <v>94</v>
      </c>
      <c r="Q45" s="13">
        <f t="shared" si="42"/>
        <v>94</v>
      </c>
      <c r="R45" s="13">
        <f t="shared" si="22"/>
        <v>94</v>
      </c>
      <c r="S45" s="13">
        <f t="shared" si="23"/>
        <v>94</v>
      </c>
      <c r="T45" s="13">
        <v>94</v>
      </c>
      <c r="U45" s="14">
        <f t="shared" si="0"/>
        <v>94</v>
      </c>
      <c r="V45" s="14">
        <f t="shared" si="1"/>
        <v>94</v>
      </c>
      <c r="W45" s="14">
        <f t="shared" si="2"/>
        <v>94</v>
      </c>
      <c r="X45" s="14">
        <f t="shared" si="3"/>
        <v>94</v>
      </c>
      <c r="Y45" s="14">
        <f t="shared" si="4"/>
        <v>94</v>
      </c>
      <c r="Z45" s="1"/>
      <c r="AA45" s="9"/>
      <c r="AB45" s="9"/>
      <c r="AC45" s="9"/>
      <c r="AD45" s="9"/>
      <c r="AE45" s="9"/>
      <c r="AF45" s="9"/>
    </row>
    <row r="46" spans="1:32" ht="15.75" customHeight="1">
      <c r="A46" s="10">
        <v>31</v>
      </c>
      <c r="B46" s="11">
        <v>721217106036</v>
      </c>
      <c r="C46" s="12" t="s">
        <v>84</v>
      </c>
      <c r="D46" s="13">
        <v>98</v>
      </c>
      <c r="E46" s="13">
        <f t="shared" ref="E46:Q46" si="43">D46</f>
        <v>98</v>
      </c>
      <c r="F46" s="13">
        <f t="shared" si="43"/>
        <v>98</v>
      </c>
      <c r="G46" s="13">
        <f t="shared" si="43"/>
        <v>98</v>
      </c>
      <c r="H46" s="13">
        <f t="shared" si="43"/>
        <v>98</v>
      </c>
      <c r="I46" s="13">
        <f t="shared" si="43"/>
        <v>98</v>
      </c>
      <c r="J46" s="13">
        <f t="shared" si="43"/>
        <v>98</v>
      </c>
      <c r="K46" s="13">
        <f t="shared" si="43"/>
        <v>98</v>
      </c>
      <c r="L46" s="13">
        <f t="shared" si="43"/>
        <v>98</v>
      </c>
      <c r="M46" s="13">
        <f t="shared" si="43"/>
        <v>98</v>
      </c>
      <c r="N46" s="13">
        <f t="shared" si="43"/>
        <v>98</v>
      </c>
      <c r="O46" s="13">
        <f t="shared" si="43"/>
        <v>98</v>
      </c>
      <c r="P46" s="13">
        <f t="shared" si="43"/>
        <v>98</v>
      </c>
      <c r="Q46" s="13">
        <f t="shared" si="43"/>
        <v>98</v>
      </c>
      <c r="R46" s="13">
        <f t="shared" si="22"/>
        <v>98</v>
      </c>
      <c r="S46" s="13">
        <f t="shared" si="23"/>
        <v>98</v>
      </c>
      <c r="T46" s="13">
        <v>98</v>
      </c>
      <c r="U46" s="14">
        <f t="shared" si="0"/>
        <v>98</v>
      </c>
      <c r="V46" s="14">
        <f t="shared" si="1"/>
        <v>98</v>
      </c>
      <c r="W46" s="14">
        <f t="shared" si="2"/>
        <v>98</v>
      </c>
      <c r="X46" s="14">
        <f t="shared" si="3"/>
        <v>98</v>
      </c>
      <c r="Y46" s="14">
        <f t="shared" si="4"/>
        <v>98</v>
      </c>
      <c r="Z46" s="1"/>
      <c r="AA46" s="9"/>
      <c r="AB46" s="9"/>
      <c r="AC46" s="9"/>
      <c r="AD46" s="9"/>
      <c r="AE46" s="9"/>
      <c r="AF46" s="9"/>
    </row>
    <row r="47" spans="1:32" ht="15.75" customHeight="1">
      <c r="A47" s="10">
        <v>32</v>
      </c>
      <c r="B47" s="11">
        <v>721217106037</v>
      </c>
      <c r="C47" s="12" t="s">
        <v>85</v>
      </c>
      <c r="D47" s="13">
        <v>98</v>
      </c>
      <c r="E47" s="13">
        <f t="shared" ref="E47:Q47" si="44">D47</f>
        <v>98</v>
      </c>
      <c r="F47" s="13">
        <f t="shared" si="44"/>
        <v>98</v>
      </c>
      <c r="G47" s="13">
        <f t="shared" si="44"/>
        <v>98</v>
      </c>
      <c r="H47" s="13">
        <f t="shared" si="44"/>
        <v>98</v>
      </c>
      <c r="I47" s="13">
        <f t="shared" si="44"/>
        <v>98</v>
      </c>
      <c r="J47" s="13">
        <f t="shared" si="44"/>
        <v>98</v>
      </c>
      <c r="K47" s="13">
        <f t="shared" si="44"/>
        <v>98</v>
      </c>
      <c r="L47" s="13">
        <f t="shared" si="44"/>
        <v>98</v>
      </c>
      <c r="M47" s="13">
        <f t="shared" si="44"/>
        <v>98</v>
      </c>
      <c r="N47" s="13">
        <f t="shared" si="44"/>
        <v>98</v>
      </c>
      <c r="O47" s="13">
        <f t="shared" si="44"/>
        <v>98</v>
      </c>
      <c r="P47" s="13">
        <f t="shared" si="44"/>
        <v>98</v>
      </c>
      <c r="Q47" s="13">
        <f t="shared" si="44"/>
        <v>98</v>
      </c>
      <c r="R47" s="13">
        <f t="shared" si="22"/>
        <v>98</v>
      </c>
      <c r="S47" s="13">
        <f t="shared" si="23"/>
        <v>98</v>
      </c>
      <c r="T47" s="13">
        <v>98</v>
      </c>
      <c r="U47" s="14">
        <f t="shared" si="0"/>
        <v>98</v>
      </c>
      <c r="V47" s="14">
        <f t="shared" si="1"/>
        <v>98</v>
      </c>
      <c r="W47" s="14">
        <f t="shared" si="2"/>
        <v>98</v>
      </c>
      <c r="X47" s="14">
        <f t="shared" si="3"/>
        <v>98</v>
      </c>
      <c r="Y47" s="14">
        <f t="shared" si="4"/>
        <v>98</v>
      </c>
      <c r="Z47" s="1"/>
      <c r="AA47" s="9"/>
      <c r="AB47" s="9"/>
      <c r="AC47" s="9"/>
      <c r="AD47" s="9"/>
      <c r="AE47" s="9"/>
      <c r="AF47" s="9"/>
    </row>
    <row r="48" spans="1:32" ht="15.75" customHeight="1">
      <c r="A48" s="10">
        <v>33</v>
      </c>
      <c r="B48" s="11">
        <v>721217106038</v>
      </c>
      <c r="C48" s="12" t="s">
        <v>86</v>
      </c>
      <c r="D48" s="13">
        <v>94</v>
      </c>
      <c r="E48" s="13">
        <f t="shared" ref="E48:Q48" si="45">D48</f>
        <v>94</v>
      </c>
      <c r="F48" s="13">
        <f t="shared" si="45"/>
        <v>94</v>
      </c>
      <c r="G48" s="13">
        <f t="shared" si="45"/>
        <v>94</v>
      </c>
      <c r="H48" s="13">
        <f t="shared" si="45"/>
        <v>94</v>
      </c>
      <c r="I48" s="13">
        <f t="shared" si="45"/>
        <v>94</v>
      </c>
      <c r="J48" s="13">
        <f t="shared" si="45"/>
        <v>94</v>
      </c>
      <c r="K48" s="13">
        <f t="shared" si="45"/>
        <v>94</v>
      </c>
      <c r="L48" s="13">
        <f t="shared" si="45"/>
        <v>94</v>
      </c>
      <c r="M48" s="13">
        <f t="shared" si="45"/>
        <v>94</v>
      </c>
      <c r="N48" s="13">
        <f t="shared" si="45"/>
        <v>94</v>
      </c>
      <c r="O48" s="13">
        <f t="shared" si="45"/>
        <v>94</v>
      </c>
      <c r="P48" s="13">
        <f t="shared" si="45"/>
        <v>94</v>
      </c>
      <c r="Q48" s="13">
        <f t="shared" si="45"/>
        <v>94</v>
      </c>
      <c r="R48" s="13">
        <f t="shared" si="22"/>
        <v>94</v>
      </c>
      <c r="S48" s="13">
        <f t="shared" si="23"/>
        <v>94</v>
      </c>
      <c r="T48" s="13">
        <v>94</v>
      </c>
      <c r="U48" s="14">
        <f t="shared" si="0"/>
        <v>94</v>
      </c>
      <c r="V48" s="14">
        <f t="shared" si="1"/>
        <v>94</v>
      </c>
      <c r="W48" s="14">
        <f t="shared" si="2"/>
        <v>94</v>
      </c>
      <c r="X48" s="14">
        <f t="shared" si="3"/>
        <v>94</v>
      </c>
      <c r="Y48" s="14">
        <f t="shared" si="4"/>
        <v>94</v>
      </c>
      <c r="Z48" s="1"/>
      <c r="AA48" s="9"/>
      <c r="AB48" s="9"/>
      <c r="AC48" s="9"/>
      <c r="AD48" s="9"/>
      <c r="AE48" s="9"/>
      <c r="AF48" s="9"/>
    </row>
    <row r="49" spans="1:32" ht="15.75" customHeight="1">
      <c r="A49" s="10">
        <v>34</v>
      </c>
      <c r="B49" s="11">
        <v>721217106039</v>
      </c>
      <c r="C49" s="12" t="s">
        <v>87</v>
      </c>
      <c r="D49" s="13">
        <v>96</v>
      </c>
      <c r="E49" s="13">
        <f t="shared" ref="E49:Q49" si="46">D49</f>
        <v>96</v>
      </c>
      <c r="F49" s="13">
        <f t="shared" si="46"/>
        <v>96</v>
      </c>
      <c r="G49" s="13">
        <f t="shared" si="46"/>
        <v>96</v>
      </c>
      <c r="H49" s="13">
        <f t="shared" si="46"/>
        <v>96</v>
      </c>
      <c r="I49" s="13">
        <f t="shared" si="46"/>
        <v>96</v>
      </c>
      <c r="J49" s="13">
        <f t="shared" si="46"/>
        <v>96</v>
      </c>
      <c r="K49" s="13">
        <f t="shared" si="46"/>
        <v>96</v>
      </c>
      <c r="L49" s="13">
        <f t="shared" si="46"/>
        <v>96</v>
      </c>
      <c r="M49" s="13">
        <f t="shared" si="46"/>
        <v>96</v>
      </c>
      <c r="N49" s="13">
        <f t="shared" si="46"/>
        <v>96</v>
      </c>
      <c r="O49" s="13">
        <f t="shared" si="46"/>
        <v>96</v>
      </c>
      <c r="P49" s="13">
        <f t="shared" si="46"/>
        <v>96</v>
      </c>
      <c r="Q49" s="13">
        <f t="shared" si="46"/>
        <v>96</v>
      </c>
      <c r="R49" s="13">
        <f t="shared" si="22"/>
        <v>96</v>
      </c>
      <c r="S49" s="13">
        <f t="shared" si="23"/>
        <v>96</v>
      </c>
      <c r="T49" s="13">
        <v>96</v>
      </c>
      <c r="U49" s="14">
        <f t="shared" si="0"/>
        <v>96</v>
      </c>
      <c r="V49" s="14">
        <f t="shared" si="1"/>
        <v>96</v>
      </c>
      <c r="W49" s="14">
        <f t="shared" si="2"/>
        <v>96</v>
      </c>
      <c r="X49" s="14">
        <f t="shared" si="3"/>
        <v>96</v>
      </c>
      <c r="Y49" s="14">
        <f t="shared" si="4"/>
        <v>96.000000000000014</v>
      </c>
      <c r="Z49" s="1"/>
      <c r="AA49" s="9"/>
      <c r="AB49" s="9"/>
      <c r="AC49" s="9"/>
      <c r="AD49" s="9"/>
      <c r="AE49" s="9"/>
      <c r="AF49" s="9"/>
    </row>
    <row r="50" spans="1:32" ht="15.75" customHeight="1">
      <c r="A50" s="10">
        <v>35</v>
      </c>
      <c r="B50" s="11">
        <v>721217106040</v>
      </c>
      <c r="C50" s="12" t="s">
        <v>88</v>
      </c>
      <c r="D50" s="13">
        <v>97</v>
      </c>
      <c r="E50" s="13">
        <f t="shared" ref="E50:Q50" si="47">D50</f>
        <v>97</v>
      </c>
      <c r="F50" s="13">
        <f t="shared" si="47"/>
        <v>97</v>
      </c>
      <c r="G50" s="13">
        <f t="shared" si="47"/>
        <v>97</v>
      </c>
      <c r="H50" s="13">
        <f t="shared" si="47"/>
        <v>97</v>
      </c>
      <c r="I50" s="13">
        <f t="shared" si="47"/>
        <v>97</v>
      </c>
      <c r="J50" s="13">
        <f t="shared" si="47"/>
        <v>97</v>
      </c>
      <c r="K50" s="13">
        <f t="shared" si="47"/>
        <v>97</v>
      </c>
      <c r="L50" s="13">
        <f t="shared" si="47"/>
        <v>97</v>
      </c>
      <c r="M50" s="13">
        <f t="shared" si="47"/>
        <v>97</v>
      </c>
      <c r="N50" s="13">
        <f t="shared" si="47"/>
        <v>97</v>
      </c>
      <c r="O50" s="13">
        <f t="shared" si="47"/>
        <v>97</v>
      </c>
      <c r="P50" s="13">
        <f t="shared" si="47"/>
        <v>97</v>
      </c>
      <c r="Q50" s="13">
        <f t="shared" si="47"/>
        <v>97</v>
      </c>
      <c r="R50" s="13">
        <f t="shared" si="22"/>
        <v>97</v>
      </c>
      <c r="S50" s="13">
        <f t="shared" si="23"/>
        <v>97</v>
      </c>
      <c r="T50" s="13">
        <v>97</v>
      </c>
      <c r="U50" s="14">
        <f t="shared" si="0"/>
        <v>97.000000000000014</v>
      </c>
      <c r="V50" s="14">
        <f t="shared" si="1"/>
        <v>97.000000000000014</v>
      </c>
      <c r="W50" s="14">
        <f t="shared" si="2"/>
        <v>97.000000000000014</v>
      </c>
      <c r="X50" s="14">
        <f t="shared" si="3"/>
        <v>97.000000000000014</v>
      </c>
      <c r="Y50" s="14">
        <f t="shared" si="4"/>
        <v>97.000000000000014</v>
      </c>
      <c r="Z50" s="1"/>
      <c r="AA50" s="9"/>
      <c r="AB50" s="9"/>
      <c r="AC50" s="9"/>
      <c r="AD50" s="9"/>
      <c r="AE50" s="9"/>
      <c r="AF50" s="9"/>
    </row>
    <row r="51" spans="1:32" ht="15.75" customHeight="1">
      <c r="A51" s="10">
        <v>36</v>
      </c>
      <c r="B51" s="11">
        <v>721217106041</v>
      </c>
      <c r="C51" s="12" t="s">
        <v>89</v>
      </c>
      <c r="D51" s="13">
        <v>98</v>
      </c>
      <c r="E51" s="13">
        <f t="shared" ref="E51:Q51" si="48">D51</f>
        <v>98</v>
      </c>
      <c r="F51" s="13">
        <f t="shared" si="48"/>
        <v>98</v>
      </c>
      <c r="G51" s="13">
        <f t="shared" si="48"/>
        <v>98</v>
      </c>
      <c r="H51" s="13">
        <f t="shared" si="48"/>
        <v>98</v>
      </c>
      <c r="I51" s="13">
        <f t="shared" si="48"/>
        <v>98</v>
      </c>
      <c r="J51" s="13">
        <f t="shared" si="48"/>
        <v>98</v>
      </c>
      <c r="K51" s="13">
        <f t="shared" si="48"/>
        <v>98</v>
      </c>
      <c r="L51" s="13">
        <f t="shared" si="48"/>
        <v>98</v>
      </c>
      <c r="M51" s="13">
        <f t="shared" si="48"/>
        <v>98</v>
      </c>
      <c r="N51" s="13">
        <f t="shared" si="48"/>
        <v>98</v>
      </c>
      <c r="O51" s="13">
        <f t="shared" si="48"/>
        <v>98</v>
      </c>
      <c r="P51" s="13">
        <f t="shared" si="48"/>
        <v>98</v>
      </c>
      <c r="Q51" s="13">
        <f t="shared" si="48"/>
        <v>98</v>
      </c>
      <c r="R51" s="13">
        <f t="shared" si="22"/>
        <v>98</v>
      </c>
      <c r="S51" s="13">
        <f t="shared" si="23"/>
        <v>98</v>
      </c>
      <c r="T51" s="13">
        <v>98</v>
      </c>
      <c r="U51" s="14">
        <f t="shared" si="0"/>
        <v>98</v>
      </c>
      <c r="V51" s="14">
        <f t="shared" si="1"/>
        <v>98</v>
      </c>
      <c r="W51" s="14">
        <f t="shared" si="2"/>
        <v>98</v>
      </c>
      <c r="X51" s="14">
        <f t="shared" si="3"/>
        <v>98</v>
      </c>
      <c r="Y51" s="14">
        <f t="shared" si="4"/>
        <v>98</v>
      </c>
      <c r="Z51" s="1"/>
      <c r="AA51" s="9"/>
      <c r="AB51" s="9"/>
      <c r="AC51" s="9"/>
      <c r="AD51" s="9"/>
      <c r="AE51" s="9"/>
      <c r="AF51" s="9"/>
    </row>
    <row r="52" spans="1:32" ht="15.75" customHeight="1">
      <c r="A52" s="10">
        <v>37</v>
      </c>
      <c r="B52" s="11">
        <v>721217106042</v>
      </c>
      <c r="C52" s="12" t="s">
        <v>90</v>
      </c>
      <c r="D52" s="13">
        <v>100</v>
      </c>
      <c r="E52" s="13">
        <f t="shared" ref="E52:Q52" si="49">D52</f>
        <v>100</v>
      </c>
      <c r="F52" s="13">
        <f t="shared" si="49"/>
        <v>100</v>
      </c>
      <c r="G52" s="13">
        <f t="shared" si="49"/>
        <v>100</v>
      </c>
      <c r="H52" s="13">
        <f t="shared" si="49"/>
        <v>100</v>
      </c>
      <c r="I52" s="13">
        <f t="shared" si="49"/>
        <v>100</v>
      </c>
      <c r="J52" s="13">
        <f t="shared" si="49"/>
        <v>100</v>
      </c>
      <c r="K52" s="13">
        <f t="shared" si="49"/>
        <v>100</v>
      </c>
      <c r="L52" s="13">
        <f t="shared" si="49"/>
        <v>100</v>
      </c>
      <c r="M52" s="13">
        <f t="shared" si="49"/>
        <v>100</v>
      </c>
      <c r="N52" s="13">
        <f t="shared" si="49"/>
        <v>100</v>
      </c>
      <c r="O52" s="13">
        <f t="shared" si="49"/>
        <v>100</v>
      </c>
      <c r="P52" s="13">
        <f t="shared" si="49"/>
        <v>100</v>
      </c>
      <c r="Q52" s="13">
        <f t="shared" si="49"/>
        <v>100</v>
      </c>
      <c r="R52" s="13">
        <f t="shared" si="22"/>
        <v>100</v>
      </c>
      <c r="S52" s="13">
        <f t="shared" si="23"/>
        <v>100</v>
      </c>
      <c r="T52" s="13">
        <v>100</v>
      </c>
      <c r="U52" s="14">
        <f t="shared" si="0"/>
        <v>100</v>
      </c>
      <c r="V52" s="14">
        <f t="shared" si="1"/>
        <v>100</v>
      </c>
      <c r="W52" s="14">
        <f t="shared" si="2"/>
        <v>100</v>
      </c>
      <c r="X52" s="14">
        <f t="shared" si="3"/>
        <v>100</v>
      </c>
      <c r="Y52" s="14">
        <f t="shared" si="4"/>
        <v>100</v>
      </c>
      <c r="Z52" s="1"/>
      <c r="AA52" s="9"/>
      <c r="AB52" s="9"/>
      <c r="AC52" s="9"/>
      <c r="AD52" s="9"/>
      <c r="AE52" s="9"/>
      <c r="AF52" s="9"/>
    </row>
    <row r="53" spans="1:32" ht="15.75" customHeight="1">
      <c r="A53" s="10">
        <v>38</v>
      </c>
      <c r="B53" s="11">
        <v>721217106043</v>
      </c>
      <c r="C53" s="12" t="s">
        <v>91</v>
      </c>
      <c r="D53" s="13">
        <v>100</v>
      </c>
      <c r="E53" s="13">
        <f t="shared" ref="E53:Q53" si="50">D53</f>
        <v>100</v>
      </c>
      <c r="F53" s="13">
        <f t="shared" si="50"/>
        <v>100</v>
      </c>
      <c r="G53" s="13">
        <f t="shared" si="50"/>
        <v>100</v>
      </c>
      <c r="H53" s="13">
        <f t="shared" si="50"/>
        <v>100</v>
      </c>
      <c r="I53" s="13">
        <f t="shared" si="50"/>
        <v>100</v>
      </c>
      <c r="J53" s="13">
        <f t="shared" si="50"/>
        <v>100</v>
      </c>
      <c r="K53" s="13">
        <f t="shared" si="50"/>
        <v>100</v>
      </c>
      <c r="L53" s="13">
        <f t="shared" si="50"/>
        <v>100</v>
      </c>
      <c r="M53" s="13">
        <f t="shared" si="50"/>
        <v>100</v>
      </c>
      <c r="N53" s="13">
        <f t="shared" si="50"/>
        <v>100</v>
      </c>
      <c r="O53" s="13">
        <f t="shared" si="50"/>
        <v>100</v>
      </c>
      <c r="P53" s="13">
        <f t="shared" si="50"/>
        <v>100</v>
      </c>
      <c r="Q53" s="13">
        <f t="shared" si="50"/>
        <v>100</v>
      </c>
      <c r="R53" s="13">
        <f t="shared" si="22"/>
        <v>100</v>
      </c>
      <c r="S53" s="13">
        <f t="shared" si="23"/>
        <v>100</v>
      </c>
      <c r="T53" s="13">
        <v>100</v>
      </c>
      <c r="U53" s="14">
        <f t="shared" si="0"/>
        <v>100</v>
      </c>
      <c r="V53" s="14">
        <f t="shared" si="1"/>
        <v>100</v>
      </c>
      <c r="W53" s="14">
        <f t="shared" si="2"/>
        <v>100</v>
      </c>
      <c r="X53" s="14">
        <f t="shared" si="3"/>
        <v>100</v>
      </c>
      <c r="Y53" s="14">
        <f t="shared" si="4"/>
        <v>100</v>
      </c>
      <c r="Z53" s="1"/>
      <c r="AA53" s="9"/>
      <c r="AB53" s="9"/>
      <c r="AC53" s="9"/>
      <c r="AD53" s="9"/>
      <c r="AE53" s="9"/>
      <c r="AF53" s="9"/>
    </row>
    <row r="54" spans="1:32" ht="15.75" customHeight="1">
      <c r="A54" s="10">
        <v>39</v>
      </c>
      <c r="B54" s="11">
        <v>721217106045</v>
      </c>
      <c r="C54" s="12" t="s">
        <v>92</v>
      </c>
      <c r="D54" s="13">
        <v>95</v>
      </c>
      <c r="E54" s="13">
        <f t="shared" ref="E54:Q54" si="51">D54</f>
        <v>95</v>
      </c>
      <c r="F54" s="13">
        <f t="shared" si="51"/>
        <v>95</v>
      </c>
      <c r="G54" s="13">
        <f t="shared" si="51"/>
        <v>95</v>
      </c>
      <c r="H54" s="13">
        <f t="shared" si="51"/>
        <v>95</v>
      </c>
      <c r="I54" s="13">
        <f t="shared" si="51"/>
        <v>95</v>
      </c>
      <c r="J54" s="13">
        <f t="shared" si="51"/>
        <v>95</v>
      </c>
      <c r="K54" s="13">
        <f t="shared" si="51"/>
        <v>95</v>
      </c>
      <c r="L54" s="13">
        <f t="shared" si="51"/>
        <v>95</v>
      </c>
      <c r="M54" s="13">
        <f t="shared" si="51"/>
        <v>95</v>
      </c>
      <c r="N54" s="13">
        <f t="shared" si="51"/>
        <v>95</v>
      </c>
      <c r="O54" s="13">
        <f t="shared" si="51"/>
        <v>95</v>
      </c>
      <c r="P54" s="13">
        <f t="shared" si="51"/>
        <v>95</v>
      </c>
      <c r="Q54" s="13">
        <f t="shared" si="51"/>
        <v>95</v>
      </c>
      <c r="R54" s="13">
        <f t="shared" si="22"/>
        <v>95</v>
      </c>
      <c r="S54" s="13">
        <f t="shared" si="23"/>
        <v>95</v>
      </c>
      <c r="T54" s="13">
        <v>95</v>
      </c>
      <c r="U54" s="14">
        <f t="shared" si="0"/>
        <v>95</v>
      </c>
      <c r="V54" s="14">
        <f t="shared" si="1"/>
        <v>95</v>
      </c>
      <c r="W54" s="14">
        <f t="shared" si="2"/>
        <v>95</v>
      </c>
      <c r="X54" s="14">
        <f t="shared" si="3"/>
        <v>95</v>
      </c>
      <c r="Y54" s="14">
        <f t="shared" si="4"/>
        <v>95</v>
      </c>
      <c r="Z54" s="1"/>
      <c r="AA54" s="9"/>
      <c r="AB54" s="9"/>
      <c r="AC54" s="9"/>
      <c r="AD54" s="9"/>
      <c r="AE54" s="9"/>
      <c r="AF54" s="9"/>
    </row>
    <row r="55" spans="1:32" ht="15.75" customHeight="1">
      <c r="A55" s="10">
        <v>40</v>
      </c>
      <c r="B55" s="16">
        <v>721217106046</v>
      </c>
      <c r="C55" s="17" t="s">
        <v>93</v>
      </c>
      <c r="D55" s="13">
        <v>96</v>
      </c>
      <c r="E55" s="13">
        <f t="shared" ref="E55:Q55" si="52">D55</f>
        <v>96</v>
      </c>
      <c r="F55" s="13">
        <f t="shared" si="52"/>
        <v>96</v>
      </c>
      <c r="G55" s="13">
        <f t="shared" si="52"/>
        <v>96</v>
      </c>
      <c r="H55" s="13">
        <f t="shared" si="52"/>
        <v>96</v>
      </c>
      <c r="I55" s="13">
        <f t="shared" si="52"/>
        <v>96</v>
      </c>
      <c r="J55" s="13">
        <f t="shared" si="52"/>
        <v>96</v>
      </c>
      <c r="K55" s="13">
        <f t="shared" si="52"/>
        <v>96</v>
      </c>
      <c r="L55" s="13">
        <f t="shared" si="52"/>
        <v>96</v>
      </c>
      <c r="M55" s="13">
        <f t="shared" si="52"/>
        <v>96</v>
      </c>
      <c r="N55" s="13">
        <f t="shared" si="52"/>
        <v>96</v>
      </c>
      <c r="O55" s="13">
        <f t="shared" si="52"/>
        <v>96</v>
      </c>
      <c r="P55" s="13">
        <f t="shared" si="52"/>
        <v>96</v>
      </c>
      <c r="Q55" s="13">
        <f t="shared" si="52"/>
        <v>96</v>
      </c>
      <c r="R55" s="13">
        <f t="shared" si="22"/>
        <v>96</v>
      </c>
      <c r="S55" s="13">
        <f t="shared" si="23"/>
        <v>96</v>
      </c>
      <c r="T55" s="13">
        <v>96</v>
      </c>
      <c r="U55" s="14">
        <f t="shared" si="0"/>
        <v>96</v>
      </c>
      <c r="V55" s="14">
        <f t="shared" si="1"/>
        <v>96</v>
      </c>
      <c r="W55" s="14">
        <f t="shared" si="2"/>
        <v>96</v>
      </c>
      <c r="X55" s="14">
        <f t="shared" si="3"/>
        <v>96</v>
      </c>
      <c r="Y55" s="14">
        <f t="shared" si="4"/>
        <v>96.000000000000014</v>
      </c>
      <c r="Z55" s="1"/>
      <c r="AA55" s="9"/>
      <c r="AB55" s="9"/>
      <c r="AC55" s="9"/>
      <c r="AD55" s="9"/>
      <c r="AE55" s="9"/>
      <c r="AF55" s="9"/>
    </row>
    <row r="56" spans="1:32" ht="15.75" customHeight="1">
      <c r="A56" s="10">
        <v>41</v>
      </c>
      <c r="B56" s="18">
        <v>721217106047</v>
      </c>
      <c r="C56" s="19" t="s">
        <v>94</v>
      </c>
      <c r="D56" s="13">
        <v>94</v>
      </c>
      <c r="E56" s="13">
        <f t="shared" ref="E56:Q56" si="53">D56</f>
        <v>94</v>
      </c>
      <c r="F56" s="13">
        <f t="shared" si="53"/>
        <v>94</v>
      </c>
      <c r="G56" s="13">
        <f t="shared" si="53"/>
        <v>94</v>
      </c>
      <c r="H56" s="13">
        <f t="shared" si="53"/>
        <v>94</v>
      </c>
      <c r="I56" s="13">
        <f t="shared" si="53"/>
        <v>94</v>
      </c>
      <c r="J56" s="13">
        <f t="shared" si="53"/>
        <v>94</v>
      </c>
      <c r="K56" s="13">
        <f t="shared" si="53"/>
        <v>94</v>
      </c>
      <c r="L56" s="13">
        <f t="shared" si="53"/>
        <v>94</v>
      </c>
      <c r="M56" s="13">
        <f t="shared" si="53"/>
        <v>94</v>
      </c>
      <c r="N56" s="13">
        <f t="shared" si="53"/>
        <v>94</v>
      </c>
      <c r="O56" s="13">
        <f t="shared" si="53"/>
        <v>94</v>
      </c>
      <c r="P56" s="13">
        <f t="shared" si="53"/>
        <v>94</v>
      </c>
      <c r="Q56" s="13">
        <f t="shared" si="53"/>
        <v>94</v>
      </c>
      <c r="R56" s="13">
        <f t="shared" si="22"/>
        <v>94</v>
      </c>
      <c r="S56" s="13">
        <f t="shared" si="23"/>
        <v>94</v>
      </c>
      <c r="T56" s="13">
        <v>94</v>
      </c>
      <c r="U56" s="14">
        <f t="shared" si="0"/>
        <v>94</v>
      </c>
      <c r="V56" s="14">
        <f t="shared" si="1"/>
        <v>94</v>
      </c>
      <c r="W56" s="14">
        <f t="shared" si="2"/>
        <v>94</v>
      </c>
      <c r="X56" s="14">
        <f t="shared" si="3"/>
        <v>94</v>
      </c>
      <c r="Y56" s="14">
        <f t="shared" si="4"/>
        <v>94</v>
      </c>
      <c r="Z56" s="1"/>
      <c r="AA56" s="9"/>
      <c r="AB56" s="9"/>
      <c r="AC56" s="9"/>
      <c r="AD56" s="9"/>
      <c r="AE56" s="9"/>
      <c r="AF56" s="9"/>
    </row>
    <row r="57" spans="1:32" ht="15" customHeight="1">
      <c r="A57" s="10">
        <v>42</v>
      </c>
      <c r="B57" s="16">
        <v>721217106048</v>
      </c>
      <c r="C57" s="17" t="s">
        <v>95</v>
      </c>
      <c r="D57" s="13">
        <v>96</v>
      </c>
      <c r="E57" s="13">
        <f t="shared" ref="E57:Q57" si="54">D57</f>
        <v>96</v>
      </c>
      <c r="F57" s="13">
        <f t="shared" si="54"/>
        <v>96</v>
      </c>
      <c r="G57" s="13">
        <f t="shared" si="54"/>
        <v>96</v>
      </c>
      <c r="H57" s="13">
        <f t="shared" si="54"/>
        <v>96</v>
      </c>
      <c r="I57" s="13">
        <f t="shared" si="54"/>
        <v>96</v>
      </c>
      <c r="J57" s="13">
        <f t="shared" si="54"/>
        <v>96</v>
      </c>
      <c r="K57" s="13">
        <f t="shared" si="54"/>
        <v>96</v>
      </c>
      <c r="L57" s="13">
        <f t="shared" si="54"/>
        <v>96</v>
      </c>
      <c r="M57" s="13">
        <f t="shared" si="54"/>
        <v>96</v>
      </c>
      <c r="N57" s="13">
        <f t="shared" si="54"/>
        <v>96</v>
      </c>
      <c r="O57" s="13">
        <f t="shared" si="54"/>
        <v>96</v>
      </c>
      <c r="P57" s="13">
        <f t="shared" si="54"/>
        <v>96</v>
      </c>
      <c r="Q57" s="13">
        <f t="shared" si="54"/>
        <v>96</v>
      </c>
      <c r="R57" s="13">
        <f t="shared" si="22"/>
        <v>96</v>
      </c>
      <c r="S57" s="13">
        <f t="shared" si="23"/>
        <v>96</v>
      </c>
      <c r="T57" s="13">
        <v>96</v>
      </c>
      <c r="U57" s="14">
        <f t="shared" si="0"/>
        <v>96</v>
      </c>
      <c r="V57" s="14">
        <f t="shared" si="1"/>
        <v>96</v>
      </c>
      <c r="W57" s="14">
        <f t="shared" si="2"/>
        <v>96</v>
      </c>
      <c r="X57" s="14">
        <f t="shared" si="3"/>
        <v>96</v>
      </c>
      <c r="Y57" s="14">
        <f t="shared" si="4"/>
        <v>96.000000000000014</v>
      </c>
      <c r="Z57" s="1"/>
      <c r="AA57" s="9"/>
      <c r="AB57" s="9"/>
      <c r="AC57" s="9"/>
      <c r="AD57" s="9"/>
      <c r="AE57" s="9"/>
      <c r="AF57" s="9"/>
    </row>
    <row r="58" spans="1:32" ht="15" customHeight="1">
      <c r="A58" s="10">
        <v>43</v>
      </c>
      <c r="B58" s="16">
        <v>721217106049</v>
      </c>
      <c r="C58" s="17" t="s">
        <v>96</v>
      </c>
      <c r="D58" s="13">
        <v>98</v>
      </c>
      <c r="E58" s="13">
        <f t="shared" ref="E58:Q58" si="55">D58</f>
        <v>98</v>
      </c>
      <c r="F58" s="13">
        <f t="shared" si="55"/>
        <v>98</v>
      </c>
      <c r="G58" s="13">
        <f t="shared" si="55"/>
        <v>98</v>
      </c>
      <c r="H58" s="13">
        <f t="shared" si="55"/>
        <v>98</v>
      </c>
      <c r="I58" s="13">
        <f t="shared" si="55"/>
        <v>98</v>
      </c>
      <c r="J58" s="13">
        <f t="shared" si="55"/>
        <v>98</v>
      </c>
      <c r="K58" s="13">
        <f t="shared" si="55"/>
        <v>98</v>
      </c>
      <c r="L58" s="13">
        <f t="shared" si="55"/>
        <v>98</v>
      </c>
      <c r="M58" s="13">
        <f t="shared" si="55"/>
        <v>98</v>
      </c>
      <c r="N58" s="13">
        <f t="shared" si="55"/>
        <v>98</v>
      </c>
      <c r="O58" s="13">
        <f t="shared" si="55"/>
        <v>98</v>
      </c>
      <c r="P58" s="13">
        <f t="shared" si="55"/>
        <v>98</v>
      </c>
      <c r="Q58" s="13">
        <f t="shared" si="55"/>
        <v>98</v>
      </c>
      <c r="R58" s="13">
        <f t="shared" si="22"/>
        <v>98</v>
      </c>
      <c r="S58" s="13">
        <f t="shared" si="23"/>
        <v>98</v>
      </c>
      <c r="T58" s="13">
        <v>98</v>
      </c>
      <c r="U58" s="14">
        <f t="shared" si="0"/>
        <v>98</v>
      </c>
      <c r="V58" s="14">
        <f t="shared" si="1"/>
        <v>98</v>
      </c>
      <c r="W58" s="14">
        <f t="shared" si="2"/>
        <v>98</v>
      </c>
      <c r="X58" s="14">
        <f t="shared" si="3"/>
        <v>98</v>
      </c>
      <c r="Y58" s="14">
        <f t="shared" si="4"/>
        <v>98</v>
      </c>
      <c r="Z58" s="1"/>
      <c r="AA58" s="9"/>
      <c r="AB58" s="9"/>
      <c r="AC58" s="9"/>
      <c r="AD58" s="9"/>
      <c r="AE58" s="9"/>
      <c r="AF58" s="9"/>
    </row>
    <row r="59" spans="1:32" ht="15" customHeight="1">
      <c r="A59" s="10">
        <v>44</v>
      </c>
      <c r="B59" s="16">
        <v>721217106050</v>
      </c>
      <c r="C59" s="17" t="s">
        <v>97</v>
      </c>
      <c r="D59" s="13">
        <v>94</v>
      </c>
      <c r="E59" s="13">
        <f t="shared" ref="E59:Q59" si="56">D59</f>
        <v>94</v>
      </c>
      <c r="F59" s="13">
        <f t="shared" si="56"/>
        <v>94</v>
      </c>
      <c r="G59" s="13">
        <f t="shared" si="56"/>
        <v>94</v>
      </c>
      <c r="H59" s="13">
        <f t="shared" si="56"/>
        <v>94</v>
      </c>
      <c r="I59" s="13">
        <f t="shared" si="56"/>
        <v>94</v>
      </c>
      <c r="J59" s="13">
        <f t="shared" si="56"/>
        <v>94</v>
      </c>
      <c r="K59" s="13">
        <f t="shared" si="56"/>
        <v>94</v>
      </c>
      <c r="L59" s="13">
        <f t="shared" si="56"/>
        <v>94</v>
      </c>
      <c r="M59" s="13">
        <f t="shared" si="56"/>
        <v>94</v>
      </c>
      <c r="N59" s="13">
        <f t="shared" si="56"/>
        <v>94</v>
      </c>
      <c r="O59" s="13">
        <f t="shared" si="56"/>
        <v>94</v>
      </c>
      <c r="P59" s="13">
        <f t="shared" si="56"/>
        <v>94</v>
      </c>
      <c r="Q59" s="13">
        <f t="shared" si="56"/>
        <v>94</v>
      </c>
      <c r="R59" s="13">
        <f t="shared" si="22"/>
        <v>94</v>
      </c>
      <c r="S59" s="13">
        <f t="shared" si="23"/>
        <v>94</v>
      </c>
      <c r="T59" s="13">
        <v>94</v>
      </c>
      <c r="U59" s="14">
        <f t="shared" si="0"/>
        <v>94</v>
      </c>
      <c r="V59" s="14">
        <f t="shared" si="1"/>
        <v>94</v>
      </c>
      <c r="W59" s="14">
        <f t="shared" si="2"/>
        <v>94</v>
      </c>
      <c r="X59" s="14">
        <f t="shared" si="3"/>
        <v>94</v>
      </c>
      <c r="Y59" s="14">
        <f t="shared" si="4"/>
        <v>94</v>
      </c>
      <c r="Z59" s="1"/>
      <c r="AA59" s="9"/>
      <c r="AB59" s="9"/>
      <c r="AC59" s="9"/>
      <c r="AD59" s="9"/>
      <c r="AE59" s="9"/>
      <c r="AF59" s="9"/>
    </row>
    <row r="60" spans="1:32" ht="15" customHeight="1">
      <c r="A60" s="10">
        <v>45</v>
      </c>
      <c r="B60" s="16">
        <v>721217106051</v>
      </c>
      <c r="C60" s="17" t="s">
        <v>98</v>
      </c>
      <c r="D60" s="13">
        <v>96</v>
      </c>
      <c r="E60" s="13">
        <f t="shared" ref="E60:Q60" si="57">D60</f>
        <v>96</v>
      </c>
      <c r="F60" s="13">
        <f t="shared" si="57"/>
        <v>96</v>
      </c>
      <c r="G60" s="13">
        <f t="shared" si="57"/>
        <v>96</v>
      </c>
      <c r="H60" s="13">
        <f t="shared" si="57"/>
        <v>96</v>
      </c>
      <c r="I60" s="13">
        <f t="shared" si="57"/>
        <v>96</v>
      </c>
      <c r="J60" s="13">
        <f t="shared" si="57"/>
        <v>96</v>
      </c>
      <c r="K60" s="13">
        <f t="shared" si="57"/>
        <v>96</v>
      </c>
      <c r="L60" s="13">
        <f t="shared" si="57"/>
        <v>96</v>
      </c>
      <c r="M60" s="13">
        <f t="shared" si="57"/>
        <v>96</v>
      </c>
      <c r="N60" s="13">
        <f t="shared" si="57"/>
        <v>96</v>
      </c>
      <c r="O60" s="13">
        <f t="shared" si="57"/>
        <v>96</v>
      </c>
      <c r="P60" s="13">
        <f t="shared" si="57"/>
        <v>96</v>
      </c>
      <c r="Q60" s="13">
        <f t="shared" si="57"/>
        <v>96</v>
      </c>
      <c r="R60" s="13">
        <f t="shared" si="22"/>
        <v>96</v>
      </c>
      <c r="S60" s="13">
        <f t="shared" si="23"/>
        <v>96</v>
      </c>
      <c r="T60" s="13">
        <v>96</v>
      </c>
      <c r="U60" s="14">
        <f t="shared" si="0"/>
        <v>96</v>
      </c>
      <c r="V60" s="14">
        <f t="shared" si="1"/>
        <v>96</v>
      </c>
      <c r="W60" s="14">
        <f t="shared" si="2"/>
        <v>96</v>
      </c>
      <c r="X60" s="14">
        <f t="shared" si="3"/>
        <v>96</v>
      </c>
      <c r="Y60" s="14">
        <f t="shared" si="4"/>
        <v>96.000000000000014</v>
      </c>
      <c r="Z60" s="1"/>
      <c r="AA60" s="9"/>
      <c r="AB60" s="9"/>
      <c r="AC60" s="9"/>
      <c r="AD60" s="9"/>
      <c r="AE60" s="9"/>
      <c r="AF60" s="9"/>
    </row>
    <row r="61" spans="1:32" ht="15" customHeight="1">
      <c r="A61" s="10">
        <v>46</v>
      </c>
      <c r="B61" s="16">
        <v>721217106052</v>
      </c>
      <c r="C61" s="17" t="s">
        <v>99</v>
      </c>
      <c r="D61" s="13">
        <v>97</v>
      </c>
      <c r="E61" s="13">
        <f t="shared" ref="E61:Q61" si="58">D61</f>
        <v>97</v>
      </c>
      <c r="F61" s="13">
        <f t="shared" si="58"/>
        <v>97</v>
      </c>
      <c r="G61" s="13">
        <f t="shared" si="58"/>
        <v>97</v>
      </c>
      <c r="H61" s="13">
        <f t="shared" si="58"/>
        <v>97</v>
      </c>
      <c r="I61" s="13">
        <f t="shared" si="58"/>
        <v>97</v>
      </c>
      <c r="J61" s="13">
        <f t="shared" si="58"/>
        <v>97</v>
      </c>
      <c r="K61" s="13">
        <f t="shared" si="58"/>
        <v>97</v>
      </c>
      <c r="L61" s="13">
        <f t="shared" si="58"/>
        <v>97</v>
      </c>
      <c r="M61" s="13">
        <f t="shared" si="58"/>
        <v>97</v>
      </c>
      <c r="N61" s="13">
        <f t="shared" si="58"/>
        <v>97</v>
      </c>
      <c r="O61" s="13">
        <f t="shared" si="58"/>
        <v>97</v>
      </c>
      <c r="P61" s="13">
        <f t="shared" si="58"/>
        <v>97</v>
      </c>
      <c r="Q61" s="13">
        <f t="shared" si="58"/>
        <v>97</v>
      </c>
      <c r="R61" s="13">
        <f t="shared" si="22"/>
        <v>97</v>
      </c>
      <c r="S61" s="13">
        <f t="shared" si="23"/>
        <v>97</v>
      </c>
      <c r="T61" s="13">
        <v>97</v>
      </c>
      <c r="U61" s="14">
        <f t="shared" si="0"/>
        <v>97.000000000000014</v>
      </c>
      <c r="V61" s="14">
        <f t="shared" si="1"/>
        <v>97.000000000000014</v>
      </c>
      <c r="W61" s="14">
        <f t="shared" si="2"/>
        <v>97.000000000000014</v>
      </c>
      <c r="X61" s="14">
        <f t="shared" si="3"/>
        <v>97.000000000000014</v>
      </c>
      <c r="Y61" s="14">
        <f t="shared" si="4"/>
        <v>97.000000000000014</v>
      </c>
      <c r="Z61" s="1"/>
      <c r="AA61" s="9"/>
      <c r="AB61" s="9"/>
      <c r="AC61" s="9"/>
      <c r="AD61" s="9"/>
      <c r="AE61" s="9"/>
      <c r="AF61" s="9"/>
    </row>
    <row r="62" spans="1:32" ht="15" customHeight="1">
      <c r="A62" s="10">
        <v>47</v>
      </c>
      <c r="B62" s="16">
        <v>721217106053</v>
      </c>
      <c r="C62" s="17" t="s">
        <v>100</v>
      </c>
      <c r="D62" s="13">
        <v>98</v>
      </c>
      <c r="E62" s="13">
        <f t="shared" ref="E62:Q62" si="59">D62</f>
        <v>98</v>
      </c>
      <c r="F62" s="13">
        <f t="shared" si="59"/>
        <v>98</v>
      </c>
      <c r="G62" s="13">
        <f t="shared" si="59"/>
        <v>98</v>
      </c>
      <c r="H62" s="13">
        <f t="shared" si="59"/>
        <v>98</v>
      </c>
      <c r="I62" s="13">
        <f t="shared" si="59"/>
        <v>98</v>
      </c>
      <c r="J62" s="13">
        <f t="shared" si="59"/>
        <v>98</v>
      </c>
      <c r="K62" s="13">
        <f t="shared" si="59"/>
        <v>98</v>
      </c>
      <c r="L62" s="13">
        <f t="shared" si="59"/>
        <v>98</v>
      </c>
      <c r="M62" s="13">
        <f t="shared" si="59"/>
        <v>98</v>
      </c>
      <c r="N62" s="13">
        <f t="shared" si="59"/>
        <v>98</v>
      </c>
      <c r="O62" s="13">
        <f t="shared" si="59"/>
        <v>98</v>
      </c>
      <c r="P62" s="13">
        <f t="shared" si="59"/>
        <v>98</v>
      </c>
      <c r="Q62" s="13">
        <f t="shared" si="59"/>
        <v>98</v>
      </c>
      <c r="R62" s="13">
        <f t="shared" si="22"/>
        <v>98</v>
      </c>
      <c r="S62" s="13">
        <f t="shared" si="23"/>
        <v>98</v>
      </c>
      <c r="T62" s="13">
        <v>98</v>
      </c>
      <c r="U62" s="14">
        <f t="shared" si="0"/>
        <v>98</v>
      </c>
      <c r="V62" s="14">
        <f t="shared" si="1"/>
        <v>98</v>
      </c>
      <c r="W62" s="14">
        <f t="shared" si="2"/>
        <v>98</v>
      </c>
      <c r="X62" s="14">
        <f t="shared" si="3"/>
        <v>98</v>
      </c>
      <c r="Y62" s="14">
        <f t="shared" si="4"/>
        <v>98</v>
      </c>
      <c r="Z62" s="1"/>
      <c r="AA62" s="9"/>
      <c r="AB62" s="9"/>
      <c r="AC62" s="9"/>
      <c r="AD62" s="9"/>
      <c r="AE62" s="9"/>
      <c r="AF62" s="9"/>
    </row>
    <row r="63" spans="1:32" ht="15" customHeight="1">
      <c r="A63" s="10">
        <v>48</v>
      </c>
      <c r="B63" s="16">
        <v>721217106054</v>
      </c>
      <c r="C63" s="17" t="s">
        <v>101</v>
      </c>
      <c r="D63" s="13">
        <v>94</v>
      </c>
      <c r="E63" s="13">
        <f t="shared" ref="E63:Q63" si="60">D63</f>
        <v>94</v>
      </c>
      <c r="F63" s="13">
        <f t="shared" si="60"/>
        <v>94</v>
      </c>
      <c r="G63" s="13">
        <f t="shared" si="60"/>
        <v>94</v>
      </c>
      <c r="H63" s="13">
        <f t="shared" si="60"/>
        <v>94</v>
      </c>
      <c r="I63" s="13">
        <f t="shared" si="60"/>
        <v>94</v>
      </c>
      <c r="J63" s="13">
        <f t="shared" si="60"/>
        <v>94</v>
      </c>
      <c r="K63" s="13">
        <f t="shared" si="60"/>
        <v>94</v>
      </c>
      <c r="L63" s="13">
        <f t="shared" si="60"/>
        <v>94</v>
      </c>
      <c r="M63" s="13">
        <f t="shared" si="60"/>
        <v>94</v>
      </c>
      <c r="N63" s="13">
        <f t="shared" si="60"/>
        <v>94</v>
      </c>
      <c r="O63" s="13">
        <f t="shared" si="60"/>
        <v>94</v>
      </c>
      <c r="P63" s="13">
        <f t="shared" si="60"/>
        <v>94</v>
      </c>
      <c r="Q63" s="13">
        <f t="shared" si="60"/>
        <v>94</v>
      </c>
      <c r="R63" s="13">
        <f t="shared" si="22"/>
        <v>94</v>
      </c>
      <c r="S63" s="13">
        <f t="shared" si="23"/>
        <v>94</v>
      </c>
      <c r="T63" s="13">
        <v>94</v>
      </c>
      <c r="U63" s="14">
        <f t="shared" si="0"/>
        <v>94</v>
      </c>
      <c r="V63" s="14">
        <f t="shared" si="1"/>
        <v>94</v>
      </c>
      <c r="W63" s="14">
        <f t="shared" si="2"/>
        <v>94</v>
      </c>
      <c r="X63" s="14">
        <f t="shared" si="3"/>
        <v>94</v>
      </c>
      <c r="Y63" s="14">
        <f t="shared" si="4"/>
        <v>94</v>
      </c>
      <c r="Z63" s="1"/>
      <c r="AA63" s="9"/>
      <c r="AB63" s="9"/>
      <c r="AC63" s="9"/>
      <c r="AD63" s="9"/>
      <c r="AE63" s="9"/>
      <c r="AF63" s="9"/>
    </row>
    <row r="64" spans="1:32" ht="15" customHeight="1">
      <c r="A64" s="10">
        <v>49</v>
      </c>
      <c r="B64" s="16">
        <v>721217106055</v>
      </c>
      <c r="C64" s="17" t="s">
        <v>102</v>
      </c>
      <c r="D64" s="13">
        <v>93</v>
      </c>
      <c r="E64" s="13">
        <f t="shared" ref="E64:Q64" si="61">D64</f>
        <v>93</v>
      </c>
      <c r="F64" s="13">
        <f t="shared" si="61"/>
        <v>93</v>
      </c>
      <c r="G64" s="13">
        <f t="shared" si="61"/>
        <v>93</v>
      </c>
      <c r="H64" s="13">
        <f t="shared" si="61"/>
        <v>93</v>
      </c>
      <c r="I64" s="13">
        <f t="shared" si="61"/>
        <v>93</v>
      </c>
      <c r="J64" s="13">
        <f t="shared" si="61"/>
        <v>93</v>
      </c>
      <c r="K64" s="13">
        <f t="shared" si="61"/>
        <v>93</v>
      </c>
      <c r="L64" s="13">
        <f t="shared" si="61"/>
        <v>93</v>
      </c>
      <c r="M64" s="13">
        <f t="shared" si="61"/>
        <v>93</v>
      </c>
      <c r="N64" s="13">
        <f t="shared" si="61"/>
        <v>93</v>
      </c>
      <c r="O64" s="13">
        <f t="shared" si="61"/>
        <v>93</v>
      </c>
      <c r="P64" s="13">
        <f t="shared" si="61"/>
        <v>93</v>
      </c>
      <c r="Q64" s="13">
        <f t="shared" si="61"/>
        <v>93</v>
      </c>
      <c r="R64" s="13">
        <f t="shared" si="22"/>
        <v>93</v>
      </c>
      <c r="S64" s="13">
        <f t="shared" si="23"/>
        <v>93</v>
      </c>
      <c r="T64" s="13">
        <v>93</v>
      </c>
      <c r="U64" s="14">
        <f t="shared" si="0"/>
        <v>93</v>
      </c>
      <c r="V64" s="14">
        <f t="shared" si="1"/>
        <v>93</v>
      </c>
      <c r="W64" s="14">
        <f t="shared" si="2"/>
        <v>93</v>
      </c>
      <c r="X64" s="14">
        <f t="shared" si="3"/>
        <v>93</v>
      </c>
      <c r="Y64" s="14">
        <f t="shared" si="4"/>
        <v>93</v>
      </c>
      <c r="Z64" s="1"/>
      <c r="AA64" s="9"/>
      <c r="AB64" s="9"/>
      <c r="AC64" s="9"/>
      <c r="AD64" s="9"/>
      <c r="AE64" s="9"/>
      <c r="AF64" s="9"/>
    </row>
    <row r="65" spans="1:32" ht="15" customHeight="1">
      <c r="A65" s="10">
        <v>50</v>
      </c>
      <c r="B65" s="16">
        <v>721217106056</v>
      </c>
      <c r="C65" s="17" t="s">
        <v>103</v>
      </c>
      <c r="D65" s="13">
        <v>100</v>
      </c>
      <c r="E65" s="13">
        <f t="shared" ref="E65:E68" si="62">D65</f>
        <v>100</v>
      </c>
      <c r="F65" s="13">
        <v>99</v>
      </c>
      <c r="G65" s="13">
        <f>F65</f>
        <v>99</v>
      </c>
      <c r="H65" s="13">
        <v>99</v>
      </c>
      <c r="I65" s="13">
        <v>94</v>
      </c>
      <c r="J65" s="13">
        <f t="shared" ref="J65:N65" si="63">I65</f>
        <v>94</v>
      </c>
      <c r="K65" s="13">
        <f t="shared" si="63"/>
        <v>94</v>
      </c>
      <c r="L65" s="13">
        <f t="shared" si="63"/>
        <v>94</v>
      </c>
      <c r="M65" s="13">
        <f t="shared" si="63"/>
        <v>94</v>
      </c>
      <c r="N65" s="13">
        <f t="shared" si="63"/>
        <v>94</v>
      </c>
      <c r="O65" s="13">
        <v>99</v>
      </c>
      <c r="P65" s="13">
        <v>94</v>
      </c>
      <c r="Q65" s="13">
        <f>P65</f>
        <v>94</v>
      </c>
      <c r="R65" s="13">
        <f t="shared" si="22"/>
        <v>94</v>
      </c>
      <c r="S65" s="13">
        <f t="shared" si="23"/>
        <v>94</v>
      </c>
      <c r="T65" s="13">
        <v>100</v>
      </c>
      <c r="U65" s="14">
        <f t="shared" si="0"/>
        <v>99.733333333333334</v>
      </c>
      <c r="V65" s="14">
        <f t="shared" si="1"/>
        <v>97.866666666666674</v>
      </c>
      <c r="W65" s="14">
        <f t="shared" si="2"/>
        <v>95.2</v>
      </c>
      <c r="X65" s="14">
        <f t="shared" si="3"/>
        <v>96.533333333333346</v>
      </c>
      <c r="Y65" s="14">
        <f t="shared" si="4"/>
        <v>95.2</v>
      </c>
      <c r="Z65" s="1"/>
      <c r="AA65" s="9"/>
      <c r="AB65" s="9"/>
      <c r="AC65" s="9"/>
      <c r="AD65" s="9"/>
      <c r="AE65" s="9"/>
      <c r="AF65" s="9"/>
    </row>
    <row r="66" spans="1:32" ht="15" customHeight="1">
      <c r="A66" s="10">
        <v>51</v>
      </c>
      <c r="B66" s="16">
        <v>721217106057</v>
      </c>
      <c r="C66" s="17" t="s">
        <v>104</v>
      </c>
      <c r="D66" s="13">
        <v>100</v>
      </c>
      <c r="E66" s="13">
        <f t="shared" si="62"/>
        <v>100</v>
      </c>
      <c r="F66" s="13">
        <f t="shared" ref="F66:J66" si="64">E66</f>
        <v>100</v>
      </c>
      <c r="G66" s="13">
        <f t="shared" si="64"/>
        <v>100</v>
      </c>
      <c r="H66" s="13">
        <f t="shared" si="64"/>
        <v>100</v>
      </c>
      <c r="I66" s="13">
        <f t="shared" si="64"/>
        <v>100</v>
      </c>
      <c r="J66" s="13">
        <f t="shared" si="64"/>
        <v>100</v>
      </c>
      <c r="K66" s="13">
        <v>94</v>
      </c>
      <c r="L66" s="13">
        <f t="shared" ref="L66:Q66" si="65">K66</f>
        <v>94</v>
      </c>
      <c r="M66" s="13">
        <f t="shared" si="65"/>
        <v>94</v>
      </c>
      <c r="N66" s="13">
        <f t="shared" si="65"/>
        <v>94</v>
      </c>
      <c r="O66" s="13">
        <f t="shared" si="65"/>
        <v>94</v>
      </c>
      <c r="P66" s="13">
        <f t="shared" si="65"/>
        <v>94</v>
      </c>
      <c r="Q66" s="13">
        <f t="shared" si="65"/>
        <v>94</v>
      </c>
      <c r="R66" s="13">
        <f t="shared" si="22"/>
        <v>94</v>
      </c>
      <c r="S66" s="13">
        <f t="shared" si="23"/>
        <v>94</v>
      </c>
      <c r="T66" s="13">
        <v>100</v>
      </c>
      <c r="U66" s="14">
        <f t="shared" si="0"/>
        <v>100</v>
      </c>
      <c r="V66" s="14">
        <f t="shared" si="1"/>
        <v>100</v>
      </c>
      <c r="W66" s="14">
        <f t="shared" si="2"/>
        <v>96.8</v>
      </c>
      <c r="X66" s="14">
        <f t="shared" si="3"/>
        <v>95.2</v>
      </c>
      <c r="Y66" s="14">
        <f t="shared" si="4"/>
        <v>95.2</v>
      </c>
      <c r="Z66" s="1"/>
      <c r="AA66" s="9"/>
      <c r="AB66" s="9"/>
      <c r="AC66" s="9"/>
      <c r="AD66" s="9"/>
      <c r="AE66" s="9"/>
      <c r="AF66" s="9"/>
    </row>
    <row r="67" spans="1:32" ht="15" customHeight="1">
      <c r="A67" s="10">
        <v>52</v>
      </c>
      <c r="B67" s="16">
        <v>721217106058</v>
      </c>
      <c r="C67" s="17" t="s">
        <v>105</v>
      </c>
      <c r="D67" s="13">
        <v>95</v>
      </c>
      <c r="E67" s="13">
        <f t="shared" si="62"/>
        <v>95</v>
      </c>
      <c r="F67" s="13">
        <f t="shared" ref="F67:Q67" si="66">E67</f>
        <v>95</v>
      </c>
      <c r="G67" s="13">
        <f t="shared" si="66"/>
        <v>95</v>
      </c>
      <c r="H67" s="13">
        <f t="shared" si="66"/>
        <v>95</v>
      </c>
      <c r="I67" s="13">
        <f t="shared" si="66"/>
        <v>95</v>
      </c>
      <c r="J67" s="13">
        <f t="shared" si="66"/>
        <v>95</v>
      </c>
      <c r="K67" s="13">
        <f t="shared" si="66"/>
        <v>95</v>
      </c>
      <c r="L67" s="13">
        <f t="shared" si="66"/>
        <v>95</v>
      </c>
      <c r="M67" s="13">
        <f t="shared" si="66"/>
        <v>95</v>
      </c>
      <c r="N67" s="13">
        <f t="shared" si="66"/>
        <v>95</v>
      </c>
      <c r="O67" s="13">
        <f t="shared" si="66"/>
        <v>95</v>
      </c>
      <c r="P67" s="13">
        <f t="shared" si="66"/>
        <v>95</v>
      </c>
      <c r="Q67" s="13">
        <f t="shared" si="66"/>
        <v>95</v>
      </c>
      <c r="R67" s="13">
        <f t="shared" si="22"/>
        <v>95</v>
      </c>
      <c r="S67" s="13">
        <f t="shared" si="23"/>
        <v>95</v>
      </c>
      <c r="T67" s="13">
        <v>95</v>
      </c>
      <c r="U67" s="14">
        <f t="shared" si="0"/>
        <v>95</v>
      </c>
      <c r="V67" s="14">
        <f t="shared" si="1"/>
        <v>95</v>
      </c>
      <c r="W67" s="14">
        <f t="shared" si="2"/>
        <v>95</v>
      </c>
      <c r="X67" s="14">
        <f t="shared" si="3"/>
        <v>95</v>
      </c>
      <c r="Y67" s="14">
        <f t="shared" si="4"/>
        <v>95</v>
      </c>
      <c r="Z67" s="1"/>
      <c r="AA67" s="9"/>
      <c r="AB67" s="9"/>
      <c r="AC67" s="9"/>
      <c r="AD67" s="9"/>
      <c r="AE67" s="9"/>
      <c r="AF67" s="9"/>
    </row>
    <row r="68" spans="1:32" ht="15.75" customHeight="1">
      <c r="A68" s="10">
        <v>53</v>
      </c>
      <c r="B68" s="16">
        <v>721217106059</v>
      </c>
      <c r="C68" s="17" t="s">
        <v>106</v>
      </c>
      <c r="D68" s="13">
        <v>98</v>
      </c>
      <c r="E68" s="13">
        <f t="shared" si="62"/>
        <v>98</v>
      </c>
      <c r="F68" s="13">
        <f t="shared" ref="F68:Q68" si="67">E68</f>
        <v>98</v>
      </c>
      <c r="G68" s="13">
        <f t="shared" si="67"/>
        <v>98</v>
      </c>
      <c r="H68" s="13">
        <f t="shared" si="67"/>
        <v>98</v>
      </c>
      <c r="I68" s="13">
        <f t="shared" si="67"/>
        <v>98</v>
      </c>
      <c r="J68" s="13">
        <f t="shared" si="67"/>
        <v>98</v>
      </c>
      <c r="K68" s="13">
        <f t="shared" si="67"/>
        <v>98</v>
      </c>
      <c r="L68" s="13">
        <f t="shared" si="67"/>
        <v>98</v>
      </c>
      <c r="M68" s="13">
        <f t="shared" si="67"/>
        <v>98</v>
      </c>
      <c r="N68" s="13">
        <f t="shared" si="67"/>
        <v>98</v>
      </c>
      <c r="O68" s="13">
        <f t="shared" si="67"/>
        <v>98</v>
      </c>
      <c r="P68" s="13">
        <f t="shared" si="67"/>
        <v>98</v>
      </c>
      <c r="Q68" s="13">
        <f t="shared" si="67"/>
        <v>98</v>
      </c>
      <c r="R68" s="13">
        <f t="shared" si="22"/>
        <v>98</v>
      </c>
      <c r="S68" s="13">
        <f t="shared" si="23"/>
        <v>98</v>
      </c>
      <c r="T68" s="13">
        <v>98</v>
      </c>
      <c r="U68" s="14">
        <f t="shared" si="0"/>
        <v>98</v>
      </c>
      <c r="V68" s="14">
        <f t="shared" si="1"/>
        <v>98</v>
      </c>
      <c r="W68" s="14">
        <f t="shared" si="2"/>
        <v>98</v>
      </c>
      <c r="X68" s="14">
        <f t="shared" si="3"/>
        <v>98</v>
      </c>
      <c r="Y68" s="14">
        <f t="shared" si="4"/>
        <v>98</v>
      </c>
      <c r="Z68" s="1"/>
      <c r="AA68" s="9"/>
      <c r="AB68" s="9"/>
      <c r="AC68" s="9"/>
      <c r="AD68" s="9"/>
      <c r="AE68" s="9"/>
      <c r="AF68" s="9"/>
    </row>
    <row r="69" spans="1:32" ht="15.75" customHeight="1">
      <c r="A69" s="72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64" t="s">
        <v>107</v>
      </c>
      <c r="M69" s="62"/>
      <c r="N69" s="62"/>
      <c r="O69" s="62"/>
      <c r="P69" s="62"/>
      <c r="Q69" s="62"/>
      <c r="R69" s="62"/>
      <c r="S69" s="62"/>
      <c r="T69" s="63"/>
      <c r="U69" s="20">
        <f>U15*(X7/100)</f>
        <v>80</v>
      </c>
      <c r="V69" s="20">
        <f>V15*(X7/100)</f>
        <v>80</v>
      </c>
      <c r="W69" s="20">
        <f>W15*(X7/100)</f>
        <v>80</v>
      </c>
      <c r="X69" s="20">
        <f>X15*(X7/100)</f>
        <v>80</v>
      </c>
      <c r="Y69" s="20">
        <f>Y15*(X7/100)</f>
        <v>80</v>
      </c>
      <c r="Z69" s="1"/>
      <c r="AA69" s="1"/>
      <c r="AB69" s="1"/>
      <c r="AC69" s="1"/>
      <c r="AD69" s="1"/>
      <c r="AE69" s="1"/>
      <c r="AF69" s="1"/>
    </row>
    <row r="70" spans="1:32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64" t="s">
        <v>108</v>
      </c>
      <c r="M70" s="62"/>
      <c r="N70" s="62"/>
      <c r="O70" s="62"/>
      <c r="P70" s="62"/>
      <c r="Q70" s="62"/>
      <c r="R70" s="62"/>
      <c r="S70" s="62"/>
      <c r="T70" s="63"/>
      <c r="U70" s="10">
        <f>COUNTIF(U16:U68,"&gt;="&amp;$U$69)</f>
        <v>53</v>
      </c>
      <c r="V70" s="10">
        <f>COUNTIF(V16:V68,"&gt;="&amp;$V$69)</f>
        <v>53</v>
      </c>
      <c r="W70" s="10">
        <f>COUNTIF(W16:W68,"&gt;="&amp;$W$69)</f>
        <v>53</v>
      </c>
      <c r="X70" s="10">
        <f>COUNTIF(X16:X68,"&gt;="&amp;$X$69)</f>
        <v>53</v>
      </c>
      <c r="Y70" s="10">
        <f>COUNTIF(Y16:Y68,"&gt;="&amp;$Y$69)</f>
        <v>53</v>
      </c>
      <c r="Z70" s="1"/>
      <c r="AA70" s="1"/>
      <c r="AB70" s="1"/>
      <c r="AC70" s="1"/>
      <c r="AD70" s="1"/>
      <c r="AE70" s="1"/>
      <c r="AF70" s="1"/>
    </row>
    <row r="71" spans="1:32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64" t="s">
        <v>109</v>
      </c>
      <c r="M71" s="62"/>
      <c r="N71" s="62"/>
      <c r="O71" s="62"/>
      <c r="P71" s="62"/>
      <c r="Q71" s="62"/>
      <c r="R71" s="62"/>
      <c r="S71" s="62"/>
      <c r="T71" s="63"/>
      <c r="U71" s="10">
        <f>(U70/X8)*100</f>
        <v>100</v>
      </c>
      <c r="V71" s="10">
        <f>(V70/X8)*100</f>
        <v>100</v>
      </c>
      <c r="W71" s="10">
        <f>(W70/X8)*100</f>
        <v>100</v>
      </c>
      <c r="X71" s="10">
        <f>(X70/X8)*100</f>
        <v>100</v>
      </c>
      <c r="Y71" s="10">
        <f>(Y70/X8)*100</f>
        <v>100</v>
      </c>
      <c r="Z71" s="1"/>
      <c r="AA71" s="1"/>
      <c r="AB71" s="1"/>
      <c r="AC71" s="1"/>
      <c r="AD71" s="1"/>
      <c r="AE71" s="1"/>
      <c r="AF71" s="1"/>
    </row>
    <row r="72" spans="1:3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64" t="s">
        <v>110</v>
      </c>
      <c r="M72" s="62"/>
      <c r="N72" s="62"/>
      <c r="O72" s="62"/>
      <c r="P72" s="62"/>
      <c r="Q72" s="62"/>
      <c r="R72" s="62"/>
      <c r="S72" s="62"/>
      <c r="T72" s="63"/>
      <c r="U72" s="92" t="str">
        <f t="shared" ref="U72:Y72" si="68">IF(80&lt;=U71,"3",IF(70&lt;=U71,"2",IF(60&lt;=U71,"1",0)))</f>
        <v>3</v>
      </c>
      <c r="V72" s="92" t="str">
        <f t="shared" si="68"/>
        <v>3</v>
      </c>
      <c r="W72" s="92" t="str">
        <f t="shared" si="68"/>
        <v>3</v>
      </c>
      <c r="X72" s="92" t="str">
        <f t="shared" si="68"/>
        <v>3</v>
      </c>
      <c r="Y72" s="92" t="str">
        <f t="shared" si="68"/>
        <v>3</v>
      </c>
      <c r="Z72" s="1"/>
      <c r="AA72" s="1"/>
      <c r="AB72" s="1"/>
      <c r="AC72" s="1"/>
      <c r="AD72" s="1"/>
      <c r="AE72" s="1"/>
      <c r="AF72" s="1"/>
    </row>
    <row r="73" spans="1:32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68" t="s">
        <v>111</v>
      </c>
      <c r="M73" s="62"/>
      <c r="N73" s="62"/>
      <c r="O73" s="62"/>
      <c r="P73" s="62"/>
      <c r="Q73" s="62"/>
      <c r="R73" s="62"/>
      <c r="S73" s="62"/>
      <c r="T73" s="63"/>
      <c r="U73" s="92">
        <v>3</v>
      </c>
      <c r="V73" s="92">
        <v>3</v>
      </c>
      <c r="W73" s="92">
        <v>3</v>
      </c>
      <c r="X73" s="92">
        <v>3</v>
      </c>
      <c r="Y73" s="92">
        <v>3</v>
      </c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1"/>
      <c r="C74" s="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8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1"/>
      <c r="C75" s="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8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1"/>
      <c r="C76" s="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1"/>
      <c r="C77" s="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1"/>
      <c r="C78" s="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1"/>
      <c r="C79" s="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1"/>
      <c r="C80" s="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1"/>
      <c r="C81" s="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2"/>
      <c r="U81" s="23"/>
      <c r="V81" s="23"/>
      <c r="W81" s="23"/>
      <c r="X81" s="23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1"/>
      <c r="C82" s="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1"/>
      <c r="C83" s="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1"/>
      <c r="C84" s="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1"/>
      <c r="C85" s="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67" t="s">
        <v>112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1"/>
      <c r="C87" s="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1"/>
      <c r="C88" s="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1"/>
      <c r="C89" s="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1"/>
      <c r="C90" s="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1"/>
      <c r="C91" s="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1"/>
      <c r="C92" s="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1"/>
      <c r="C93" s="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1"/>
      <c r="C94" s="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1"/>
      <c r="C95" s="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1"/>
      <c r="C96" s="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1"/>
      <c r="C97" s="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1"/>
      <c r="C98" s="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1"/>
      <c r="C99" s="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1"/>
      <c r="C100" s="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1"/>
      <c r="C101" s="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1"/>
      <c r="C102" s="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1"/>
      <c r="C103" s="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1"/>
      <c r="C104" s="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>
      <c r="A225" s="1"/>
      <c r="B225" s="1"/>
      <c r="C225" s="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>
      <c r="A226" s="1"/>
      <c r="B226" s="1"/>
      <c r="C226" s="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>
      <c r="A227" s="1"/>
      <c r="B227" s="1"/>
      <c r="C227" s="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>
      <c r="A228" s="1"/>
      <c r="B228" s="1"/>
      <c r="C228" s="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"/>
      <c r="B229" s="1"/>
      <c r="C229" s="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"/>
      <c r="B230" s="1"/>
      <c r="C230" s="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"/>
      <c r="B231" s="1"/>
      <c r="C231" s="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"/>
      <c r="B232" s="1"/>
      <c r="C232" s="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"/>
      <c r="B233" s="1"/>
      <c r="C233" s="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>
      <c r="A234" s="1"/>
      <c r="B234" s="1"/>
      <c r="C234" s="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>
      <c r="A235" s="1"/>
      <c r="B235" s="1"/>
      <c r="C235" s="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>
      <c r="A236" s="1"/>
      <c r="B236" s="1"/>
      <c r="C236" s="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>
      <c r="A237" s="1"/>
      <c r="B237" s="1"/>
      <c r="C237" s="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>
      <c r="A238" s="1"/>
      <c r="B238" s="1"/>
      <c r="C238" s="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>
      <c r="A239" s="1"/>
      <c r="B239" s="1"/>
      <c r="C239" s="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>
      <c r="A240" s="1"/>
      <c r="B240" s="1"/>
      <c r="C240" s="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>
      <c r="A241" s="1"/>
      <c r="B241" s="1"/>
      <c r="C241" s="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>
      <c r="A242" s="1"/>
      <c r="B242" s="1"/>
      <c r="C242" s="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>
      <c r="A243" s="1"/>
      <c r="B243" s="1"/>
      <c r="C243" s="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>
      <c r="A244" s="1"/>
      <c r="B244" s="1"/>
      <c r="C244" s="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>
      <c r="A245" s="1"/>
      <c r="B245" s="1"/>
      <c r="C245" s="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>
      <c r="A246" s="1"/>
      <c r="B246" s="1"/>
      <c r="C246" s="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>
      <c r="A247" s="1"/>
      <c r="B247" s="1"/>
      <c r="C247" s="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>
      <c r="A248" s="1"/>
      <c r="B248" s="1"/>
      <c r="C248" s="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>
      <c r="A249" s="1"/>
      <c r="B249" s="1"/>
      <c r="C249" s="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>
      <c r="A250" s="1"/>
      <c r="B250" s="1"/>
      <c r="C250" s="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>
      <c r="A251" s="1"/>
      <c r="B251" s="1"/>
      <c r="C251" s="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>
      <c r="A252" s="1"/>
      <c r="B252" s="1"/>
      <c r="C252" s="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>
      <c r="A253" s="1"/>
      <c r="B253" s="1"/>
      <c r="C253" s="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>
      <c r="A254" s="1"/>
      <c r="B254" s="1"/>
      <c r="C254" s="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>
      <c r="A255" s="1"/>
      <c r="B255" s="1"/>
      <c r="C255" s="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>
      <c r="A256" s="1"/>
      <c r="B256" s="1"/>
      <c r="C256" s="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>
      <c r="A257" s="1"/>
      <c r="B257" s="1"/>
      <c r="C257" s="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>
      <c r="A258" s="1"/>
      <c r="B258" s="1"/>
      <c r="C258" s="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>
      <c r="A259" s="1"/>
      <c r="B259" s="1"/>
      <c r="C259" s="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>
      <c r="A260" s="1"/>
      <c r="B260" s="1"/>
      <c r="C260" s="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>
      <c r="A261" s="1"/>
      <c r="B261" s="1"/>
      <c r="C261" s="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>
      <c r="A262" s="1"/>
      <c r="B262" s="1"/>
      <c r="C262" s="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>
      <c r="A263" s="1"/>
      <c r="B263" s="1"/>
      <c r="C263" s="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>
      <c r="A264" s="1"/>
      <c r="B264" s="1"/>
      <c r="C264" s="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>
      <c r="A265" s="1"/>
      <c r="B265" s="1"/>
      <c r="C265" s="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>
      <c r="A266" s="1"/>
      <c r="B266" s="1"/>
      <c r="C266" s="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>
      <c r="A267" s="1"/>
      <c r="B267" s="1"/>
      <c r="C267" s="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>
      <c r="A268" s="1"/>
      <c r="B268" s="1"/>
      <c r="C268" s="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>
      <c r="A269" s="1"/>
      <c r="B269" s="1"/>
      <c r="C269" s="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>
      <c r="A270" s="1"/>
      <c r="B270" s="1"/>
      <c r="C270" s="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>
      <c r="A271" s="1"/>
      <c r="B271" s="1"/>
      <c r="C271" s="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>
      <c r="A272" s="1"/>
      <c r="B272" s="1"/>
      <c r="C272" s="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>
      <c r="A273" s="1"/>
      <c r="B273" s="1"/>
      <c r="C273" s="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>
      <c r="A274" s="1"/>
      <c r="B274" s="1"/>
      <c r="C274" s="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>
      <c r="A275" s="1"/>
      <c r="B275" s="1"/>
      <c r="C275" s="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>
      <c r="A276" s="1"/>
      <c r="B276" s="1"/>
      <c r="C276" s="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>
      <c r="A277" s="1"/>
      <c r="B277" s="1"/>
      <c r="C277" s="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>
      <c r="A278" s="1"/>
      <c r="B278" s="1"/>
      <c r="C278" s="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>
      <c r="A279" s="1"/>
      <c r="B279" s="1"/>
      <c r="C279" s="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>
      <c r="A280" s="1"/>
      <c r="B280" s="1"/>
      <c r="C280" s="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>
      <c r="A281" s="1"/>
      <c r="B281" s="1"/>
      <c r="C281" s="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>
      <c r="A282" s="1"/>
      <c r="B282" s="1"/>
      <c r="C282" s="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>
      <c r="A283" s="1"/>
      <c r="B283" s="1"/>
      <c r="C283" s="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>
      <c r="A284" s="1"/>
      <c r="B284" s="1"/>
      <c r="C284" s="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>
      <c r="A285" s="1"/>
      <c r="B285" s="1"/>
      <c r="C285" s="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>
      <c r="A286" s="1"/>
      <c r="B286" s="1"/>
      <c r="C286" s="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>
      <c r="A287" s="1"/>
      <c r="B287" s="1"/>
      <c r="C287" s="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>
      <c r="A288" s="1"/>
      <c r="B288" s="1"/>
      <c r="C288" s="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>
      <c r="A289" s="1"/>
      <c r="B289" s="1"/>
      <c r="C289" s="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>
      <c r="A290" s="1"/>
      <c r="B290" s="1"/>
      <c r="C290" s="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>
      <c r="A291" s="1"/>
      <c r="B291" s="1"/>
      <c r="C291" s="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>
      <c r="A292" s="1"/>
      <c r="B292" s="1"/>
      <c r="C292" s="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>
      <c r="A293" s="1"/>
      <c r="B293" s="1"/>
      <c r="C293" s="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>
      <c r="A294" s="1"/>
      <c r="B294" s="1"/>
      <c r="C294" s="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>
      <c r="A295" s="1"/>
      <c r="B295" s="1"/>
      <c r="C295" s="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>
      <c r="A296" s="1"/>
      <c r="B296" s="1"/>
      <c r="C296" s="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>
      <c r="A297" s="1"/>
      <c r="B297" s="1"/>
      <c r="C297" s="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>
      <c r="A298" s="1"/>
      <c r="B298" s="1"/>
      <c r="C298" s="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>
      <c r="A299" s="1"/>
      <c r="B299" s="1"/>
      <c r="C299" s="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>
      <c r="A300" s="1"/>
      <c r="B300" s="1"/>
      <c r="C300" s="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>
      <c r="A301" s="1"/>
      <c r="B301" s="1"/>
      <c r="C301" s="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>
      <c r="A302" s="1"/>
      <c r="B302" s="1"/>
      <c r="C302" s="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>
      <c r="A303" s="1"/>
      <c r="B303" s="1"/>
      <c r="C303" s="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>
      <c r="A304" s="1"/>
      <c r="B304" s="1"/>
      <c r="C304" s="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>
      <c r="A305" s="1"/>
      <c r="B305" s="1"/>
      <c r="C305" s="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>
      <c r="A306" s="1"/>
      <c r="B306" s="1"/>
      <c r="C306" s="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>
      <c r="A307" s="1"/>
      <c r="B307" s="1"/>
      <c r="C307" s="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>
      <c r="A308" s="1"/>
      <c r="B308" s="1"/>
      <c r="C308" s="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>
      <c r="A309" s="1"/>
      <c r="B309" s="1"/>
      <c r="C309" s="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>
      <c r="A310" s="1"/>
      <c r="B310" s="1"/>
      <c r="C310" s="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>
      <c r="A311" s="1"/>
      <c r="B311" s="1"/>
      <c r="C311" s="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>
      <c r="A312" s="1"/>
      <c r="B312" s="1"/>
      <c r="C312" s="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>
      <c r="A313" s="1"/>
      <c r="B313" s="1"/>
      <c r="C313" s="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>
      <c r="A314" s="1"/>
      <c r="B314" s="1"/>
      <c r="C314" s="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>
      <c r="A315" s="1"/>
      <c r="B315" s="1"/>
      <c r="C315" s="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>
      <c r="A316" s="1"/>
      <c r="B316" s="1"/>
      <c r="C316" s="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>
      <c r="A317" s="1"/>
      <c r="B317" s="1"/>
      <c r="C317" s="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>
      <c r="A318" s="1"/>
      <c r="B318" s="1"/>
      <c r="C318" s="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>
      <c r="A319" s="1"/>
      <c r="B319" s="1"/>
      <c r="C319" s="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>
      <c r="A320" s="1"/>
      <c r="B320" s="1"/>
      <c r="C320" s="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>
      <c r="A321" s="1"/>
      <c r="B321" s="1"/>
      <c r="C321" s="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>
      <c r="A322" s="1"/>
      <c r="B322" s="1"/>
      <c r="C322" s="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>
      <c r="A323" s="1"/>
      <c r="B323" s="1"/>
      <c r="C323" s="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>
      <c r="A324" s="1"/>
      <c r="B324" s="1"/>
      <c r="C324" s="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>
      <c r="A325" s="1"/>
      <c r="B325" s="1"/>
      <c r="C325" s="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>
      <c r="A326" s="1"/>
      <c r="B326" s="1"/>
      <c r="C326" s="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>
      <c r="A327" s="1"/>
      <c r="B327" s="1"/>
      <c r="C327" s="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>
      <c r="A328" s="1"/>
      <c r="B328" s="1"/>
      <c r="C328" s="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>
      <c r="A329" s="1"/>
      <c r="B329" s="1"/>
      <c r="C329" s="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>
      <c r="A330" s="1"/>
      <c r="B330" s="1"/>
      <c r="C330" s="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>
      <c r="A331" s="1"/>
      <c r="B331" s="1"/>
      <c r="C331" s="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>
      <c r="A332" s="1"/>
      <c r="B332" s="1"/>
      <c r="C332" s="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>
      <c r="A333" s="1"/>
      <c r="B333" s="1"/>
      <c r="C333" s="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>
      <c r="A334" s="1"/>
      <c r="B334" s="1"/>
      <c r="C334" s="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>
      <c r="A335" s="1"/>
      <c r="B335" s="1"/>
      <c r="C335" s="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>
      <c r="A336" s="1"/>
      <c r="B336" s="1"/>
      <c r="C336" s="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>
      <c r="A337" s="1"/>
      <c r="B337" s="1"/>
      <c r="C337" s="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>
      <c r="A338" s="1"/>
      <c r="B338" s="1"/>
      <c r="C338" s="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>
      <c r="A339" s="1"/>
      <c r="B339" s="1"/>
      <c r="C339" s="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>
      <c r="A340" s="1"/>
      <c r="B340" s="1"/>
      <c r="C340" s="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>
      <c r="A341" s="1"/>
      <c r="B341" s="1"/>
      <c r="C341" s="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>
      <c r="A342" s="1"/>
      <c r="B342" s="1"/>
      <c r="C342" s="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>
      <c r="A343" s="1"/>
      <c r="B343" s="1"/>
      <c r="C343" s="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>
      <c r="A344" s="1"/>
      <c r="B344" s="1"/>
      <c r="C344" s="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>
      <c r="A345" s="1"/>
      <c r="B345" s="1"/>
      <c r="C345" s="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>
      <c r="A346" s="1"/>
      <c r="B346" s="1"/>
      <c r="C346" s="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>
      <c r="A347" s="1"/>
      <c r="B347" s="1"/>
      <c r="C347" s="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>
      <c r="A348" s="1"/>
      <c r="B348" s="1"/>
      <c r="C348" s="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>
      <c r="A349" s="1"/>
      <c r="B349" s="1"/>
      <c r="C349" s="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>
      <c r="A350" s="1"/>
      <c r="B350" s="1"/>
      <c r="C350" s="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>
      <c r="A351" s="1"/>
      <c r="B351" s="1"/>
      <c r="C351" s="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>
      <c r="A352" s="1"/>
      <c r="B352" s="1"/>
      <c r="C352" s="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>
      <c r="A353" s="1"/>
      <c r="B353" s="1"/>
      <c r="C353" s="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>
      <c r="A354" s="1"/>
      <c r="B354" s="1"/>
      <c r="C354" s="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>
      <c r="A355" s="1"/>
      <c r="B355" s="1"/>
      <c r="C355" s="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>
      <c r="A356" s="1"/>
      <c r="B356" s="1"/>
      <c r="C356" s="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>
      <c r="A357" s="1"/>
      <c r="B357" s="1"/>
      <c r="C357" s="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>
      <c r="A358" s="1"/>
      <c r="B358" s="1"/>
      <c r="C358" s="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>
      <c r="A359" s="1"/>
      <c r="B359" s="1"/>
      <c r="C359" s="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>
      <c r="A360" s="1"/>
      <c r="B360" s="1"/>
      <c r="C360" s="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>
      <c r="A361" s="1"/>
      <c r="B361" s="1"/>
      <c r="C361" s="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>
      <c r="A362" s="1"/>
      <c r="B362" s="1"/>
      <c r="C362" s="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>
      <c r="A363" s="1"/>
      <c r="B363" s="1"/>
      <c r="C363" s="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>
      <c r="A364" s="1"/>
      <c r="B364" s="1"/>
      <c r="C364" s="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>
      <c r="A365" s="1"/>
      <c r="B365" s="1"/>
      <c r="C365" s="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>
      <c r="A366" s="1"/>
      <c r="B366" s="1"/>
      <c r="C366" s="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>
      <c r="A367" s="1"/>
      <c r="B367" s="1"/>
      <c r="C367" s="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>
      <c r="A368" s="1"/>
      <c r="B368" s="1"/>
      <c r="C368" s="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>
      <c r="A369" s="1"/>
      <c r="B369" s="1"/>
      <c r="C369" s="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>
      <c r="A370" s="1"/>
      <c r="B370" s="1"/>
      <c r="C370" s="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>
      <c r="A371" s="1"/>
      <c r="B371" s="1"/>
      <c r="C371" s="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>
      <c r="A372" s="1"/>
      <c r="B372" s="1"/>
      <c r="C372" s="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>
      <c r="A373" s="1"/>
      <c r="B373" s="1"/>
      <c r="C373" s="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>
      <c r="A374" s="1"/>
      <c r="B374" s="1"/>
      <c r="C374" s="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>
      <c r="A375" s="1"/>
      <c r="B375" s="1"/>
      <c r="C375" s="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>
      <c r="A376" s="1"/>
      <c r="B376" s="1"/>
      <c r="C376" s="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>
      <c r="A377" s="1"/>
      <c r="B377" s="1"/>
      <c r="C377" s="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>
      <c r="A378" s="1"/>
      <c r="B378" s="1"/>
      <c r="C378" s="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>
      <c r="A379" s="1"/>
      <c r="B379" s="1"/>
      <c r="C379" s="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>
      <c r="A380" s="1"/>
      <c r="B380" s="1"/>
      <c r="C380" s="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>
      <c r="A381" s="1"/>
      <c r="B381" s="1"/>
      <c r="C381" s="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>
      <c r="A382" s="1"/>
      <c r="B382" s="1"/>
      <c r="C382" s="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>
      <c r="A383" s="1"/>
      <c r="B383" s="1"/>
      <c r="C383" s="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>
      <c r="A384" s="1"/>
      <c r="B384" s="1"/>
      <c r="C384" s="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>
      <c r="A385" s="1"/>
      <c r="B385" s="1"/>
      <c r="C385" s="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>
      <c r="A386" s="1"/>
      <c r="B386" s="1"/>
      <c r="C386" s="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>
      <c r="A387" s="1"/>
      <c r="B387" s="1"/>
      <c r="C387" s="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>
      <c r="A388" s="1"/>
      <c r="B388" s="1"/>
      <c r="C388" s="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>
      <c r="A389" s="1"/>
      <c r="B389" s="1"/>
      <c r="C389" s="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>
      <c r="A390" s="1"/>
      <c r="B390" s="1"/>
      <c r="C390" s="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>
      <c r="A391" s="1"/>
      <c r="B391" s="1"/>
      <c r="C391" s="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>
      <c r="A392" s="1"/>
      <c r="B392" s="1"/>
      <c r="C392" s="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>
      <c r="A393" s="1"/>
      <c r="B393" s="1"/>
      <c r="C393" s="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>
      <c r="A394" s="1"/>
      <c r="B394" s="1"/>
      <c r="C394" s="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>
      <c r="A395" s="1"/>
      <c r="B395" s="1"/>
      <c r="C395" s="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>
      <c r="A396" s="1"/>
      <c r="B396" s="1"/>
      <c r="C396" s="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>
      <c r="A397" s="1"/>
      <c r="B397" s="1"/>
      <c r="C397" s="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>
      <c r="A398" s="1"/>
      <c r="B398" s="1"/>
      <c r="C398" s="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>
      <c r="A399" s="1"/>
      <c r="B399" s="1"/>
      <c r="C399" s="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>
      <c r="A400" s="1"/>
      <c r="B400" s="1"/>
      <c r="C400" s="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>
      <c r="A401" s="1"/>
      <c r="B401" s="1"/>
      <c r="C401" s="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>
      <c r="A402" s="1"/>
      <c r="B402" s="1"/>
      <c r="C402" s="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>
      <c r="A403" s="1"/>
      <c r="B403" s="1"/>
      <c r="C403" s="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>
      <c r="A404" s="1"/>
      <c r="B404" s="1"/>
      <c r="C404" s="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>
      <c r="A405" s="1"/>
      <c r="B405" s="1"/>
      <c r="C405" s="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>
      <c r="A406" s="1"/>
      <c r="B406" s="1"/>
      <c r="C406" s="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>
      <c r="A407" s="1"/>
      <c r="B407" s="1"/>
      <c r="C407" s="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>
      <c r="A408" s="1"/>
      <c r="B408" s="1"/>
      <c r="C408" s="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>
      <c r="A409" s="1"/>
      <c r="B409" s="1"/>
      <c r="C409" s="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>
      <c r="A410" s="1"/>
      <c r="B410" s="1"/>
      <c r="C410" s="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>
      <c r="A411" s="1"/>
      <c r="B411" s="1"/>
      <c r="C411" s="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>
      <c r="A412" s="1"/>
      <c r="B412" s="1"/>
      <c r="C412" s="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>
      <c r="A413" s="1"/>
      <c r="B413" s="1"/>
      <c r="C413" s="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>
      <c r="A414" s="1"/>
      <c r="B414" s="1"/>
      <c r="C414" s="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>
      <c r="A415" s="1"/>
      <c r="B415" s="1"/>
      <c r="C415" s="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>
      <c r="A416" s="1"/>
      <c r="B416" s="1"/>
      <c r="C416" s="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>
      <c r="A417" s="1"/>
      <c r="B417" s="1"/>
      <c r="C417" s="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>
      <c r="A418" s="1"/>
      <c r="B418" s="1"/>
      <c r="C418" s="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>
      <c r="A419" s="1"/>
      <c r="B419" s="1"/>
      <c r="C419" s="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>
      <c r="A420" s="1"/>
      <c r="B420" s="1"/>
      <c r="C420" s="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>
      <c r="A421" s="1"/>
      <c r="B421" s="1"/>
      <c r="C421" s="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>
      <c r="A422" s="1"/>
      <c r="B422" s="1"/>
      <c r="C422" s="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>
      <c r="A423" s="1"/>
      <c r="B423" s="1"/>
      <c r="C423" s="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>
      <c r="A424" s="1"/>
      <c r="B424" s="1"/>
      <c r="C424" s="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>
      <c r="A425" s="1"/>
      <c r="B425" s="1"/>
      <c r="C425" s="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>
      <c r="A426" s="1"/>
      <c r="B426" s="1"/>
      <c r="C426" s="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>
      <c r="A427" s="1"/>
      <c r="B427" s="1"/>
      <c r="C427" s="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>
      <c r="A428" s="1"/>
      <c r="B428" s="1"/>
      <c r="C428" s="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>
      <c r="A429" s="1"/>
      <c r="B429" s="1"/>
      <c r="C429" s="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>
      <c r="A430" s="1"/>
      <c r="B430" s="1"/>
      <c r="C430" s="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>
      <c r="A431" s="1"/>
      <c r="B431" s="1"/>
      <c r="C431" s="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>
      <c r="A432" s="1"/>
      <c r="B432" s="1"/>
      <c r="C432" s="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>
      <c r="A433" s="1"/>
      <c r="B433" s="1"/>
      <c r="C433" s="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>
      <c r="A434" s="1"/>
      <c r="B434" s="1"/>
      <c r="C434" s="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>
      <c r="A435" s="1"/>
      <c r="B435" s="1"/>
      <c r="C435" s="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>
      <c r="A436" s="1"/>
      <c r="B436" s="1"/>
      <c r="C436" s="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>
      <c r="A437" s="1"/>
      <c r="B437" s="1"/>
      <c r="C437" s="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>
      <c r="A438" s="1"/>
      <c r="B438" s="1"/>
      <c r="C438" s="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>
      <c r="A439" s="1"/>
      <c r="B439" s="1"/>
      <c r="C439" s="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>
      <c r="A440" s="1"/>
      <c r="B440" s="1"/>
      <c r="C440" s="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>
      <c r="A441" s="1"/>
      <c r="B441" s="1"/>
      <c r="C441" s="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>
      <c r="A442" s="1"/>
      <c r="B442" s="1"/>
      <c r="C442" s="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>
      <c r="A443" s="1"/>
      <c r="B443" s="1"/>
      <c r="C443" s="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>
      <c r="A444" s="1"/>
      <c r="B444" s="1"/>
      <c r="C444" s="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>
      <c r="A445" s="1"/>
      <c r="B445" s="1"/>
      <c r="C445" s="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>
      <c r="A446" s="1"/>
      <c r="B446" s="1"/>
      <c r="C446" s="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>
      <c r="A447" s="1"/>
      <c r="B447" s="1"/>
      <c r="C447" s="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>
      <c r="A448" s="1"/>
      <c r="B448" s="1"/>
      <c r="C448" s="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>
      <c r="A449" s="1"/>
      <c r="B449" s="1"/>
      <c r="C449" s="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>
      <c r="A450" s="1"/>
      <c r="B450" s="1"/>
      <c r="C450" s="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>
      <c r="A451" s="1"/>
      <c r="B451" s="1"/>
      <c r="C451" s="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>
      <c r="A452" s="1"/>
      <c r="B452" s="1"/>
      <c r="C452" s="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>
      <c r="A453" s="1"/>
      <c r="B453" s="1"/>
      <c r="C453" s="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>
      <c r="A454" s="1"/>
      <c r="B454" s="1"/>
      <c r="C454" s="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>
      <c r="A455" s="1"/>
      <c r="B455" s="1"/>
      <c r="C455" s="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>
      <c r="A456" s="1"/>
      <c r="B456" s="1"/>
      <c r="C456" s="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>
      <c r="A457" s="1"/>
      <c r="B457" s="1"/>
      <c r="C457" s="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>
      <c r="A458" s="1"/>
      <c r="B458" s="1"/>
      <c r="C458" s="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>
      <c r="A459" s="1"/>
      <c r="B459" s="1"/>
      <c r="C459" s="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>
      <c r="A460" s="1"/>
      <c r="B460" s="1"/>
      <c r="C460" s="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>
      <c r="A461" s="1"/>
      <c r="B461" s="1"/>
      <c r="C461" s="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>
      <c r="A462" s="1"/>
      <c r="B462" s="1"/>
      <c r="C462" s="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>
      <c r="A463" s="1"/>
      <c r="B463" s="1"/>
      <c r="C463" s="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>
      <c r="A464" s="1"/>
      <c r="B464" s="1"/>
      <c r="C464" s="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>
      <c r="A465" s="1"/>
      <c r="B465" s="1"/>
      <c r="C465" s="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>
      <c r="A466" s="1"/>
      <c r="B466" s="1"/>
      <c r="C466" s="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>
      <c r="A467" s="1"/>
      <c r="B467" s="1"/>
      <c r="C467" s="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>
      <c r="A468" s="1"/>
      <c r="B468" s="1"/>
      <c r="C468" s="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>
      <c r="A469" s="1"/>
      <c r="B469" s="1"/>
      <c r="C469" s="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>
      <c r="A470" s="1"/>
      <c r="B470" s="1"/>
      <c r="C470" s="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>
      <c r="A471" s="1"/>
      <c r="B471" s="1"/>
      <c r="C471" s="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>
      <c r="A472" s="1"/>
      <c r="B472" s="1"/>
      <c r="C472" s="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>
      <c r="A473" s="1"/>
      <c r="B473" s="1"/>
      <c r="C473" s="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>
      <c r="A474" s="1"/>
      <c r="B474" s="1"/>
      <c r="C474" s="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>
      <c r="A475" s="1"/>
      <c r="B475" s="1"/>
      <c r="C475" s="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>
      <c r="A476" s="1"/>
      <c r="B476" s="1"/>
      <c r="C476" s="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>
      <c r="A477" s="1"/>
      <c r="B477" s="1"/>
      <c r="C477" s="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>
      <c r="A478" s="1"/>
      <c r="B478" s="1"/>
      <c r="C478" s="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>
      <c r="A479" s="1"/>
      <c r="B479" s="1"/>
      <c r="C479" s="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>
      <c r="A480" s="1"/>
      <c r="B480" s="1"/>
      <c r="C480" s="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>
      <c r="A481" s="1"/>
      <c r="B481" s="1"/>
      <c r="C481" s="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>
      <c r="A482" s="1"/>
      <c r="B482" s="1"/>
      <c r="C482" s="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>
      <c r="A483" s="1"/>
      <c r="B483" s="1"/>
      <c r="C483" s="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>
      <c r="A484" s="1"/>
      <c r="B484" s="1"/>
      <c r="C484" s="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>
      <c r="A485" s="1"/>
      <c r="B485" s="1"/>
      <c r="C485" s="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>
      <c r="A486" s="1"/>
      <c r="B486" s="1"/>
      <c r="C486" s="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>
      <c r="A487" s="1"/>
      <c r="B487" s="1"/>
      <c r="C487" s="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>
      <c r="A488" s="1"/>
      <c r="B488" s="1"/>
      <c r="C488" s="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>
      <c r="A489" s="1"/>
      <c r="B489" s="1"/>
      <c r="C489" s="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>
      <c r="A490" s="1"/>
      <c r="B490" s="1"/>
      <c r="C490" s="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>
      <c r="A491" s="1"/>
      <c r="B491" s="1"/>
      <c r="C491" s="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>
      <c r="A492" s="1"/>
      <c r="B492" s="1"/>
      <c r="C492" s="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>
      <c r="A493" s="1"/>
      <c r="B493" s="1"/>
      <c r="C493" s="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>
      <c r="A494" s="1"/>
      <c r="B494" s="1"/>
      <c r="C494" s="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>
      <c r="A495" s="1"/>
      <c r="B495" s="1"/>
      <c r="C495" s="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>
      <c r="A496" s="1"/>
      <c r="B496" s="1"/>
      <c r="C496" s="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>
      <c r="A497" s="1"/>
      <c r="B497" s="1"/>
      <c r="C497" s="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>
      <c r="A498" s="1"/>
      <c r="B498" s="1"/>
      <c r="C498" s="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>
      <c r="A499" s="1"/>
      <c r="B499" s="1"/>
      <c r="C499" s="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>
      <c r="A500" s="1"/>
      <c r="B500" s="1"/>
      <c r="C500" s="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>
      <c r="A501" s="1"/>
      <c r="B501" s="1"/>
      <c r="C501" s="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>
      <c r="A502" s="1"/>
      <c r="B502" s="1"/>
      <c r="C502" s="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>
      <c r="A503" s="1"/>
      <c r="B503" s="1"/>
      <c r="C503" s="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>
      <c r="A504" s="1"/>
      <c r="B504" s="1"/>
      <c r="C504" s="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>
      <c r="A505" s="1"/>
      <c r="B505" s="1"/>
      <c r="C505" s="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>
      <c r="A506" s="1"/>
      <c r="B506" s="1"/>
      <c r="C506" s="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>
      <c r="A507" s="1"/>
      <c r="B507" s="1"/>
      <c r="C507" s="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>
      <c r="A508" s="1"/>
      <c r="B508" s="1"/>
      <c r="C508" s="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>
      <c r="A509" s="1"/>
      <c r="B509" s="1"/>
      <c r="C509" s="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>
      <c r="A510" s="1"/>
      <c r="B510" s="1"/>
      <c r="C510" s="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>
      <c r="A511" s="1"/>
      <c r="B511" s="1"/>
      <c r="C511" s="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>
      <c r="A512" s="1"/>
      <c r="B512" s="1"/>
      <c r="C512" s="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>
      <c r="A513" s="1"/>
      <c r="B513" s="1"/>
      <c r="C513" s="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>
      <c r="A514" s="1"/>
      <c r="B514" s="1"/>
      <c r="C514" s="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>
      <c r="A515" s="1"/>
      <c r="B515" s="1"/>
      <c r="C515" s="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>
      <c r="A516" s="1"/>
      <c r="B516" s="1"/>
      <c r="C516" s="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>
      <c r="A517" s="1"/>
      <c r="B517" s="1"/>
      <c r="C517" s="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>
      <c r="A518" s="1"/>
      <c r="B518" s="1"/>
      <c r="C518" s="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>
      <c r="A519" s="1"/>
      <c r="B519" s="1"/>
      <c r="C519" s="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>
      <c r="A520" s="1"/>
      <c r="B520" s="1"/>
      <c r="C520" s="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>
      <c r="A521" s="1"/>
      <c r="B521" s="1"/>
      <c r="C521" s="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>
      <c r="A522" s="1"/>
      <c r="B522" s="1"/>
      <c r="C522" s="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>
      <c r="A523" s="1"/>
      <c r="B523" s="1"/>
      <c r="C523" s="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>
      <c r="A524" s="1"/>
      <c r="B524" s="1"/>
      <c r="C524" s="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>
      <c r="A525" s="1"/>
      <c r="B525" s="1"/>
      <c r="C525" s="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>
      <c r="A526" s="1"/>
      <c r="B526" s="1"/>
      <c r="C526" s="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>
      <c r="A527" s="1"/>
      <c r="B527" s="1"/>
      <c r="C527" s="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>
      <c r="A528" s="1"/>
      <c r="B528" s="1"/>
      <c r="C528" s="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>
      <c r="A529" s="1"/>
      <c r="B529" s="1"/>
      <c r="C529" s="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>
      <c r="A530" s="1"/>
      <c r="B530" s="1"/>
      <c r="C530" s="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>
      <c r="A531" s="1"/>
      <c r="B531" s="1"/>
      <c r="C531" s="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>
      <c r="A532" s="1"/>
      <c r="B532" s="1"/>
      <c r="C532" s="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>
      <c r="A533" s="1"/>
      <c r="B533" s="1"/>
      <c r="C533" s="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>
      <c r="A534" s="1"/>
      <c r="B534" s="1"/>
      <c r="C534" s="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>
      <c r="A535" s="1"/>
      <c r="B535" s="1"/>
      <c r="C535" s="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>
      <c r="A536" s="1"/>
      <c r="B536" s="1"/>
      <c r="C536" s="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>
      <c r="A537" s="1"/>
      <c r="B537" s="1"/>
      <c r="C537" s="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>
      <c r="A538" s="1"/>
      <c r="B538" s="1"/>
      <c r="C538" s="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>
      <c r="A539" s="1"/>
      <c r="B539" s="1"/>
      <c r="C539" s="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>
      <c r="A540" s="1"/>
      <c r="B540" s="1"/>
      <c r="C540" s="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>
      <c r="A541" s="1"/>
      <c r="B541" s="1"/>
      <c r="C541" s="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>
      <c r="A542" s="1"/>
      <c r="B542" s="1"/>
      <c r="C542" s="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>
      <c r="A543" s="1"/>
      <c r="B543" s="1"/>
      <c r="C543" s="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>
      <c r="A544" s="1"/>
      <c r="B544" s="1"/>
      <c r="C544" s="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>
      <c r="A545" s="1"/>
      <c r="B545" s="1"/>
      <c r="C545" s="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>
      <c r="A546" s="1"/>
      <c r="B546" s="1"/>
      <c r="C546" s="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>
      <c r="A547" s="1"/>
      <c r="B547" s="1"/>
      <c r="C547" s="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>
      <c r="A548" s="1"/>
      <c r="B548" s="1"/>
      <c r="C548" s="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>
      <c r="A549" s="1"/>
      <c r="B549" s="1"/>
      <c r="C549" s="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>
      <c r="A550" s="1"/>
      <c r="B550" s="1"/>
      <c r="C550" s="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>
      <c r="A551" s="1"/>
      <c r="B551" s="1"/>
      <c r="C551" s="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>
      <c r="A552" s="1"/>
      <c r="B552" s="1"/>
      <c r="C552" s="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>
      <c r="A553" s="1"/>
      <c r="B553" s="1"/>
      <c r="C553" s="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>
      <c r="A554" s="1"/>
      <c r="B554" s="1"/>
      <c r="C554" s="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>
      <c r="A555" s="1"/>
      <c r="B555" s="1"/>
      <c r="C555" s="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>
      <c r="A556" s="1"/>
      <c r="B556" s="1"/>
      <c r="C556" s="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>
      <c r="A557" s="1"/>
      <c r="B557" s="1"/>
      <c r="C557" s="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>
      <c r="A558" s="1"/>
      <c r="B558" s="1"/>
      <c r="C558" s="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>
      <c r="A559" s="1"/>
      <c r="B559" s="1"/>
      <c r="C559" s="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>
      <c r="A560" s="1"/>
      <c r="B560" s="1"/>
      <c r="C560" s="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>
      <c r="A561" s="1"/>
      <c r="B561" s="1"/>
      <c r="C561" s="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>
      <c r="A562" s="1"/>
      <c r="B562" s="1"/>
      <c r="C562" s="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>
      <c r="A563" s="1"/>
      <c r="B563" s="1"/>
      <c r="C563" s="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>
      <c r="A564" s="1"/>
      <c r="B564" s="1"/>
      <c r="C564" s="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>
      <c r="A565" s="1"/>
      <c r="B565" s="1"/>
      <c r="C565" s="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>
      <c r="A566" s="1"/>
      <c r="B566" s="1"/>
      <c r="C566" s="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>
      <c r="A567" s="1"/>
      <c r="B567" s="1"/>
      <c r="C567" s="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>
      <c r="A568" s="1"/>
      <c r="B568" s="1"/>
      <c r="C568" s="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>
      <c r="A569" s="1"/>
      <c r="B569" s="1"/>
      <c r="C569" s="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>
      <c r="A570" s="1"/>
      <c r="B570" s="1"/>
      <c r="C570" s="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>
      <c r="A571" s="1"/>
      <c r="B571" s="1"/>
      <c r="C571" s="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>
      <c r="A572" s="1"/>
      <c r="B572" s="1"/>
      <c r="C572" s="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>
      <c r="A573" s="1"/>
      <c r="B573" s="1"/>
      <c r="C573" s="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>
      <c r="A574" s="1"/>
      <c r="B574" s="1"/>
      <c r="C574" s="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>
      <c r="A575" s="1"/>
      <c r="B575" s="1"/>
      <c r="C575" s="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>
      <c r="A576" s="1"/>
      <c r="B576" s="1"/>
      <c r="C576" s="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>
      <c r="A577" s="1"/>
      <c r="B577" s="1"/>
      <c r="C577" s="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>
      <c r="A578" s="1"/>
      <c r="B578" s="1"/>
      <c r="C578" s="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>
      <c r="A579" s="1"/>
      <c r="B579" s="1"/>
      <c r="C579" s="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>
      <c r="A580" s="1"/>
      <c r="B580" s="1"/>
      <c r="C580" s="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>
      <c r="A581" s="1"/>
      <c r="B581" s="1"/>
      <c r="C581" s="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>
      <c r="A582" s="1"/>
      <c r="B582" s="1"/>
      <c r="C582" s="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>
      <c r="A583" s="1"/>
      <c r="B583" s="1"/>
      <c r="C583" s="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>
      <c r="A584" s="1"/>
      <c r="B584" s="1"/>
      <c r="C584" s="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>
      <c r="A585" s="1"/>
      <c r="B585" s="1"/>
      <c r="C585" s="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>
      <c r="A586" s="1"/>
      <c r="B586" s="1"/>
      <c r="C586" s="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>
      <c r="A587" s="1"/>
      <c r="B587" s="1"/>
      <c r="C587" s="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>
      <c r="A588" s="1"/>
      <c r="B588" s="1"/>
      <c r="C588" s="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>
      <c r="A589" s="1"/>
      <c r="B589" s="1"/>
      <c r="C589" s="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>
      <c r="A590" s="1"/>
      <c r="B590" s="1"/>
      <c r="C590" s="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>
      <c r="A591" s="1"/>
      <c r="B591" s="1"/>
      <c r="C591" s="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>
      <c r="A592" s="1"/>
      <c r="B592" s="1"/>
      <c r="C592" s="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>
      <c r="A593" s="1"/>
      <c r="B593" s="1"/>
      <c r="C593" s="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>
      <c r="A594" s="1"/>
      <c r="B594" s="1"/>
      <c r="C594" s="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>
      <c r="A595" s="1"/>
      <c r="B595" s="1"/>
      <c r="C595" s="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>
      <c r="A596" s="1"/>
      <c r="B596" s="1"/>
      <c r="C596" s="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>
      <c r="A597" s="1"/>
      <c r="B597" s="1"/>
      <c r="C597" s="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>
      <c r="A598" s="1"/>
      <c r="B598" s="1"/>
      <c r="C598" s="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>
      <c r="A599" s="1"/>
      <c r="B599" s="1"/>
      <c r="C599" s="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>
      <c r="A600" s="1"/>
      <c r="B600" s="1"/>
      <c r="C600" s="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>
      <c r="A601" s="1"/>
      <c r="B601" s="1"/>
      <c r="C601" s="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>
      <c r="A602" s="1"/>
      <c r="B602" s="1"/>
      <c r="C602" s="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>
      <c r="A603" s="1"/>
      <c r="B603" s="1"/>
      <c r="C603" s="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>
      <c r="A604" s="1"/>
      <c r="B604" s="1"/>
      <c r="C604" s="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>
      <c r="A605" s="1"/>
      <c r="B605" s="1"/>
      <c r="C605" s="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>
      <c r="A606" s="1"/>
      <c r="B606" s="1"/>
      <c r="C606" s="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>
      <c r="A607" s="1"/>
      <c r="B607" s="1"/>
      <c r="C607" s="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>
      <c r="A608" s="1"/>
      <c r="B608" s="1"/>
      <c r="C608" s="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>
      <c r="A609" s="1"/>
      <c r="B609" s="1"/>
      <c r="C609" s="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>
      <c r="A610" s="1"/>
      <c r="B610" s="1"/>
      <c r="C610" s="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>
      <c r="A611" s="1"/>
      <c r="B611" s="1"/>
      <c r="C611" s="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>
      <c r="A612" s="1"/>
      <c r="B612" s="1"/>
      <c r="C612" s="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>
      <c r="A613" s="1"/>
      <c r="B613" s="1"/>
      <c r="C613" s="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>
      <c r="A614" s="1"/>
      <c r="B614" s="1"/>
      <c r="C614" s="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>
      <c r="A615" s="1"/>
      <c r="B615" s="1"/>
      <c r="C615" s="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>
      <c r="A616" s="1"/>
      <c r="B616" s="1"/>
      <c r="C616" s="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>
      <c r="A617" s="1"/>
      <c r="B617" s="1"/>
      <c r="C617" s="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>
      <c r="A618" s="1"/>
      <c r="B618" s="1"/>
      <c r="C618" s="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>
      <c r="A619" s="1"/>
      <c r="B619" s="1"/>
      <c r="C619" s="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>
      <c r="A620" s="1"/>
      <c r="B620" s="1"/>
      <c r="C620" s="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>
      <c r="A621" s="1"/>
      <c r="B621" s="1"/>
      <c r="C621" s="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>
      <c r="A622" s="1"/>
      <c r="B622" s="1"/>
      <c r="C622" s="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>
      <c r="A623" s="1"/>
      <c r="B623" s="1"/>
      <c r="C623" s="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>
      <c r="A624" s="1"/>
      <c r="B624" s="1"/>
      <c r="C624" s="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>
      <c r="A625" s="1"/>
      <c r="B625" s="1"/>
      <c r="C625" s="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>
      <c r="A626" s="1"/>
      <c r="B626" s="1"/>
      <c r="C626" s="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>
      <c r="A627" s="1"/>
      <c r="B627" s="1"/>
      <c r="C627" s="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>
      <c r="A628" s="1"/>
      <c r="B628" s="1"/>
      <c r="C628" s="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>
      <c r="A629" s="1"/>
      <c r="B629" s="1"/>
      <c r="C629" s="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>
      <c r="A630" s="1"/>
      <c r="B630" s="1"/>
      <c r="C630" s="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>
      <c r="A631" s="1"/>
      <c r="B631" s="1"/>
      <c r="C631" s="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>
      <c r="A632" s="1"/>
      <c r="B632" s="1"/>
      <c r="C632" s="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>
      <c r="A633" s="1"/>
      <c r="B633" s="1"/>
      <c r="C633" s="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>
      <c r="A634" s="1"/>
      <c r="B634" s="1"/>
      <c r="C634" s="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>
      <c r="A635" s="1"/>
      <c r="B635" s="1"/>
      <c r="C635" s="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>
      <c r="A636" s="1"/>
      <c r="B636" s="1"/>
      <c r="C636" s="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>
      <c r="A637" s="1"/>
      <c r="B637" s="1"/>
      <c r="C637" s="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>
      <c r="A638" s="1"/>
      <c r="B638" s="1"/>
      <c r="C638" s="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>
      <c r="A639" s="1"/>
      <c r="B639" s="1"/>
      <c r="C639" s="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>
      <c r="A640" s="1"/>
      <c r="B640" s="1"/>
      <c r="C640" s="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>
      <c r="A641" s="1"/>
      <c r="B641" s="1"/>
      <c r="C641" s="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>
      <c r="A642" s="1"/>
      <c r="B642" s="1"/>
      <c r="C642" s="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>
      <c r="A643" s="1"/>
      <c r="B643" s="1"/>
      <c r="C643" s="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>
      <c r="A644" s="1"/>
      <c r="B644" s="1"/>
      <c r="C644" s="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>
      <c r="A645" s="1"/>
      <c r="B645" s="1"/>
      <c r="C645" s="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>
      <c r="A646" s="1"/>
      <c r="B646" s="1"/>
      <c r="C646" s="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>
      <c r="A647" s="1"/>
      <c r="B647" s="1"/>
      <c r="C647" s="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>
      <c r="A648" s="1"/>
      <c r="B648" s="1"/>
      <c r="C648" s="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>
      <c r="A649" s="1"/>
      <c r="B649" s="1"/>
      <c r="C649" s="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>
      <c r="A650" s="1"/>
      <c r="B650" s="1"/>
      <c r="C650" s="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>
      <c r="A651" s="1"/>
      <c r="B651" s="1"/>
      <c r="C651" s="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>
      <c r="A652" s="1"/>
      <c r="B652" s="1"/>
      <c r="C652" s="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>
      <c r="A653" s="1"/>
      <c r="B653" s="1"/>
      <c r="C653" s="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>
      <c r="A654" s="1"/>
      <c r="B654" s="1"/>
      <c r="C654" s="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>
      <c r="A655" s="1"/>
      <c r="B655" s="1"/>
      <c r="C655" s="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>
      <c r="A656" s="1"/>
      <c r="B656" s="1"/>
      <c r="C656" s="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>
      <c r="A657" s="1"/>
      <c r="B657" s="1"/>
      <c r="C657" s="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>
      <c r="A658" s="1"/>
      <c r="B658" s="1"/>
      <c r="C658" s="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>
      <c r="A659" s="1"/>
      <c r="B659" s="1"/>
      <c r="C659" s="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>
      <c r="A660" s="1"/>
      <c r="B660" s="1"/>
      <c r="C660" s="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>
      <c r="A661" s="1"/>
      <c r="B661" s="1"/>
      <c r="C661" s="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>
      <c r="A662" s="1"/>
      <c r="B662" s="1"/>
      <c r="C662" s="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>
      <c r="A663" s="1"/>
      <c r="B663" s="1"/>
      <c r="C663" s="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>
      <c r="A664" s="1"/>
      <c r="B664" s="1"/>
      <c r="C664" s="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>
      <c r="A665" s="1"/>
      <c r="B665" s="1"/>
      <c r="C665" s="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>
      <c r="A666" s="1"/>
      <c r="B666" s="1"/>
      <c r="C666" s="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>
      <c r="A667" s="1"/>
      <c r="B667" s="1"/>
      <c r="C667" s="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>
      <c r="A668" s="1"/>
      <c r="B668" s="1"/>
      <c r="C668" s="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>
      <c r="A669" s="1"/>
      <c r="B669" s="1"/>
      <c r="C669" s="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>
      <c r="A670" s="1"/>
      <c r="B670" s="1"/>
      <c r="C670" s="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>
      <c r="A671" s="1"/>
      <c r="B671" s="1"/>
      <c r="C671" s="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>
      <c r="A672" s="1"/>
      <c r="B672" s="1"/>
      <c r="C672" s="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>
      <c r="A673" s="1"/>
      <c r="B673" s="1"/>
      <c r="C673" s="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>
      <c r="A674" s="1"/>
      <c r="B674" s="1"/>
      <c r="C674" s="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>
      <c r="A675" s="1"/>
      <c r="B675" s="1"/>
      <c r="C675" s="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>
      <c r="A676" s="1"/>
      <c r="B676" s="1"/>
      <c r="C676" s="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>
      <c r="A677" s="1"/>
      <c r="B677" s="1"/>
      <c r="C677" s="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>
      <c r="A678" s="1"/>
      <c r="B678" s="1"/>
      <c r="C678" s="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>
      <c r="A679" s="1"/>
      <c r="B679" s="1"/>
      <c r="C679" s="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>
      <c r="A680" s="1"/>
      <c r="B680" s="1"/>
      <c r="C680" s="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>
      <c r="A681" s="1"/>
      <c r="B681" s="1"/>
      <c r="C681" s="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>
      <c r="A682" s="1"/>
      <c r="B682" s="1"/>
      <c r="C682" s="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>
      <c r="A683" s="1"/>
      <c r="B683" s="1"/>
      <c r="C683" s="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>
      <c r="A684" s="1"/>
      <c r="B684" s="1"/>
      <c r="C684" s="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>
      <c r="A685" s="1"/>
      <c r="B685" s="1"/>
      <c r="C685" s="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>
      <c r="A686" s="1"/>
      <c r="B686" s="1"/>
      <c r="C686" s="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>
      <c r="A687" s="1"/>
      <c r="B687" s="1"/>
      <c r="C687" s="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>
      <c r="A688" s="1"/>
      <c r="B688" s="1"/>
      <c r="C688" s="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>
      <c r="A689" s="1"/>
      <c r="B689" s="1"/>
      <c r="C689" s="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>
      <c r="A690" s="1"/>
      <c r="B690" s="1"/>
      <c r="C690" s="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>
      <c r="A691" s="1"/>
      <c r="B691" s="1"/>
      <c r="C691" s="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>
      <c r="A692" s="1"/>
      <c r="B692" s="1"/>
      <c r="C692" s="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>
      <c r="A693" s="1"/>
      <c r="B693" s="1"/>
      <c r="C693" s="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>
      <c r="A694" s="1"/>
      <c r="B694" s="1"/>
      <c r="C694" s="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>
      <c r="A695" s="1"/>
      <c r="B695" s="1"/>
      <c r="C695" s="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>
      <c r="A696" s="1"/>
      <c r="B696" s="1"/>
      <c r="C696" s="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>
      <c r="A697" s="1"/>
      <c r="B697" s="1"/>
      <c r="C697" s="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>
      <c r="A698" s="1"/>
      <c r="B698" s="1"/>
      <c r="C698" s="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>
      <c r="A699" s="1"/>
      <c r="B699" s="1"/>
      <c r="C699" s="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>
      <c r="A700" s="1"/>
      <c r="B700" s="1"/>
      <c r="C700" s="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>
      <c r="A701" s="1"/>
      <c r="B701" s="1"/>
      <c r="C701" s="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>
      <c r="A702" s="1"/>
      <c r="B702" s="1"/>
      <c r="C702" s="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>
      <c r="A703" s="1"/>
      <c r="B703" s="1"/>
      <c r="C703" s="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>
      <c r="A704" s="1"/>
      <c r="B704" s="1"/>
      <c r="C704" s="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>
      <c r="A705" s="1"/>
      <c r="B705" s="1"/>
      <c r="C705" s="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>
      <c r="A706" s="1"/>
      <c r="B706" s="1"/>
      <c r="C706" s="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>
      <c r="A707" s="1"/>
      <c r="B707" s="1"/>
      <c r="C707" s="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>
      <c r="A708" s="1"/>
      <c r="B708" s="1"/>
      <c r="C708" s="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>
      <c r="A709" s="1"/>
      <c r="B709" s="1"/>
      <c r="C709" s="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>
      <c r="A710" s="1"/>
      <c r="B710" s="1"/>
      <c r="C710" s="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>
      <c r="A711" s="1"/>
      <c r="B711" s="1"/>
      <c r="C711" s="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>
      <c r="A712" s="1"/>
      <c r="B712" s="1"/>
      <c r="C712" s="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>
      <c r="A713" s="1"/>
      <c r="B713" s="1"/>
      <c r="C713" s="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>
      <c r="A714" s="1"/>
      <c r="B714" s="1"/>
      <c r="C714" s="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>
      <c r="A715" s="1"/>
      <c r="B715" s="1"/>
      <c r="C715" s="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>
      <c r="A716" s="1"/>
      <c r="B716" s="1"/>
      <c r="C716" s="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>
      <c r="A717" s="1"/>
      <c r="B717" s="1"/>
      <c r="C717" s="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>
      <c r="A718" s="1"/>
      <c r="B718" s="1"/>
      <c r="C718" s="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>
      <c r="A719" s="1"/>
      <c r="B719" s="1"/>
      <c r="C719" s="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>
      <c r="A720" s="1"/>
      <c r="B720" s="1"/>
      <c r="C720" s="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>
      <c r="A721" s="1"/>
      <c r="B721" s="1"/>
      <c r="C721" s="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>
      <c r="A722" s="1"/>
      <c r="B722" s="1"/>
      <c r="C722" s="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>
      <c r="A723" s="1"/>
      <c r="B723" s="1"/>
      <c r="C723" s="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>
      <c r="A724" s="1"/>
      <c r="B724" s="1"/>
      <c r="C724" s="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>
      <c r="A725" s="1"/>
      <c r="B725" s="1"/>
      <c r="C725" s="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>
      <c r="A726" s="1"/>
      <c r="B726" s="1"/>
      <c r="C726" s="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>
      <c r="A727" s="1"/>
      <c r="B727" s="1"/>
      <c r="C727" s="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>
      <c r="A728" s="1"/>
      <c r="B728" s="1"/>
      <c r="C728" s="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>
      <c r="A729" s="1"/>
      <c r="B729" s="1"/>
      <c r="C729" s="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>
      <c r="A730" s="1"/>
      <c r="B730" s="1"/>
      <c r="C730" s="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>
      <c r="A731" s="1"/>
      <c r="B731" s="1"/>
      <c r="C731" s="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>
      <c r="A732" s="1"/>
      <c r="B732" s="1"/>
      <c r="C732" s="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>
      <c r="A733" s="1"/>
      <c r="B733" s="1"/>
      <c r="C733" s="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>
      <c r="A734" s="1"/>
      <c r="B734" s="1"/>
      <c r="C734" s="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>
      <c r="A735" s="1"/>
      <c r="B735" s="1"/>
      <c r="C735" s="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>
      <c r="A736" s="1"/>
      <c r="B736" s="1"/>
      <c r="C736" s="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>
      <c r="A737" s="1"/>
      <c r="B737" s="1"/>
      <c r="C737" s="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>
      <c r="A738" s="1"/>
      <c r="B738" s="1"/>
      <c r="C738" s="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>
      <c r="A739" s="1"/>
      <c r="B739" s="1"/>
      <c r="C739" s="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>
      <c r="A740" s="1"/>
      <c r="B740" s="1"/>
      <c r="C740" s="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>
      <c r="A741" s="1"/>
      <c r="B741" s="1"/>
      <c r="C741" s="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>
      <c r="A742" s="1"/>
      <c r="B742" s="1"/>
      <c r="C742" s="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>
      <c r="A743" s="1"/>
      <c r="B743" s="1"/>
      <c r="C743" s="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>
      <c r="A744" s="1"/>
      <c r="B744" s="1"/>
      <c r="C744" s="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>
      <c r="A745" s="1"/>
      <c r="B745" s="1"/>
      <c r="C745" s="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>
      <c r="A746" s="1"/>
      <c r="B746" s="1"/>
      <c r="C746" s="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>
      <c r="A747" s="1"/>
      <c r="B747" s="1"/>
      <c r="C747" s="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>
      <c r="A748" s="1"/>
      <c r="B748" s="1"/>
      <c r="C748" s="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>
      <c r="A749" s="1"/>
      <c r="B749" s="1"/>
      <c r="C749" s="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>
      <c r="A750" s="1"/>
      <c r="B750" s="1"/>
      <c r="C750" s="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>
      <c r="A751" s="1"/>
      <c r="B751" s="1"/>
      <c r="C751" s="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>
      <c r="A752" s="1"/>
      <c r="B752" s="1"/>
      <c r="C752" s="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>
      <c r="A753" s="1"/>
      <c r="B753" s="1"/>
      <c r="C753" s="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>
      <c r="A754" s="1"/>
      <c r="B754" s="1"/>
      <c r="C754" s="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>
      <c r="A755" s="1"/>
      <c r="B755" s="1"/>
      <c r="C755" s="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>
      <c r="A756" s="1"/>
      <c r="B756" s="1"/>
      <c r="C756" s="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>
      <c r="A757" s="1"/>
      <c r="B757" s="1"/>
      <c r="C757" s="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>
      <c r="A758" s="1"/>
      <c r="B758" s="1"/>
      <c r="C758" s="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>
      <c r="A759" s="1"/>
      <c r="B759" s="1"/>
      <c r="C759" s="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>
      <c r="A760" s="1"/>
      <c r="B760" s="1"/>
      <c r="C760" s="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>
      <c r="A761" s="1"/>
      <c r="B761" s="1"/>
      <c r="C761" s="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>
      <c r="A762" s="1"/>
      <c r="B762" s="1"/>
      <c r="C762" s="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>
      <c r="A763" s="1"/>
      <c r="B763" s="1"/>
      <c r="C763" s="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>
      <c r="A764" s="1"/>
      <c r="B764" s="1"/>
      <c r="C764" s="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>
      <c r="A765" s="1"/>
      <c r="B765" s="1"/>
      <c r="C765" s="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>
      <c r="A766" s="1"/>
      <c r="B766" s="1"/>
      <c r="C766" s="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>
      <c r="A767" s="1"/>
      <c r="B767" s="1"/>
      <c r="C767" s="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>
      <c r="A768" s="1"/>
      <c r="B768" s="1"/>
      <c r="C768" s="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>
      <c r="A769" s="1"/>
      <c r="B769" s="1"/>
      <c r="C769" s="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>
      <c r="A770" s="1"/>
      <c r="B770" s="1"/>
      <c r="C770" s="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>
      <c r="A771" s="1"/>
      <c r="B771" s="1"/>
      <c r="C771" s="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>
      <c r="A772" s="1"/>
      <c r="B772" s="1"/>
      <c r="C772" s="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>
      <c r="A773" s="1"/>
      <c r="B773" s="1"/>
      <c r="C773" s="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>
      <c r="A774" s="1"/>
      <c r="B774" s="1"/>
      <c r="C774" s="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>
      <c r="A775" s="1"/>
      <c r="B775" s="1"/>
      <c r="C775" s="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>
      <c r="A776" s="1"/>
      <c r="B776" s="1"/>
      <c r="C776" s="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>
      <c r="A777" s="1"/>
      <c r="B777" s="1"/>
      <c r="C777" s="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>
      <c r="A778" s="1"/>
      <c r="B778" s="1"/>
      <c r="C778" s="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>
      <c r="A779" s="1"/>
      <c r="B779" s="1"/>
      <c r="C779" s="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>
      <c r="A780" s="1"/>
      <c r="B780" s="1"/>
      <c r="C780" s="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>
      <c r="A781" s="1"/>
      <c r="B781" s="1"/>
      <c r="C781" s="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>
      <c r="A782" s="1"/>
      <c r="B782" s="1"/>
      <c r="C782" s="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>
      <c r="A783" s="1"/>
      <c r="B783" s="1"/>
      <c r="C783" s="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>
      <c r="A784" s="1"/>
      <c r="B784" s="1"/>
      <c r="C784" s="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>
      <c r="A785" s="1"/>
      <c r="B785" s="1"/>
      <c r="C785" s="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>
      <c r="A786" s="1"/>
      <c r="B786" s="1"/>
      <c r="C786" s="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>
      <c r="A787" s="1"/>
      <c r="B787" s="1"/>
      <c r="C787" s="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>
      <c r="A788" s="1"/>
      <c r="B788" s="1"/>
      <c r="C788" s="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>
      <c r="A789" s="1"/>
      <c r="B789" s="1"/>
      <c r="C789" s="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>
      <c r="A790" s="1"/>
      <c r="B790" s="1"/>
      <c r="C790" s="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>
      <c r="A791" s="1"/>
      <c r="B791" s="1"/>
      <c r="C791" s="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>
      <c r="A792" s="1"/>
      <c r="B792" s="1"/>
      <c r="C792" s="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>
      <c r="A793" s="1"/>
      <c r="B793" s="1"/>
      <c r="C793" s="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>
      <c r="A794" s="1"/>
      <c r="B794" s="1"/>
      <c r="C794" s="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>
      <c r="A795" s="1"/>
      <c r="B795" s="1"/>
      <c r="C795" s="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>
      <c r="A796" s="1"/>
      <c r="B796" s="1"/>
      <c r="C796" s="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>
      <c r="A797" s="1"/>
      <c r="B797" s="1"/>
      <c r="C797" s="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>
      <c r="A798" s="1"/>
      <c r="B798" s="1"/>
      <c r="C798" s="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>
      <c r="A799" s="1"/>
      <c r="B799" s="1"/>
      <c r="C799" s="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>
      <c r="A800" s="1"/>
      <c r="B800" s="1"/>
      <c r="C800" s="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>
      <c r="A801" s="1"/>
      <c r="B801" s="1"/>
      <c r="C801" s="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>
      <c r="A802" s="1"/>
      <c r="B802" s="1"/>
      <c r="C802" s="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>
      <c r="A803" s="1"/>
      <c r="B803" s="1"/>
      <c r="C803" s="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>
      <c r="A804" s="1"/>
      <c r="B804" s="1"/>
      <c r="C804" s="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>
      <c r="A805" s="1"/>
      <c r="B805" s="1"/>
      <c r="C805" s="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>
      <c r="A806" s="1"/>
      <c r="B806" s="1"/>
      <c r="C806" s="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>
      <c r="A807" s="1"/>
      <c r="B807" s="1"/>
      <c r="C807" s="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>
      <c r="A808" s="1"/>
      <c r="B808" s="1"/>
      <c r="C808" s="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>
      <c r="A809" s="1"/>
      <c r="B809" s="1"/>
      <c r="C809" s="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>
      <c r="A810" s="1"/>
      <c r="B810" s="1"/>
      <c r="C810" s="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>
      <c r="A811" s="1"/>
      <c r="B811" s="1"/>
      <c r="C811" s="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>
      <c r="A812" s="1"/>
      <c r="B812" s="1"/>
      <c r="C812" s="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>
      <c r="A813" s="1"/>
      <c r="B813" s="1"/>
      <c r="C813" s="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>
      <c r="A814" s="1"/>
      <c r="B814" s="1"/>
      <c r="C814" s="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>
      <c r="A815" s="1"/>
      <c r="B815" s="1"/>
      <c r="C815" s="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>
      <c r="A816" s="1"/>
      <c r="B816" s="1"/>
      <c r="C816" s="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>
      <c r="A817" s="1"/>
      <c r="B817" s="1"/>
      <c r="C817" s="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>
      <c r="A818" s="1"/>
      <c r="B818" s="1"/>
      <c r="C818" s="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>
      <c r="A819" s="1"/>
      <c r="B819" s="1"/>
      <c r="C819" s="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>
      <c r="A820" s="1"/>
      <c r="B820" s="1"/>
      <c r="C820" s="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>
      <c r="A821" s="1"/>
      <c r="B821" s="1"/>
      <c r="C821" s="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>
      <c r="A822" s="1"/>
      <c r="B822" s="1"/>
      <c r="C822" s="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>
      <c r="A823" s="1"/>
      <c r="B823" s="1"/>
      <c r="C823" s="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>
      <c r="A824" s="1"/>
      <c r="B824" s="1"/>
      <c r="C824" s="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>
      <c r="A825" s="1"/>
      <c r="B825" s="1"/>
      <c r="C825" s="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>
      <c r="A826" s="1"/>
      <c r="B826" s="1"/>
      <c r="C826" s="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>
      <c r="A827" s="1"/>
      <c r="B827" s="1"/>
      <c r="C827" s="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>
      <c r="A828" s="1"/>
      <c r="B828" s="1"/>
      <c r="C828" s="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>
      <c r="A829" s="1"/>
      <c r="B829" s="1"/>
      <c r="C829" s="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>
      <c r="A830" s="1"/>
      <c r="B830" s="1"/>
      <c r="C830" s="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>
      <c r="A831" s="1"/>
      <c r="B831" s="1"/>
      <c r="C831" s="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>
      <c r="A832" s="1"/>
      <c r="B832" s="1"/>
      <c r="C832" s="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>
      <c r="A833" s="1"/>
      <c r="B833" s="1"/>
      <c r="C833" s="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>
      <c r="A834" s="1"/>
      <c r="B834" s="1"/>
      <c r="C834" s="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>
      <c r="A835" s="1"/>
      <c r="B835" s="1"/>
      <c r="C835" s="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>
      <c r="A836" s="1"/>
      <c r="B836" s="1"/>
      <c r="C836" s="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>
      <c r="A837" s="1"/>
      <c r="B837" s="1"/>
      <c r="C837" s="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>
      <c r="A838" s="1"/>
      <c r="B838" s="1"/>
      <c r="C838" s="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>
      <c r="A839" s="1"/>
      <c r="B839" s="1"/>
      <c r="C839" s="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>
      <c r="A840" s="1"/>
      <c r="B840" s="1"/>
      <c r="C840" s="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>
      <c r="A841" s="1"/>
      <c r="B841" s="1"/>
      <c r="C841" s="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>
      <c r="A842" s="1"/>
      <c r="B842" s="1"/>
      <c r="C842" s="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>
      <c r="A843" s="1"/>
      <c r="B843" s="1"/>
      <c r="C843" s="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>
      <c r="A844" s="1"/>
      <c r="B844" s="1"/>
      <c r="C844" s="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>
      <c r="A845" s="1"/>
      <c r="B845" s="1"/>
      <c r="C845" s="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>
      <c r="A846" s="1"/>
      <c r="B846" s="1"/>
      <c r="C846" s="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>
      <c r="A847" s="1"/>
      <c r="B847" s="1"/>
      <c r="C847" s="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>
      <c r="A848" s="1"/>
      <c r="B848" s="1"/>
      <c r="C848" s="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>
      <c r="A849" s="1"/>
      <c r="B849" s="1"/>
      <c r="C849" s="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>
      <c r="A850" s="1"/>
      <c r="B850" s="1"/>
      <c r="C850" s="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>
      <c r="A851" s="1"/>
      <c r="B851" s="1"/>
      <c r="C851" s="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>
      <c r="A852" s="1"/>
      <c r="B852" s="1"/>
      <c r="C852" s="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>
      <c r="A853" s="1"/>
      <c r="B853" s="1"/>
      <c r="C853" s="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>
      <c r="A854" s="1"/>
      <c r="B854" s="1"/>
      <c r="C854" s="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>
      <c r="A855" s="1"/>
      <c r="B855" s="1"/>
      <c r="C855" s="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>
      <c r="A856" s="1"/>
      <c r="B856" s="1"/>
      <c r="C856" s="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>
      <c r="A857" s="1"/>
      <c r="B857" s="1"/>
      <c r="C857" s="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>
      <c r="A858" s="1"/>
      <c r="B858" s="1"/>
      <c r="C858" s="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>
      <c r="A859" s="1"/>
      <c r="B859" s="1"/>
      <c r="C859" s="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>
      <c r="A860" s="1"/>
      <c r="B860" s="1"/>
      <c r="C860" s="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>
      <c r="A861" s="1"/>
      <c r="B861" s="1"/>
      <c r="C861" s="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>
      <c r="A862" s="1"/>
      <c r="B862" s="1"/>
      <c r="C862" s="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>
      <c r="A863" s="1"/>
      <c r="B863" s="1"/>
      <c r="C863" s="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>
      <c r="A864" s="1"/>
      <c r="B864" s="1"/>
      <c r="C864" s="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>
      <c r="A865" s="1"/>
      <c r="B865" s="1"/>
      <c r="C865" s="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>
      <c r="A866" s="1"/>
      <c r="B866" s="1"/>
      <c r="C866" s="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>
      <c r="A867" s="1"/>
      <c r="B867" s="1"/>
      <c r="C867" s="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>
      <c r="A868" s="1"/>
      <c r="B868" s="1"/>
      <c r="C868" s="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>
      <c r="A869" s="1"/>
      <c r="B869" s="1"/>
      <c r="C869" s="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>
      <c r="A870" s="1"/>
      <c r="B870" s="1"/>
      <c r="C870" s="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>
      <c r="A871" s="1"/>
      <c r="B871" s="1"/>
      <c r="C871" s="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>
      <c r="A872" s="1"/>
      <c r="B872" s="1"/>
      <c r="C872" s="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>
      <c r="A873" s="1"/>
      <c r="B873" s="1"/>
      <c r="C873" s="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>
      <c r="A874" s="1"/>
      <c r="B874" s="1"/>
      <c r="C874" s="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>
      <c r="A875" s="1"/>
      <c r="B875" s="1"/>
      <c r="C875" s="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>
      <c r="A876" s="1"/>
      <c r="B876" s="1"/>
      <c r="C876" s="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>
      <c r="A877" s="1"/>
      <c r="B877" s="1"/>
      <c r="C877" s="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>
      <c r="A878" s="1"/>
      <c r="B878" s="1"/>
      <c r="C878" s="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>
      <c r="A879" s="1"/>
      <c r="B879" s="1"/>
      <c r="C879" s="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>
      <c r="A880" s="1"/>
      <c r="B880" s="1"/>
      <c r="C880" s="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>
      <c r="A881" s="1"/>
      <c r="B881" s="1"/>
      <c r="C881" s="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>
      <c r="A882" s="1"/>
      <c r="B882" s="1"/>
      <c r="C882" s="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>
      <c r="A883" s="1"/>
      <c r="B883" s="1"/>
      <c r="C883" s="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>
      <c r="A884" s="1"/>
      <c r="B884" s="1"/>
      <c r="C884" s="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>
      <c r="A885" s="1"/>
      <c r="B885" s="1"/>
      <c r="C885" s="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>
      <c r="A886" s="1"/>
      <c r="B886" s="1"/>
      <c r="C886" s="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>
      <c r="A887" s="1"/>
      <c r="B887" s="1"/>
      <c r="C887" s="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>
      <c r="A888" s="1"/>
      <c r="B888" s="1"/>
      <c r="C888" s="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>
      <c r="A889" s="1"/>
      <c r="B889" s="1"/>
      <c r="C889" s="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>
      <c r="A890" s="1"/>
      <c r="B890" s="1"/>
      <c r="C890" s="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>
      <c r="A891" s="1"/>
      <c r="B891" s="1"/>
      <c r="C891" s="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>
      <c r="A892" s="1"/>
      <c r="B892" s="1"/>
      <c r="C892" s="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>
      <c r="A893" s="1"/>
      <c r="B893" s="1"/>
      <c r="C893" s="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>
      <c r="A894" s="1"/>
      <c r="B894" s="1"/>
      <c r="C894" s="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>
      <c r="A895" s="1"/>
      <c r="B895" s="1"/>
      <c r="C895" s="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>
      <c r="A896" s="1"/>
      <c r="B896" s="1"/>
      <c r="C896" s="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>
      <c r="A897" s="1"/>
      <c r="B897" s="1"/>
      <c r="C897" s="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>
      <c r="A898" s="1"/>
      <c r="B898" s="1"/>
      <c r="C898" s="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>
      <c r="A899" s="1"/>
      <c r="B899" s="1"/>
      <c r="C899" s="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>
      <c r="A900" s="1"/>
      <c r="B900" s="1"/>
      <c r="C900" s="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>
      <c r="A901" s="1"/>
      <c r="B901" s="1"/>
      <c r="C901" s="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>
      <c r="A902" s="1"/>
      <c r="B902" s="1"/>
      <c r="C902" s="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>
      <c r="A903" s="1"/>
      <c r="B903" s="1"/>
      <c r="C903" s="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>
      <c r="A904" s="1"/>
      <c r="B904" s="1"/>
      <c r="C904" s="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>
      <c r="A905" s="1"/>
      <c r="B905" s="1"/>
      <c r="C905" s="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>
      <c r="A906" s="1"/>
      <c r="B906" s="1"/>
      <c r="C906" s="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>
      <c r="A907" s="1"/>
      <c r="B907" s="1"/>
      <c r="C907" s="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>
      <c r="A908" s="1"/>
      <c r="B908" s="1"/>
      <c r="C908" s="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>
      <c r="A909" s="1"/>
      <c r="B909" s="1"/>
      <c r="C909" s="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>
      <c r="A910" s="1"/>
      <c r="B910" s="1"/>
      <c r="C910" s="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>
      <c r="A911" s="1"/>
      <c r="B911" s="1"/>
      <c r="C911" s="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>
      <c r="A912" s="1"/>
      <c r="B912" s="1"/>
      <c r="C912" s="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>
      <c r="A913" s="1"/>
      <c r="B913" s="1"/>
      <c r="C913" s="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>
      <c r="A914" s="1"/>
      <c r="B914" s="1"/>
      <c r="C914" s="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>
      <c r="A915" s="1"/>
      <c r="B915" s="1"/>
      <c r="C915" s="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>
      <c r="A916" s="1"/>
      <c r="B916" s="1"/>
      <c r="C916" s="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>
      <c r="A917" s="1"/>
      <c r="B917" s="1"/>
      <c r="C917" s="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>
      <c r="A918" s="1"/>
      <c r="B918" s="1"/>
      <c r="C918" s="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>
      <c r="A919" s="1"/>
      <c r="B919" s="1"/>
      <c r="C919" s="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>
      <c r="A920" s="1"/>
      <c r="B920" s="1"/>
      <c r="C920" s="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>
      <c r="A921" s="1"/>
      <c r="B921" s="1"/>
      <c r="C921" s="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>
      <c r="A922" s="1"/>
      <c r="B922" s="1"/>
      <c r="C922" s="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>
      <c r="A923" s="1"/>
      <c r="B923" s="1"/>
      <c r="C923" s="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>
      <c r="A924" s="1"/>
      <c r="B924" s="1"/>
      <c r="C924" s="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>
      <c r="A925" s="1"/>
      <c r="B925" s="1"/>
      <c r="C925" s="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>
      <c r="A926" s="1"/>
      <c r="B926" s="1"/>
      <c r="C926" s="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>
      <c r="A927" s="1"/>
      <c r="B927" s="1"/>
      <c r="C927" s="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>
      <c r="A928" s="1"/>
      <c r="B928" s="1"/>
      <c r="C928" s="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>
      <c r="A929" s="1"/>
      <c r="B929" s="1"/>
      <c r="C929" s="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>
      <c r="A930" s="1"/>
      <c r="B930" s="1"/>
      <c r="C930" s="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>
      <c r="A931" s="1"/>
      <c r="B931" s="1"/>
      <c r="C931" s="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>
      <c r="A932" s="1"/>
      <c r="B932" s="1"/>
      <c r="C932" s="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>
      <c r="A933" s="1"/>
      <c r="B933" s="1"/>
      <c r="C933" s="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>
      <c r="A934" s="1"/>
      <c r="B934" s="1"/>
      <c r="C934" s="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>
      <c r="A935" s="1"/>
      <c r="B935" s="1"/>
      <c r="C935" s="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>
      <c r="A936" s="1"/>
      <c r="B936" s="1"/>
      <c r="C936" s="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>
      <c r="A937" s="1"/>
      <c r="B937" s="1"/>
      <c r="C937" s="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>
      <c r="A938" s="1"/>
      <c r="B938" s="1"/>
      <c r="C938" s="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>
      <c r="A939" s="1"/>
      <c r="B939" s="1"/>
      <c r="C939" s="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>
      <c r="A940" s="1"/>
      <c r="B940" s="1"/>
      <c r="C940" s="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>
      <c r="A941" s="1"/>
      <c r="B941" s="1"/>
      <c r="C941" s="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>
      <c r="A942" s="1"/>
      <c r="B942" s="1"/>
      <c r="C942" s="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>
      <c r="A943" s="1"/>
      <c r="B943" s="1"/>
      <c r="C943" s="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>
      <c r="A944" s="1"/>
      <c r="B944" s="1"/>
      <c r="C944" s="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>
      <c r="A945" s="1"/>
      <c r="B945" s="1"/>
      <c r="C945" s="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>
      <c r="A946" s="1"/>
      <c r="B946" s="1"/>
      <c r="C946" s="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>
      <c r="A947" s="1"/>
      <c r="B947" s="1"/>
      <c r="C947" s="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>
      <c r="A948" s="1"/>
      <c r="B948" s="1"/>
      <c r="C948" s="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>
      <c r="A949" s="1"/>
      <c r="B949" s="1"/>
      <c r="C949" s="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>
      <c r="A950" s="1"/>
      <c r="B950" s="1"/>
      <c r="C950" s="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>
      <c r="A951" s="1"/>
      <c r="B951" s="1"/>
      <c r="C951" s="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>
      <c r="A952" s="1"/>
      <c r="B952" s="1"/>
      <c r="C952" s="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>
      <c r="A953" s="1"/>
      <c r="B953" s="1"/>
      <c r="C953" s="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>
      <c r="A954" s="1"/>
      <c r="B954" s="1"/>
      <c r="C954" s="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>
      <c r="A955" s="1"/>
      <c r="B955" s="1"/>
      <c r="C955" s="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>
      <c r="A956" s="1"/>
      <c r="B956" s="1"/>
      <c r="C956" s="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>
      <c r="A957" s="1"/>
      <c r="B957" s="1"/>
      <c r="C957" s="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>
      <c r="A958" s="1"/>
      <c r="B958" s="1"/>
      <c r="C958" s="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>
      <c r="A959" s="1"/>
      <c r="B959" s="1"/>
      <c r="C959" s="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>
      <c r="A960" s="1"/>
      <c r="B960" s="1"/>
      <c r="C960" s="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>
      <c r="A961" s="1"/>
      <c r="B961" s="1"/>
      <c r="C961" s="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>
      <c r="A962" s="1"/>
      <c r="B962" s="1"/>
      <c r="C962" s="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>
      <c r="A963" s="1"/>
      <c r="B963" s="1"/>
      <c r="C963" s="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>
      <c r="A964" s="1"/>
      <c r="B964" s="1"/>
      <c r="C964" s="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>
      <c r="A965" s="1"/>
      <c r="B965" s="1"/>
      <c r="C965" s="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>
      <c r="A966" s="1"/>
      <c r="B966" s="1"/>
      <c r="C966" s="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>
      <c r="A967" s="1"/>
      <c r="B967" s="1"/>
      <c r="C967" s="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>
      <c r="A968" s="1"/>
      <c r="B968" s="1"/>
      <c r="C968" s="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>
      <c r="A969" s="1"/>
      <c r="B969" s="1"/>
      <c r="C969" s="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>
      <c r="A970" s="1"/>
      <c r="B970" s="1"/>
      <c r="C970" s="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>
      <c r="A971" s="1"/>
      <c r="B971" s="1"/>
      <c r="C971" s="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>
      <c r="A972" s="1"/>
      <c r="B972" s="1"/>
      <c r="C972" s="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>
      <c r="A973" s="1"/>
      <c r="B973" s="1"/>
      <c r="C973" s="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>
      <c r="A974" s="1"/>
      <c r="B974" s="1"/>
      <c r="C974" s="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>
      <c r="A975" s="1"/>
      <c r="B975" s="1"/>
      <c r="C975" s="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>
      <c r="A976" s="1"/>
      <c r="B976" s="1"/>
      <c r="C976" s="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>
      <c r="A977" s="1"/>
      <c r="B977" s="1"/>
      <c r="C977" s="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>
      <c r="A978" s="1"/>
      <c r="B978" s="1"/>
      <c r="C978" s="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>
      <c r="A979" s="1"/>
      <c r="B979" s="1"/>
      <c r="C979" s="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>
      <c r="A980" s="1"/>
      <c r="B980" s="1"/>
      <c r="C980" s="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>
      <c r="A981" s="1"/>
      <c r="B981" s="1"/>
      <c r="C981" s="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>
      <c r="A982" s="1"/>
      <c r="B982" s="1"/>
      <c r="C982" s="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>
      <c r="A983" s="1"/>
      <c r="B983" s="1"/>
      <c r="C983" s="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>
      <c r="A984" s="1"/>
      <c r="B984" s="1"/>
      <c r="C984" s="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>
      <c r="A985" s="1"/>
      <c r="B985" s="1"/>
      <c r="C985" s="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>
      <c r="A986" s="1"/>
      <c r="B986" s="1"/>
      <c r="C986" s="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>
      <c r="A987" s="1"/>
      <c r="B987" s="1"/>
      <c r="C987" s="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>
      <c r="A988" s="1"/>
      <c r="B988" s="1"/>
      <c r="C988" s="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>
      <c r="A989" s="1"/>
      <c r="B989" s="1"/>
      <c r="C989" s="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>
      <c r="A990" s="1"/>
      <c r="B990" s="1"/>
      <c r="C990" s="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>
      <c r="A991" s="1"/>
      <c r="B991" s="1"/>
      <c r="C991" s="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>
      <c r="A992" s="1"/>
      <c r="B992" s="1"/>
      <c r="C992" s="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>
      <c r="A993" s="1"/>
      <c r="B993" s="1"/>
      <c r="C993" s="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>
      <c r="A994" s="1"/>
      <c r="B994" s="1"/>
      <c r="C994" s="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>
      <c r="A995" s="1"/>
      <c r="B995" s="1"/>
      <c r="C995" s="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>
      <c r="A996" s="1"/>
      <c r="B996" s="1"/>
      <c r="C996" s="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>
      <c r="A997" s="1"/>
      <c r="B997" s="1"/>
      <c r="C997" s="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>
      <c r="A998" s="1"/>
      <c r="B998" s="1"/>
      <c r="C998" s="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>
      <c r="A999" s="1"/>
      <c r="B999" s="1"/>
      <c r="C999" s="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>
      <c r="A1000" s="1"/>
      <c r="B1000" s="1"/>
      <c r="C1000" s="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37">
    <mergeCell ref="A8:B8"/>
    <mergeCell ref="A9:B12"/>
    <mergeCell ref="A13:A15"/>
    <mergeCell ref="B13:B15"/>
    <mergeCell ref="C13:C15"/>
    <mergeCell ref="A86:Y86"/>
    <mergeCell ref="L69:T69"/>
    <mergeCell ref="L70:T70"/>
    <mergeCell ref="L71:T71"/>
    <mergeCell ref="L72:T72"/>
    <mergeCell ref="L73:T73"/>
    <mergeCell ref="A69:K73"/>
    <mergeCell ref="T13:T14"/>
    <mergeCell ref="U13:Y13"/>
    <mergeCell ref="Z13:AF13"/>
    <mergeCell ref="C8:S8"/>
    <mergeCell ref="T8:W8"/>
    <mergeCell ref="X8:Y8"/>
    <mergeCell ref="D9:Y9"/>
    <mergeCell ref="D10:Y10"/>
    <mergeCell ref="D11:Y11"/>
    <mergeCell ref="D12:Y12"/>
    <mergeCell ref="A6:B6"/>
    <mergeCell ref="C6:S6"/>
    <mergeCell ref="T6:W6"/>
    <mergeCell ref="X6:Y6"/>
    <mergeCell ref="C7:S7"/>
    <mergeCell ref="T7:W7"/>
    <mergeCell ref="X7:Y7"/>
    <mergeCell ref="A7:B7"/>
    <mergeCell ref="A1:Y1"/>
    <mergeCell ref="A2:Y2"/>
    <mergeCell ref="A3:Y3"/>
    <mergeCell ref="A4:Y4"/>
    <mergeCell ref="A5:S5"/>
    <mergeCell ref="T5:W5"/>
    <mergeCell ref="X5:Y5"/>
  </mergeCells>
  <pageMargins left="0.31" right="0.26" top="0.36" bottom="0.41" header="0" footer="0"/>
  <pageSetup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0"/>
  <sheetViews>
    <sheetView view="pageBreakPreview" zoomScale="60" workbookViewId="0">
      <selection activeCell="C11" sqref="C11"/>
    </sheetView>
  </sheetViews>
  <sheetFormatPr defaultColWidth="14.42578125" defaultRowHeight="15" customHeight="1"/>
  <cols>
    <col min="1" max="1" width="9.28515625" customWidth="1"/>
    <col min="2" max="2" width="16.7109375" customWidth="1"/>
    <col min="3" max="3" width="53.5703125" customWidth="1"/>
    <col min="4" max="4" width="19.28515625" customWidth="1"/>
    <col min="5" max="6" width="9.140625" customWidth="1"/>
    <col min="7" max="7" width="22" customWidth="1"/>
    <col min="8" max="8" width="24.42578125" customWidth="1"/>
    <col min="9" max="28" width="9.140625" customWidth="1"/>
  </cols>
  <sheetData>
    <row r="1" spans="1:28" ht="32.25" customHeight="1">
      <c r="A1" s="67" t="s">
        <v>113</v>
      </c>
      <c r="B1" s="57"/>
      <c r="C1" s="57"/>
      <c r="D1" s="57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21.75" customHeight="1">
      <c r="A2" s="67" t="s">
        <v>114</v>
      </c>
      <c r="B2" s="57"/>
      <c r="C2" s="57"/>
      <c r="D2" s="57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ht="25.5" customHeight="1">
      <c r="A3" s="93" t="s">
        <v>2</v>
      </c>
      <c r="B3" s="94"/>
      <c r="C3" s="94"/>
      <c r="D3" s="9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18" customHeight="1">
      <c r="A4" s="85" t="s">
        <v>115</v>
      </c>
      <c r="B4" s="86"/>
      <c r="C4" s="86"/>
      <c r="D4" s="86"/>
      <c r="E4" s="67"/>
      <c r="F4" s="57"/>
      <c r="G4" s="57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18" customHeight="1">
      <c r="A5" s="95" t="s">
        <v>116</v>
      </c>
      <c r="B5" s="86"/>
      <c r="C5" s="86"/>
      <c r="D5" s="86"/>
      <c r="E5" s="67"/>
      <c r="F5" s="57"/>
      <c r="G5" s="57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ht="18" customHeight="1">
      <c r="A6" s="95" t="s">
        <v>117</v>
      </c>
      <c r="B6" s="86"/>
      <c r="C6" s="86"/>
      <c r="D6" s="86"/>
      <c r="E6" s="67"/>
      <c r="F6" s="57"/>
      <c r="G6" s="57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8" customHeight="1">
      <c r="A7" s="96" t="s">
        <v>118</v>
      </c>
      <c r="B7" s="86"/>
      <c r="C7" s="86"/>
      <c r="D7" s="86"/>
      <c r="E7" s="67"/>
      <c r="F7" s="57"/>
      <c r="G7" s="57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15.75">
      <c r="A8" s="27"/>
      <c r="B8" s="27"/>
      <c r="C8" s="27"/>
      <c r="D8" s="27"/>
      <c r="E8" s="27"/>
      <c r="F8" s="27"/>
      <c r="G8" s="27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27.75" customHeight="1">
      <c r="A9" s="2" t="s">
        <v>119</v>
      </c>
      <c r="B9" s="2" t="s">
        <v>120</v>
      </c>
      <c r="C9" s="28" t="s">
        <v>121</v>
      </c>
      <c r="D9" s="2" t="s">
        <v>122</v>
      </c>
      <c r="E9" s="27"/>
      <c r="F9" s="27"/>
      <c r="G9" s="2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18.75" customHeight="1">
      <c r="A10" s="29">
        <v>1</v>
      </c>
      <c r="B10" s="30">
        <v>721217106001</v>
      </c>
      <c r="C10" s="31" t="s">
        <v>54</v>
      </c>
      <c r="D10" s="32" t="s">
        <v>123</v>
      </c>
      <c r="E10" s="27"/>
      <c r="F10" s="27"/>
      <c r="G10" s="27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18" customHeight="1">
      <c r="A11" s="29">
        <v>2</v>
      </c>
      <c r="B11" s="30">
        <v>721217106003</v>
      </c>
      <c r="C11" s="31" t="s">
        <v>55</v>
      </c>
      <c r="D11" s="32" t="s">
        <v>124</v>
      </c>
      <c r="E11" s="27"/>
      <c r="F11" s="27"/>
      <c r="G11" s="27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16.5" customHeight="1">
      <c r="A12" s="29">
        <v>3</v>
      </c>
      <c r="B12" s="30">
        <v>721217106004</v>
      </c>
      <c r="C12" s="31" t="s">
        <v>56</v>
      </c>
      <c r="D12" s="32" t="s">
        <v>125</v>
      </c>
      <c r="E12" s="27"/>
      <c r="F12" s="27"/>
      <c r="G12" s="27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ht="15.75">
      <c r="A13" s="29">
        <v>4</v>
      </c>
      <c r="B13" s="30">
        <v>721217106007</v>
      </c>
      <c r="C13" s="31" t="s">
        <v>57</v>
      </c>
      <c r="D13" s="32" t="s">
        <v>126</v>
      </c>
      <c r="E13" s="27"/>
      <c r="F13" s="27"/>
      <c r="G13" s="27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ht="15.75">
      <c r="A14" s="29">
        <v>5</v>
      </c>
      <c r="B14" s="30">
        <v>721217106008</v>
      </c>
      <c r="C14" s="31" t="s">
        <v>58</v>
      </c>
      <c r="D14" s="32" t="s">
        <v>127</v>
      </c>
      <c r="E14" s="27"/>
      <c r="F14" s="27"/>
      <c r="G14" s="27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ht="15.75">
      <c r="A15" s="29">
        <v>6</v>
      </c>
      <c r="B15" s="30">
        <v>721217106009</v>
      </c>
      <c r="C15" s="31" t="s">
        <v>59</v>
      </c>
      <c r="D15" s="32" t="s">
        <v>123</v>
      </c>
      <c r="E15" s="27"/>
      <c r="F15" s="27"/>
      <c r="G15" s="27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ht="15.75">
      <c r="A16" s="29">
        <v>7</v>
      </c>
      <c r="B16" s="30">
        <v>721217106010</v>
      </c>
      <c r="C16" s="31" t="s">
        <v>60</v>
      </c>
      <c r="D16" s="32" t="s">
        <v>127</v>
      </c>
      <c r="E16" s="27"/>
      <c r="F16" s="27"/>
      <c r="G16" s="2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ht="15.75">
      <c r="A17" s="29">
        <v>8</v>
      </c>
      <c r="B17" s="30">
        <v>721217106011</v>
      </c>
      <c r="C17" s="31" t="s">
        <v>61</v>
      </c>
      <c r="D17" s="32" t="s">
        <v>125</v>
      </c>
      <c r="E17" s="33"/>
      <c r="F17" s="27"/>
      <c r="G17" s="2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ht="15.75">
      <c r="A18" s="29">
        <v>9</v>
      </c>
      <c r="B18" s="30">
        <v>721217106012</v>
      </c>
      <c r="C18" s="31" t="s">
        <v>62</v>
      </c>
      <c r="D18" s="32" t="s">
        <v>127</v>
      </c>
      <c r="E18" s="33"/>
      <c r="F18" s="27"/>
      <c r="G18" s="2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ht="15.75">
      <c r="A19" s="29">
        <v>10</v>
      </c>
      <c r="B19" s="30">
        <v>721217106013</v>
      </c>
      <c r="C19" s="31" t="s">
        <v>63</v>
      </c>
      <c r="D19" s="32" t="s">
        <v>123</v>
      </c>
      <c r="E19" s="33"/>
      <c r="F19" s="27"/>
      <c r="G19" s="2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ht="15.75">
      <c r="A20" s="29">
        <v>11</v>
      </c>
      <c r="B20" s="30">
        <v>721217106015</v>
      </c>
      <c r="C20" s="31" t="s">
        <v>64</v>
      </c>
      <c r="D20" s="32" t="s">
        <v>127</v>
      </c>
      <c r="E20" s="33"/>
      <c r="F20" s="27"/>
      <c r="G20" s="27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15.75" customHeight="1">
      <c r="A21" s="29">
        <v>12</v>
      </c>
      <c r="B21" s="30">
        <v>721217106016</v>
      </c>
      <c r="C21" s="31" t="s">
        <v>65</v>
      </c>
      <c r="D21" s="32" t="s">
        <v>124</v>
      </c>
      <c r="E21" s="33"/>
      <c r="F21" s="27"/>
      <c r="G21" s="27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15.75" customHeight="1">
      <c r="A22" s="29">
        <v>13</v>
      </c>
      <c r="B22" s="30">
        <v>721217106017</v>
      </c>
      <c r="C22" s="31" t="s">
        <v>66</v>
      </c>
      <c r="D22" s="32" t="s">
        <v>123</v>
      </c>
      <c r="E22" s="33"/>
      <c r="F22" s="27"/>
      <c r="G22" s="27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>
      <c r="A23" s="29">
        <v>14</v>
      </c>
      <c r="B23" s="30">
        <v>721217106018</v>
      </c>
      <c r="C23" s="31" t="s">
        <v>67</v>
      </c>
      <c r="D23" s="32" t="s">
        <v>127</v>
      </c>
      <c r="E23" s="33"/>
      <c r="F23" s="27"/>
      <c r="G23" s="27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customHeight="1">
      <c r="A24" s="29">
        <v>15</v>
      </c>
      <c r="B24" s="30">
        <v>721217106019</v>
      </c>
      <c r="C24" s="31" t="s">
        <v>68</v>
      </c>
      <c r="D24" s="32" t="s">
        <v>127</v>
      </c>
      <c r="E24" s="33"/>
      <c r="F24" s="27"/>
      <c r="G24" s="27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customHeight="1">
      <c r="A25" s="29">
        <v>16</v>
      </c>
      <c r="B25" s="30">
        <v>721217106020</v>
      </c>
      <c r="C25" s="31" t="s">
        <v>69</v>
      </c>
      <c r="D25" s="32" t="s">
        <v>125</v>
      </c>
      <c r="E25" s="33"/>
      <c r="F25" s="27"/>
      <c r="G25" s="27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customHeight="1">
      <c r="A26" s="29">
        <v>17</v>
      </c>
      <c r="B26" s="30">
        <v>721217106021</v>
      </c>
      <c r="C26" s="31" t="s">
        <v>70</v>
      </c>
      <c r="D26" s="32" t="s">
        <v>124</v>
      </c>
      <c r="E26" s="33"/>
      <c r="F26" s="27"/>
      <c r="G26" s="27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customHeight="1">
      <c r="A27" s="29">
        <v>18</v>
      </c>
      <c r="B27" s="30">
        <v>721217106023</v>
      </c>
      <c r="C27" s="31" t="s">
        <v>71</v>
      </c>
      <c r="D27" s="32" t="s">
        <v>123</v>
      </c>
      <c r="E27" s="33"/>
      <c r="F27" s="27"/>
      <c r="G27" s="27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customHeight="1">
      <c r="A28" s="29">
        <v>19</v>
      </c>
      <c r="B28" s="30">
        <v>721217106024</v>
      </c>
      <c r="C28" s="31" t="s">
        <v>72</v>
      </c>
      <c r="D28" s="32" t="s">
        <v>123</v>
      </c>
      <c r="E28" s="33"/>
      <c r="F28" s="27"/>
      <c r="G28" s="2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customHeight="1">
      <c r="A29" s="29">
        <v>20</v>
      </c>
      <c r="B29" s="30">
        <v>721217106025</v>
      </c>
      <c r="C29" s="31" t="s">
        <v>73</v>
      </c>
      <c r="D29" s="32" t="s">
        <v>123</v>
      </c>
      <c r="E29" s="33"/>
      <c r="F29" s="27"/>
      <c r="G29" s="27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customHeight="1">
      <c r="A30" s="29">
        <v>21</v>
      </c>
      <c r="B30" s="30">
        <v>721217106026</v>
      </c>
      <c r="C30" s="31" t="s">
        <v>74</v>
      </c>
      <c r="D30" s="10" t="s">
        <v>127</v>
      </c>
      <c r="E30" s="33"/>
      <c r="F30" s="27"/>
      <c r="G30" s="27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customHeight="1">
      <c r="A31" s="29">
        <v>22</v>
      </c>
      <c r="B31" s="30">
        <v>721217106027</v>
      </c>
      <c r="C31" s="31" t="s">
        <v>75</v>
      </c>
      <c r="D31" s="10" t="s">
        <v>125</v>
      </c>
      <c r="E31" s="33"/>
      <c r="F31" s="27"/>
      <c r="G31" s="27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customHeight="1">
      <c r="A32" s="29">
        <v>23</v>
      </c>
      <c r="B32" s="30">
        <v>721217106028</v>
      </c>
      <c r="C32" s="31" t="s">
        <v>76</v>
      </c>
      <c r="D32" s="34" t="s">
        <v>123</v>
      </c>
      <c r="E32" s="33"/>
      <c r="F32" s="27"/>
      <c r="G32" s="27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customHeight="1">
      <c r="A33" s="29">
        <v>24</v>
      </c>
      <c r="B33" s="30">
        <v>721217106029</v>
      </c>
      <c r="C33" s="31" t="s">
        <v>77</v>
      </c>
      <c r="D33" s="34" t="s">
        <v>125</v>
      </c>
      <c r="E33" s="33"/>
      <c r="F33" s="27"/>
      <c r="G33" s="27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customHeight="1">
      <c r="A34" s="29">
        <v>25</v>
      </c>
      <c r="B34" s="30">
        <v>721217106030</v>
      </c>
      <c r="C34" s="31" t="s">
        <v>78</v>
      </c>
      <c r="D34" s="34" t="s">
        <v>125</v>
      </c>
      <c r="E34" s="33"/>
      <c r="F34" s="27"/>
      <c r="G34" s="27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customHeight="1">
      <c r="A35" s="29">
        <v>26</v>
      </c>
      <c r="B35" s="30">
        <v>721217106031</v>
      </c>
      <c r="C35" s="31" t="s">
        <v>79</v>
      </c>
      <c r="D35" s="34" t="s">
        <v>127</v>
      </c>
      <c r="E35" s="33"/>
      <c r="F35" s="27"/>
      <c r="G35" s="27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customHeight="1">
      <c r="A36" s="29">
        <v>27</v>
      </c>
      <c r="B36" s="30">
        <v>721217106032</v>
      </c>
      <c r="C36" s="31" t="s">
        <v>80</v>
      </c>
      <c r="D36" s="34" t="s">
        <v>127</v>
      </c>
      <c r="E36" s="33"/>
      <c r="F36" s="27"/>
      <c r="G36" s="27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customHeight="1">
      <c r="A37" s="29">
        <v>28</v>
      </c>
      <c r="B37" s="30">
        <v>721217106033</v>
      </c>
      <c r="C37" s="35" t="s">
        <v>81</v>
      </c>
      <c r="D37" s="34" t="s">
        <v>127</v>
      </c>
      <c r="E37" s="33"/>
      <c r="F37" s="27"/>
      <c r="G37" s="27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customHeight="1">
      <c r="A38" s="29">
        <v>29</v>
      </c>
      <c r="B38" s="30">
        <v>721217106034</v>
      </c>
      <c r="C38" s="31" t="s">
        <v>82</v>
      </c>
      <c r="D38" s="34" t="s">
        <v>127</v>
      </c>
      <c r="E38" s="33"/>
      <c r="F38" s="27"/>
      <c r="G38" s="27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customHeight="1">
      <c r="A39" s="29">
        <v>30</v>
      </c>
      <c r="B39" s="30">
        <v>721217106035</v>
      </c>
      <c r="C39" s="31" t="s">
        <v>83</v>
      </c>
      <c r="D39" s="34" t="s">
        <v>127</v>
      </c>
      <c r="E39" s="33"/>
      <c r="F39" s="27"/>
      <c r="G39" s="2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customHeight="1">
      <c r="A40" s="29">
        <v>31</v>
      </c>
      <c r="B40" s="30">
        <v>721217106036</v>
      </c>
      <c r="C40" s="31" t="s">
        <v>84</v>
      </c>
      <c r="D40" s="34" t="s">
        <v>123</v>
      </c>
      <c r="E40" s="33"/>
      <c r="F40" s="27"/>
      <c r="G40" s="27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customHeight="1">
      <c r="A41" s="29">
        <v>32</v>
      </c>
      <c r="B41" s="30">
        <v>721217106037</v>
      </c>
      <c r="C41" s="31" t="s">
        <v>85</v>
      </c>
      <c r="D41" s="34" t="s">
        <v>127</v>
      </c>
      <c r="E41" s="33"/>
      <c r="F41" s="27"/>
      <c r="G41" s="27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customHeight="1">
      <c r="A42" s="29">
        <v>33</v>
      </c>
      <c r="B42" s="30">
        <v>721217106038</v>
      </c>
      <c r="C42" s="31" t="s">
        <v>86</v>
      </c>
      <c r="D42" s="34" t="s">
        <v>127</v>
      </c>
      <c r="E42" s="33"/>
      <c r="F42" s="27"/>
      <c r="G42" s="27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customHeight="1">
      <c r="A43" s="29">
        <v>34</v>
      </c>
      <c r="B43" s="30">
        <v>721217106039</v>
      </c>
      <c r="C43" s="31" t="s">
        <v>87</v>
      </c>
      <c r="D43" s="34" t="s">
        <v>126</v>
      </c>
      <c r="E43" s="33"/>
      <c r="F43" s="27"/>
      <c r="G43" s="27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customHeight="1">
      <c r="A44" s="29">
        <v>35</v>
      </c>
      <c r="B44" s="30">
        <v>721217106040</v>
      </c>
      <c r="C44" s="31" t="s">
        <v>88</v>
      </c>
      <c r="D44" s="34" t="s">
        <v>127</v>
      </c>
      <c r="E44" s="33"/>
      <c r="F44" s="27"/>
      <c r="G44" s="27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customHeight="1">
      <c r="A45" s="29">
        <v>36</v>
      </c>
      <c r="B45" s="30">
        <v>721217106041</v>
      </c>
      <c r="C45" s="31" t="s">
        <v>89</v>
      </c>
      <c r="D45" s="34" t="s">
        <v>127</v>
      </c>
      <c r="E45" s="33"/>
      <c r="F45" s="27"/>
      <c r="G45" s="27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customHeight="1">
      <c r="A46" s="29">
        <v>37</v>
      </c>
      <c r="B46" s="30">
        <v>721217106042</v>
      </c>
      <c r="C46" s="31" t="s">
        <v>90</v>
      </c>
      <c r="D46" s="34" t="s">
        <v>127</v>
      </c>
      <c r="E46" s="33"/>
      <c r="F46" s="27"/>
      <c r="G46" s="27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customHeight="1">
      <c r="A47" s="29">
        <v>38</v>
      </c>
      <c r="B47" s="30">
        <v>721217106043</v>
      </c>
      <c r="C47" s="31" t="s">
        <v>91</v>
      </c>
      <c r="D47" s="34" t="s">
        <v>127</v>
      </c>
      <c r="E47" s="33"/>
      <c r="F47" s="27"/>
      <c r="G47" s="27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customHeight="1">
      <c r="A48" s="29">
        <v>39</v>
      </c>
      <c r="B48" s="30">
        <v>721217106045</v>
      </c>
      <c r="C48" s="31" t="s">
        <v>92</v>
      </c>
      <c r="D48" s="34" t="s">
        <v>123</v>
      </c>
      <c r="E48" s="33"/>
      <c r="F48" s="27"/>
      <c r="G48" s="27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customHeight="1">
      <c r="A49" s="29">
        <v>40</v>
      </c>
      <c r="B49" s="36">
        <v>721217106046</v>
      </c>
      <c r="C49" s="37" t="s">
        <v>93</v>
      </c>
      <c r="D49" s="32" t="s">
        <v>127</v>
      </c>
      <c r="E49" s="33"/>
      <c r="F49" s="27"/>
      <c r="G49" s="27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customHeight="1">
      <c r="A50" s="29">
        <v>41</v>
      </c>
      <c r="B50" s="38">
        <v>721217106047</v>
      </c>
      <c r="C50" s="39" t="s">
        <v>94</v>
      </c>
      <c r="D50" s="32" t="s">
        <v>124</v>
      </c>
      <c r="E50" s="33"/>
      <c r="F50" s="27"/>
      <c r="G50" s="27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customHeight="1">
      <c r="A51" s="29">
        <v>42</v>
      </c>
      <c r="B51" s="36">
        <v>721217106048</v>
      </c>
      <c r="C51" s="37" t="s">
        <v>95</v>
      </c>
      <c r="D51" s="32" t="s">
        <v>123</v>
      </c>
      <c r="E51" s="33"/>
      <c r="F51" s="27"/>
      <c r="G51" s="27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customHeight="1">
      <c r="A52" s="29">
        <v>43</v>
      </c>
      <c r="B52" s="36">
        <v>721217106049</v>
      </c>
      <c r="C52" s="37" t="s">
        <v>96</v>
      </c>
      <c r="D52" s="32" t="s">
        <v>124</v>
      </c>
      <c r="E52" s="33"/>
      <c r="F52" s="27"/>
      <c r="G52" s="27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customHeight="1">
      <c r="A53" s="29">
        <v>44</v>
      </c>
      <c r="B53" s="36">
        <v>721217106050</v>
      </c>
      <c r="C53" s="37" t="s">
        <v>97</v>
      </c>
      <c r="D53" s="32" t="s">
        <v>127</v>
      </c>
      <c r="E53" s="33"/>
      <c r="F53" s="27"/>
      <c r="G53" s="27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customHeight="1">
      <c r="A54" s="29">
        <v>45</v>
      </c>
      <c r="B54" s="36">
        <v>721217106051</v>
      </c>
      <c r="C54" s="37" t="s">
        <v>98</v>
      </c>
      <c r="D54" s="32" t="s">
        <v>123</v>
      </c>
      <c r="E54" s="33"/>
      <c r="F54" s="27"/>
      <c r="G54" s="27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customHeight="1">
      <c r="A55" s="29">
        <v>46</v>
      </c>
      <c r="B55" s="36">
        <v>721217106052</v>
      </c>
      <c r="C55" s="37" t="s">
        <v>99</v>
      </c>
      <c r="D55" s="32" t="s">
        <v>123</v>
      </c>
      <c r="E55" s="33"/>
      <c r="F55" s="27"/>
      <c r="G55" s="27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15.75" customHeight="1">
      <c r="A56" s="29">
        <v>47</v>
      </c>
      <c r="B56" s="36">
        <v>721217106053</v>
      </c>
      <c r="C56" s="37" t="s">
        <v>100</v>
      </c>
      <c r="D56" s="32" t="s">
        <v>123</v>
      </c>
      <c r="E56" s="33"/>
      <c r="F56" s="27"/>
      <c r="G56" s="27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customHeight="1">
      <c r="A57" s="29">
        <v>48</v>
      </c>
      <c r="B57" s="36">
        <v>721217106054</v>
      </c>
      <c r="C57" s="37" t="s">
        <v>101</v>
      </c>
      <c r="D57" s="32" t="s">
        <v>123</v>
      </c>
      <c r="E57" s="33"/>
      <c r="F57" s="27"/>
      <c r="G57" s="27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customHeight="1">
      <c r="A58" s="29">
        <v>49</v>
      </c>
      <c r="B58" s="36">
        <v>721217106055</v>
      </c>
      <c r="C58" s="37" t="s">
        <v>102</v>
      </c>
      <c r="D58" s="32" t="s">
        <v>123</v>
      </c>
      <c r="E58" s="33"/>
      <c r="F58" s="27"/>
      <c r="G58" s="27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customHeight="1">
      <c r="A59" s="29">
        <v>50</v>
      </c>
      <c r="B59" s="36">
        <v>721217106056</v>
      </c>
      <c r="C59" s="37" t="s">
        <v>103</v>
      </c>
      <c r="D59" s="32" t="s">
        <v>123</v>
      </c>
      <c r="E59" s="33"/>
      <c r="F59" s="27"/>
      <c r="G59" s="27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customHeight="1">
      <c r="A60" s="29">
        <v>51</v>
      </c>
      <c r="B60" s="36">
        <v>721217106057</v>
      </c>
      <c r="C60" s="37" t="s">
        <v>104</v>
      </c>
      <c r="D60" s="32" t="s">
        <v>124</v>
      </c>
      <c r="E60" s="33"/>
      <c r="F60" s="27"/>
      <c r="G60" s="27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customHeight="1">
      <c r="A61" s="29">
        <v>52</v>
      </c>
      <c r="B61" s="36">
        <v>721217106058</v>
      </c>
      <c r="C61" s="37" t="s">
        <v>105</v>
      </c>
      <c r="D61" s="32" t="s">
        <v>124</v>
      </c>
      <c r="E61" s="33"/>
      <c r="F61" s="27"/>
      <c r="G61" s="27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customHeight="1">
      <c r="A62" s="29">
        <v>53</v>
      </c>
      <c r="B62" s="36">
        <v>721217106059</v>
      </c>
      <c r="C62" s="37" t="s">
        <v>106</v>
      </c>
      <c r="D62" s="32" t="s">
        <v>127</v>
      </c>
      <c r="E62" s="33"/>
      <c r="F62" s="27"/>
      <c r="G62" s="27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customHeight="1">
      <c r="A63" s="40"/>
      <c r="B63" s="41"/>
      <c r="C63" s="42"/>
      <c r="D63" s="10"/>
      <c r="E63" s="33"/>
      <c r="F63" s="27"/>
      <c r="G63" s="27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customHeight="1">
      <c r="A64" s="73" t="s">
        <v>128</v>
      </c>
      <c r="B64" s="62"/>
      <c r="C64" s="63"/>
      <c r="D64" s="10">
        <v>53</v>
      </c>
      <c r="E64" s="27"/>
      <c r="F64" s="27"/>
      <c r="G64" s="27"/>
      <c r="H64" s="43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customHeight="1">
      <c r="A65" s="73" t="s">
        <v>129</v>
      </c>
      <c r="B65" s="62"/>
      <c r="C65" s="63"/>
      <c r="D65" s="34">
        <f>D64-D66</f>
        <v>53</v>
      </c>
      <c r="E65" s="27"/>
      <c r="F65" s="27"/>
      <c r="G65" s="27"/>
      <c r="H65" s="43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customHeight="1">
      <c r="A66" s="73" t="s">
        <v>130</v>
      </c>
      <c r="B66" s="62"/>
      <c r="C66" s="63"/>
      <c r="D66" s="34">
        <f>COUNTIF(D10:D62,"=U")+COUNTIF(D10:D62,"=UA")</f>
        <v>0</v>
      </c>
      <c r="E66" s="27"/>
      <c r="F66" s="27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customHeight="1">
      <c r="A67" s="73" t="s">
        <v>131</v>
      </c>
      <c r="B67" s="62"/>
      <c r="C67" s="63"/>
      <c r="D67" s="44">
        <f>D65/D64*100</f>
        <v>100</v>
      </c>
      <c r="E67" s="27"/>
      <c r="F67" s="27"/>
      <c r="G67" s="45" t="s">
        <v>132</v>
      </c>
      <c r="H67" s="45" t="s">
        <v>133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customHeight="1">
      <c r="A68" s="73" t="s">
        <v>134</v>
      </c>
      <c r="B68" s="62"/>
      <c r="C68" s="63"/>
      <c r="D68" s="34">
        <f>COUNTIF(D10:D62,"=O")</f>
        <v>17</v>
      </c>
      <c r="E68" s="27"/>
      <c r="F68" s="27"/>
      <c r="G68" s="46" t="s">
        <v>135</v>
      </c>
      <c r="H68" s="46" t="s">
        <v>136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customHeight="1">
      <c r="A69" s="73" t="s">
        <v>137</v>
      </c>
      <c r="B69" s="62"/>
      <c r="C69" s="63"/>
      <c r="D69" s="34">
        <f>COUNTIF(D10:D62,"=A+")</f>
        <v>21</v>
      </c>
      <c r="E69" s="27"/>
      <c r="F69" s="27"/>
      <c r="G69" s="46" t="s">
        <v>138</v>
      </c>
      <c r="H69" s="46" t="s">
        <v>139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customHeight="1">
      <c r="A70" s="73" t="s">
        <v>140</v>
      </c>
      <c r="B70" s="62"/>
      <c r="C70" s="63"/>
      <c r="D70" s="34">
        <f>COUNTIF(D10:D62,"=A")</f>
        <v>7</v>
      </c>
      <c r="E70" s="27"/>
      <c r="F70" s="27"/>
      <c r="G70" s="46" t="s">
        <v>141</v>
      </c>
      <c r="H70" s="46" t="s">
        <v>142</v>
      </c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customHeight="1">
      <c r="A71" s="73" t="s">
        <v>143</v>
      </c>
      <c r="B71" s="62"/>
      <c r="C71" s="63"/>
      <c r="D71" s="34">
        <f>COUNTIF(D10:D62,"=B+")</f>
        <v>6</v>
      </c>
      <c r="E71" s="27"/>
      <c r="F71" s="27"/>
      <c r="G71" s="46" t="s">
        <v>144</v>
      </c>
      <c r="H71" s="46" t="s">
        <v>145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customHeight="1">
      <c r="A72" s="73" t="s">
        <v>146</v>
      </c>
      <c r="B72" s="62"/>
      <c r="C72" s="63"/>
      <c r="D72" s="34">
        <f>COUNTIF(D10:D62,"=B")</f>
        <v>2</v>
      </c>
      <c r="E72" s="27"/>
      <c r="F72" s="27"/>
      <c r="G72" s="47" t="s">
        <v>147</v>
      </c>
      <c r="H72" s="47" t="s">
        <v>148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customHeight="1">
      <c r="A73" s="73" t="s">
        <v>149</v>
      </c>
      <c r="B73" s="62"/>
      <c r="C73" s="63"/>
      <c r="D73" s="5" t="s">
        <v>150</v>
      </c>
      <c r="E73" s="27"/>
      <c r="F73" s="27"/>
      <c r="G73" s="46" t="s">
        <v>151</v>
      </c>
      <c r="H73" s="4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customHeight="1">
      <c r="A74" s="73" t="s">
        <v>152</v>
      </c>
      <c r="B74" s="62"/>
      <c r="C74" s="63"/>
      <c r="D74" s="5">
        <f>D68+D69+D70</f>
        <v>45</v>
      </c>
      <c r="E74" s="27"/>
      <c r="F74" s="27"/>
      <c r="G74" s="27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customHeight="1">
      <c r="A75" s="73" t="s">
        <v>153</v>
      </c>
      <c r="B75" s="62"/>
      <c r="C75" s="63"/>
      <c r="D75" s="48">
        <f>(D74/D64)*100</f>
        <v>84.905660377358487</v>
      </c>
      <c r="E75" s="27"/>
      <c r="F75" s="27"/>
      <c r="G75" s="27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customHeight="1">
      <c r="A76" s="74" t="s">
        <v>154</v>
      </c>
      <c r="B76" s="62"/>
      <c r="C76" s="63"/>
      <c r="D76" s="49" t="str">
        <f>IF(80&lt;=D75,"3",IF(70&lt;=D75,"2",IF(60&lt;=D75,"1",0)))</f>
        <v>3</v>
      </c>
      <c r="E76" s="27"/>
      <c r="F76" s="27"/>
      <c r="G76" s="27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customHeight="1">
      <c r="A77" s="27"/>
      <c r="B77" s="27"/>
      <c r="C77" s="27"/>
      <c r="D77" s="27"/>
      <c r="E77" s="27"/>
      <c r="F77" s="27"/>
      <c r="G77" s="27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customHeight="1">
      <c r="A78" s="75" t="s">
        <v>155</v>
      </c>
      <c r="B78" s="57"/>
      <c r="C78" s="27"/>
      <c r="D78" s="27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customHeight="1">
      <c r="A79" s="57"/>
      <c r="B79" s="57"/>
      <c r="C79" s="50"/>
      <c r="D79" s="27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customHeight="1">
      <c r="A80" s="27"/>
      <c r="B80" s="27"/>
      <c r="C80" s="27"/>
      <c r="D80" s="27"/>
      <c r="E80" s="27"/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customHeight="1">
      <c r="A81" s="27"/>
      <c r="B81" s="27"/>
      <c r="C81" s="27"/>
      <c r="D81" s="27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customHeight="1">
      <c r="A82" s="26"/>
      <c r="B82" s="26"/>
      <c r="C82" s="26"/>
      <c r="D82" s="26"/>
      <c r="E82" s="27"/>
      <c r="F82" s="27"/>
      <c r="G82" s="27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spans="1:28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spans="1:2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spans="1:28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spans="1:28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spans="1:28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spans="1:28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spans="1:28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1:28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spans="1:28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spans="1:28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spans="1:28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spans="1:2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spans="1:28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spans="1:28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spans="1:28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spans="1:28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1:28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spans="1:28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spans="1:28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spans="1:28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spans="1:28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spans="1: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spans="1:28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spans="1:28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spans="1:28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spans="1:28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spans="1:28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spans="1:28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spans="1:28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spans="1:28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spans="1:28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spans="1:2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spans="1:28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spans="1:28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spans="1:28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spans="1:28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spans="1:28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1:28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spans="1:28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spans="1:28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spans="1:28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spans="1:28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spans="1:28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spans="1:28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spans="1:28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spans="1:2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spans="1:28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spans="1:28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spans="1:28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spans="1:28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spans="1:28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spans="1:28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spans="1:28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spans="1:28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spans="1:28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spans="1:2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spans="1:28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spans="1:28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spans="1:28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spans="1:28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spans="1:28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spans="1:28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spans="1:28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spans="1:28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spans="1:28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spans="1:2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spans="1:28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spans="1:28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spans="1:28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spans="1:28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spans="1:28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spans="1:28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spans="1:28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spans="1:28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spans="1:28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spans="1:2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spans="1:28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spans="1:28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spans="1:28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spans="1:28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spans="1:28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spans="1:28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spans="1:28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spans="1:28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spans="1:28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8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8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spans="1:28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spans="1:28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 spans="1:28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8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8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 spans="1:28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 spans="1:28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28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28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 spans="1:28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 spans="1:28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 spans="1:28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 spans="1:28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 spans="1:28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 spans="1:28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 spans="1:28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 spans="1:2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spans="1:28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spans="1:28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spans="1:28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 spans="1:28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 spans="1:28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 spans="1:28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 spans="1:28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 spans="1:28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 spans="1:28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 spans="1: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 spans="1:28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 spans="1:28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 spans="1:28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 spans="1:28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 spans="1:28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 spans="1:28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 spans="1:28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 spans="1:28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 spans="1:28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 spans="1:2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 spans="1:28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 spans="1:28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 spans="1:28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 spans="1:28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 spans="1:28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 spans="1:28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 spans="1:28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 spans="1:28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 spans="1:28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 spans="1:2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 spans="1:28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 spans="1:28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 spans="1:28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 spans="1:28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 spans="1:28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 spans="1:28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 spans="1:28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 spans="1:28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 spans="1:28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 spans="1:2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 spans="1:28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 spans="1:28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 spans="1:28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 spans="1:28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 spans="1:28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 spans="1:28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 spans="1:28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 spans="1:28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 spans="1:28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 spans="1:2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 spans="1:28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 spans="1:28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 spans="1:28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 spans="1:28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 spans="1:28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 spans="1:28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 spans="1:28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 spans="1:28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 spans="1:28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 spans="1:2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 spans="1:28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 spans="1:28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 spans="1:28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 spans="1:28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 spans="1:28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 spans="1:28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 spans="1:28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 spans="1:28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 spans="1:28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 spans="1:2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 spans="1:28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 spans="1:28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 spans="1:28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 spans="1:28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 spans="1:28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 spans="1:28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 spans="1:28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 spans="1:28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 spans="1:28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 spans="1:2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 spans="1:28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 spans="1:28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 spans="1:28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 spans="1:28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 spans="1:28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 spans="1:28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 spans="1:28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 spans="1:28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 spans="1:28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 spans="1:2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 spans="1:28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 spans="1:28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 spans="1:28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 spans="1:28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 spans="1:28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 spans="1:28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 spans="1:28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 spans="1:28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 spans="1:28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 spans="1:2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 spans="1:28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 spans="1:28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 spans="1:28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 spans="1:28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 spans="1:28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 spans="1:28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 spans="1:28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 spans="1:28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 spans="1:28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 spans="1: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 spans="1:28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 spans="1:28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 spans="1:28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 spans="1:28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 spans="1:28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 spans="1:28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 spans="1:28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 spans="1:28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 spans="1:28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 spans="1:2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 spans="1:28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 spans="1:28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 spans="1:28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 spans="1:28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 spans="1:28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 spans="1:28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 spans="1:28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 spans="1:28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 spans="1:28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 spans="1:2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 spans="1:28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 spans="1:28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 spans="1:28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 spans="1:28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 spans="1:28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 spans="1:28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 spans="1:28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 spans="1:28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 spans="1:28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 spans="1:2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 spans="1:28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 spans="1:28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 spans="1:28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 spans="1:28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 spans="1:28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 spans="1:28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 spans="1:28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 spans="1:28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 spans="1:28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 spans="1:2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 spans="1:28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 spans="1:28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 spans="1:28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 spans="1:28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 spans="1:28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 spans="1:28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 spans="1:28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 spans="1:28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 spans="1:28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 spans="1:2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 spans="1:28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 spans="1:28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 spans="1:28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 spans="1:28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 spans="1:28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 spans="1:28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 spans="1:28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 spans="1:28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 spans="1:28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 spans="1:2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 spans="1:28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 spans="1:28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 spans="1:28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 spans="1:28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 spans="1:28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 spans="1:28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 spans="1:28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 spans="1:28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 spans="1:28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 spans="1:2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 spans="1:28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 spans="1:28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 spans="1:28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 spans="1:28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 spans="1:28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 spans="1:28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 spans="1:28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 spans="1:28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 spans="1:28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 spans="1:2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 spans="1:28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 spans="1:28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 spans="1:28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 spans="1:28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 spans="1:28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 spans="1:28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 spans="1:28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 spans="1:28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 spans="1:28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 spans="1:2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 spans="1:28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 spans="1:28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 spans="1:28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 spans="1:28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 spans="1:28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 spans="1:28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 spans="1:28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 spans="1:28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 spans="1:28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 spans="1: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 spans="1:28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 spans="1:28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 spans="1:28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 spans="1:28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 spans="1:28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 spans="1:28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 spans="1:28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 spans="1:28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 spans="1:28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 spans="1:2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 spans="1:28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 spans="1:28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 spans="1:28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 spans="1:28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 spans="1:28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 spans="1:28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 spans="1:28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 spans="1:28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 spans="1:28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 spans="1:2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 spans="1:28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 spans="1:28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 spans="1:28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 spans="1:28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 spans="1:28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 spans="1:28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 spans="1:28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 spans="1:28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 spans="1:28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 spans="1:2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 spans="1:28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 spans="1:28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 spans="1:28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 spans="1:28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 spans="1:28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 spans="1:28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 spans="1:28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 spans="1:28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 spans="1:28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 spans="1:2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 spans="1:28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 spans="1:28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 spans="1:28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 spans="1:28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 spans="1:28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 spans="1:28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 spans="1:28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 spans="1:28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 spans="1:28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 spans="1:2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 spans="1:28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 spans="1:28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 spans="1:28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 spans="1:28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 spans="1:28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 spans="1:28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 spans="1:28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 spans="1:28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 spans="1:28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 spans="1:2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 spans="1:28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 spans="1:28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 spans="1:28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 spans="1:28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 spans="1:28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 spans="1:28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 spans="1:28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 spans="1:28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 spans="1:28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 spans="1:2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 spans="1:28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 spans="1:28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 spans="1:28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 spans="1:28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 spans="1:28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 spans="1:28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 spans="1:28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 spans="1:28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 spans="1:28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 spans="1:2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 spans="1:28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 spans="1:28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 spans="1:28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 spans="1:28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 spans="1:28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 spans="1:28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 spans="1:28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 spans="1:28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 spans="1:28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 spans="1:2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 spans="1:28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 spans="1:28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 spans="1:28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 spans="1:28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 spans="1:28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 spans="1:28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 spans="1:28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 spans="1:28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 spans="1:28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 spans="1: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 spans="1:28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 spans="1:28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 spans="1:28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 spans="1:28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 spans="1:28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 spans="1:28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 spans="1:28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 spans="1:28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 spans="1:28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 spans="1:2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 spans="1:28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 spans="1:28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 spans="1:28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 spans="1:28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 spans="1:28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 spans="1:28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 spans="1:28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 spans="1:28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 spans="1:28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 spans="1:2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 spans="1:28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 spans="1:28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 spans="1:28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 spans="1:28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 spans="1:28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 spans="1:28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 spans="1:28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 spans="1:28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 spans="1:28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 spans="1:2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 spans="1:28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 spans="1:28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 spans="1:28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 spans="1:28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 spans="1:28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 spans="1:28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 spans="1:28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 spans="1:28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 spans="1:28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 spans="1:2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 spans="1:28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 spans="1:28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 spans="1:28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 spans="1:28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 spans="1:28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 spans="1:28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 spans="1:28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 spans="1:28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 spans="1:28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 spans="1:2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 spans="1:28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 spans="1:28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 spans="1:28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 spans="1:28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 spans="1:28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 spans="1:28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 spans="1:28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 spans="1:28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 spans="1:28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 spans="1:2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 spans="1:28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 spans="1:28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 spans="1:28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 spans="1:28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 spans="1:28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 spans="1:28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 spans="1:28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 spans="1:28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 spans="1:28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 spans="1:2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 spans="1:28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 spans="1:28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 spans="1:28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 spans="1:28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 spans="1:28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 spans="1:28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 spans="1:28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 spans="1:28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 spans="1:28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 spans="1:2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 spans="1:28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 spans="1:28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 spans="1:28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 spans="1:28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 spans="1:28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 spans="1:28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 spans="1:28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 spans="1:28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 spans="1:28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 spans="1:2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 spans="1:28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 spans="1:28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 spans="1:28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 spans="1:28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 spans="1:28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 spans="1:28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 spans="1:28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 spans="1:28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 spans="1:28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 spans="1: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 spans="1:28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 spans="1:28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 spans="1:28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 spans="1:28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 spans="1:28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 spans="1:28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 spans="1:28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 spans="1:28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 spans="1:28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 spans="1:2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 spans="1:28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 spans="1:28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 spans="1:28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 spans="1:28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 spans="1:28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 spans="1:28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 spans="1:28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 spans="1:28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 spans="1:28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 spans="1:2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 spans="1:28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 spans="1:28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 spans="1:28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 spans="1:28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 spans="1:28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 spans="1:28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 spans="1:28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 spans="1:28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 spans="1:28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 spans="1:2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 spans="1:28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 spans="1:28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 spans="1:28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 spans="1:28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 spans="1:28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 spans="1:28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 spans="1:28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 spans="1:28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 spans="1:28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 spans="1:2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 spans="1:28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 spans="1:28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 spans="1:28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 spans="1:28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 spans="1:28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 spans="1:28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 spans="1:28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 spans="1:28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 spans="1:28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 spans="1:2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 spans="1:28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 spans="1:28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 spans="1:28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 spans="1:28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 spans="1:28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 spans="1:28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 spans="1:28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 spans="1:28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 spans="1:28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 spans="1:2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 spans="1:28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 spans="1:28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 spans="1:28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 spans="1:28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 spans="1:28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 spans="1:28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 spans="1:28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 spans="1:28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 spans="1:28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 spans="1:2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 spans="1:28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 spans="1:28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 spans="1:28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 spans="1:28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 spans="1:28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 spans="1:28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 spans="1:28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 spans="1:28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 spans="1:28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 spans="1:2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 spans="1:28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 spans="1:28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 spans="1:28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 spans="1:28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 spans="1:28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 spans="1:28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 spans="1:28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 spans="1:28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 spans="1:28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 spans="1:2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 spans="1:28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 spans="1:28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 spans="1:28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 spans="1:28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 spans="1:28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 spans="1:28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 spans="1:28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 spans="1:28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 spans="1:28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 spans="1: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 spans="1:28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 spans="1:28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 spans="1:28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 spans="1:28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 spans="1:28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 spans="1:28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 spans="1:28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 spans="1:28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 spans="1:28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 spans="1:2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 spans="1:28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 spans="1:28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 spans="1:28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 spans="1:28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 spans="1:28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 spans="1:28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 spans="1:28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 spans="1:28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 spans="1:28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 spans="1:2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 spans="1:28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 spans="1:28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 spans="1:28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 spans="1:28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 spans="1:28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 spans="1:28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 spans="1:28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 spans="1:28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 spans="1:28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 spans="1:2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 spans="1:28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 spans="1:28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 spans="1:28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 spans="1:28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 spans="1:28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 spans="1:28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 spans="1:28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 spans="1:28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 spans="1:28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 spans="1:2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 spans="1:28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 spans="1:28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 spans="1:28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 spans="1:28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 spans="1:28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 spans="1:28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 spans="1:28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 spans="1:28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 spans="1:28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 spans="1:2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 spans="1:28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 spans="1:28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 spans="1:28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 spans="1:28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 spans="1:28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 spans="1:28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 spans="1:28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 spans="1:28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 spans="1:28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 spans="1:2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 spans="1:28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 spans="1:28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 spans="1:28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 spans="1:28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 spans="1:28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 spans="1:28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 spans="1:28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 spans="1:28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 spans="1:28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 spans="1:2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 spans="1:28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 spans="1:28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 spans="1:28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 spans="1:28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 spans="1:28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 spans="1:28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 spans="1:28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 spans="1:28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 spans="1:28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 spans="1:2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 spans="1:28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 spans="1:28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 spans="1:28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 spans="1:28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 spans="1:28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 spans="1:28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 spans="1:28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 spans="1:28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 spans="1:28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 spans="1:2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 spans="1:28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 spans="1:28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 spans="1:28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 spans="1:28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 spans="1:28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 spans="1:28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 spans="1:28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 spans="1:28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 spans="1:28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 spans="1: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 spans="1:28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 spans="1:28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 spans="1:28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 spans="1:28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 spans="1:28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 spans="1:28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 spans="1:28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 spans="1:28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 spans="1:28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 spans="1:2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 spans="1:28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 spans="1:28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 spans="1:28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 spans="1:28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 spans="1:28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 spans="1:28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 spans="1:28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 spans="1:28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 spans="1:28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 spans="1:2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 spans="1:28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 spans="1:28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 spans="1:28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 spans="1:28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 spans="1:28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 spans="1:28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 spans="1:28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 spans="1:28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 spans="1:28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 spans="1:2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 spans="1:28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 spans="1:28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 spans="1:28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 spans="1:28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 spans="1:28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 spans="1:28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 spans="1:28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 spans="1:28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 spans="1:28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 spans="1:2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 spans="1:28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 spans="1:28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 spans="1:28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 spans="1:28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 spans="1:28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 spans="1:28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 spans="1:28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 spans="1:28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 spans="1:28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 spans="1:2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 spans="1:28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 spans="1:28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 spans="1:28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 spans="1:28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 spans="1:28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 spans="1:28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 spans="1:28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 spans="1:28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 spans="1:28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 spans="1:2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 spans="1:28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 spans="1:28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 spans="1:28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 spans="1:28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 spans="1:28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 spans="1:28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 spans="1:28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 spans="1:28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 spans="1:28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 spans="1:2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 spans="1:28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 spans="1:28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 spans="1:28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 spans="1:28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 spans="1:28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 spans="1:28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 spans="1:28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 spans="1:28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 spans="1:28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 spans="1:2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 spans="1:28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 spans="1:28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 spans="1:28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 spans="1:28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 spans="1:28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 spans="1:28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 spans="1:28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 spans="1:28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 spans="1:28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 spans="1:2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 spans="1:28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 spans="1:28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 spans="1:28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 spans="1:28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 spans="1:28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 spans="1:28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 spans="1:28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 spans="1:28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 spans="1:28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 spans="1: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 spans="1:28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 spans="1:28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 spans="1:28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 spans="1:28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 spans="1:28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 spans="1:28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 spans="1:28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 spans="1:28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 spans="1:28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 spans="1:2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 spans="1:28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 spans="1:28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 spans="1:28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 spans="1:28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 spans="1:28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 spans="1:28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 spans="1:28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 spans="1:28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 spans="1:28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 spans="1:2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 spans="1:28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 spans="1:28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 spans="1:28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 spans="1:28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 spans="1:28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 spans="1:28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 spans="1:28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 spans="1:28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 spans="1:28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 spans="1:2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 spans="1:28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 spans="1:28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 spans="1:28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 spans="1:28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 spans="1:28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 spans="1:28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 spans="1:28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 spans="1:28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 spans="1:28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 spans="1:2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 spans="1:28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 spans="1:28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 spans="1:28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 spans="1:28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 spans="1:28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 spans="1:28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 spans="1:28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 spans="1:28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 spans="1:28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 spans="1:2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 spans="1:28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 spans="1:28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 spans="1:28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 spans="1:28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 spans="1:28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 spans="1:28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 spans="1:28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 spans="1:28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 spans="1:28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 spans="1:2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 spans="1:28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 spans="1:28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 spans="1:28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 spans="1:28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 spans="1:28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 spans="1:28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 spans="1:28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 spans="1:28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 spans="1:28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 spans="1:2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 spans="1:28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  <row r="1000" spans="1:28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</row>
  </sheetData>
  <mergeCells count="25">
    <mergeCell ref="A76:C76"/>
    <mergeCell ref="A78:B79"/>
    <mergeCell ref="A67:C67"/>
    <mergeCell ref="A68:C68"/>
    <mergeCell ref="A69:C69"/>
    <mergeCell ref="A70:C70"/>
    <mergeCell ref="A71:C71"/>
    <mergeCell ref="A72:C72"/>
    <mergeCell ref="A73:C73"/>
    <mergeCell ref="A64:C64"/>
    <mergeCell ref="A65:C65"/>
    <mergeCell ref="A66:C66"/>
    <mergeCell ref="A74:C74"/>
    <mergeCell ref="A75:C75"/>
    <mergeCell ref="A5:D5"/>
    <mergeCell ref="E5:G5"/>
    <mergeCell ref="A6:D6"/>
    <mergeCell ref="E6:G6"/>
    <mergeCell ref="A7:D7"/>
    <mergeCell ref="E7:G7"/>
    <mergeCell ref="A1:D1"/>
    <mergeCell ref="A2:D2"/>
    <mergeCell ref="A3:D3"/>
    <mergeCell ref="A4:D4"/>
    <mergeCell ref="E4:G4"/>
  </mergeCells>
  <conditionalFormatting sqref="D10:D72">
    <cfRule type="cellIs" dxfId="1" priority="1" operator="equal">
      <formula>"UA"</formula>
    </cfRule>
  </conditionalFormatting>
  <conditionalFormatting sqref="D10:D72">
    <cfRule type="cellIs" dxfId="0" priority="2" operator="equal">
      <formula>"U"</formula>
    </cfRule>
  </conditionalFormatting>
  <pageMargins left="0.7" right="0.7" top="0.75" bottom="0.75" header="0" footer="0"/>
  <pageSetup paperSize="9" scale="88" orientation="portrait" r:id="rId1"/>
  <colBreaks count="1" manualBreakCount="1">
    <brk id="4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976"/>
  <sheetViews>
    <sheetView tabSelected="1" view="pageBreakPreview" zoomScale="60" workbookViewId="0">
      <selection activeCell="A16" sqref="A16:XFD39"/>
    </sheetView>
  </sheetViews>
  <sheetFormatPr defaultColWidth="14.42578125" defaultRowHeight="15" customHeight="1"/>
  <cols>
    <col min="1" max="1" width="10.7109375" customWidth="1"/>
    <col min="2" max="2" width="16.42578125" customWidth="1"/>
    <col min="3" max="3" width="13.5703125" customWidth="1"/>
    <col min="4" max="4" width="16.28515625" customWidth="1"/>
    <col min="5" max="5" width="11.5703125" customWidth="1"/>
    <col min="6" max="7" width="9.140625" customWidth="1"/>
    <col min="8" max="8" width="12.5703125" customWidth="1"/>
    <col min="9" max="9" width="10.85546875" customWidth="1"/>
    <col min="10" max="10" width="7.7109375" customWidth="1"/>
    <col min="11" max="11" width="7.5703125" customWidth="1"/>
    <col min="12" max="12" width="8.7109375" customWidth="1"/>
    <col min="13" max="13" width="8.5703125" customWidth="1"/>
    <col min="14" max="14" width="8.28515625" customWidth="1"/>
    <col min="15" max="15" width="7.42578125" customWidth="1"/>
    <col min="16" max="28" width="9.140625" customWidth="1"/>
  </cols>
  <sheetData>
    <row r="1" spans="1:28" ht="32.25" customHeight="1">
      <c r="A1" s="67" t="s">
        <v>156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21.75" customHeight="1">
      <c r="A2" s="67" t="s">
        <v>114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ht="25.5" customHeight="1">
      <c r="A3" s="6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 ht="15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20.25" customHeight="1">
      <c r="A5" s="78" t="s">
        <v>157</v>
      </c>
      <c r="B5" s="57"/>
      <c r="C5" s="57"/>
      <c r="D5" s="57"/>
      <c r="E5" s="57"/>
      <c r="F5" s="57"/>
      <c r="G5" s="57"/>
      <c r="H5" s="57"/>
      <c r="I5" s="5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06.5" customHeight="1">
      <c r="A6" s="52" t="s">
        <v>158</v>
      </c>
      <c r="B6" s="52" t="s">
        <v>159</v>
      </c>
      <c r="C6" s="52" t="s">
        <v>160</v>
      </c>
      <c r="D6" s="100" t="s">
        <v>161</v>
      </c>
      <c r="E6" s="52" t="s">
        <v>162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5.75" customHeight="1">
      <c r="A7" s="53" t="s">
        <v>163</v>
      </c>
      <c r="B7" s="97" t="str">
        <f>Internal!U72</f>
        <v>3</v>
      </c>
      <c r="C7" s="98" t="str">
        <f>University!D76</f>
        <v>3</v>
      </c>
      <c r="D7" s="99">
        <f t="shared" ref="D7:D11" si="0">(B7*0.5+C7*0.5)</f>
        <v>3</v>
      </c>
      <c r="E7" s="99">
        <f t="shared" ref="E7:E11" si="1">D7</f>
        <v>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5.75" customHeight="1">
      <c r="A8" s="53" t="s">
        <v>164</v>
      </c>
      <c r="B8" s="97" t="str">
        <f>Internal!V72</f>
        <v>3</v>
      </c>
      <c r="C8" s="98" t="str">
        <f>University!D76</f>
        <v>3</v>
      </c>
      <c r="D8" s="99">
        <f t="shared" si="0"/>
        <v>3</v>
      </c>
      <c r="E8" s="99">
        <f t="shared" si="1"/>
        <v>3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5.75" customHeight="1">
      <c r="A9" s="53" t="s">
        <v>165</v>
      </c>
      <c r="B9" s="97" t="str">
        <f>Internal!W72</f>
        <v>3</v>
      </c>
      <c r="C9" s="98" t="str">
        <f>University!D76</f>
        <v>3</v>
      </c>
      <c r="D9" s="99">
        <f t="shared" si="0"/>
        <v>3</v>
      </c>
      <c r="E9" s="99">
        <f t="shared" si="1"/>
        <v>3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5.75" customHeight="1">
      <c r="A10" s="53" t="s">
        <v>166</v>
      </c>
      <c r="B10" s="97" t="str">
        <f>Internal!X72</f>
        <v>3</v>
      </c>
      <c r="C10" s="98" t="str">
        <f>University!D76</f>
        <v>3</v>
      </c>
      <c r="D10" s="99">
        <f t="shared" si="0"/>
        <v>3</v>
      </c>
      <c r="E10" s="99">
        <f t="shared" si="1"/>
        <v>3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5.75" customHeight="1">
      <c r="A11" s="53" t="s">
        <v>167</v>
      </c>
      <c r="B11" s="97" t="str">
        <f>Internal!Y72</f>
        <v>3</v>
      </c>
      <c r="C11" s="98" t="str">
        <f>University!D76</f>
        <v>3</v>
      </c>
      <c r="D11" s="99">
        <f t="shared" si="0"/>
        <v>3</v>
      </c>
      <c r="E11" s="99">
        <f t="shared" si="1"/>
        <v>3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5.75" customHeight="1">
      <c r="A12" s="54" t="s">
        <v>168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5.7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5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5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33.75" customHeight="1">
      <c r="A18" s="61" t="s">
        <v>169</v>
      </c>
      <c r="B18" s="63"/>
      <c r="C18" s="76" t="s">
        <v>170</v>
      </c>
      <c r="D18" s="77"/>
      <c r="E18" s="77"/>
      <c r="F18" s="77"/>
      <c r="G18" s="70"/>
      <c r="H18" s="27"/>
      <c r="I18" s="55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27.75" customHeight="1">
      <c r="A19" s="61" t="s">
        <v>171</v>
      </c>
      <c r="B19" s="63"/>
      <c r="C19" s="61"/>
      <c r="D19" s="62"/>
      <c r="E19" s="62"/>
      <c r="F19" s="62"/>
      <c r="G19" s="63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5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spans="1:28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spans="1:2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spans="1:28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spans="1:28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spans="1:28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spans="1:28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spans="1:28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spans="1:28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spans="1:28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spans="1:28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spans="1:28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spans="1:2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spans="1:28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spans="1:28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spans="1:28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spans="1:28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spans="1:28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spans="1:28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spans="1:28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spans="1:28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spans="1:28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spans="1:2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spans="1:28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spans="1:28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spans="1:28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spans="1:28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spans="1:28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spans="1:28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spans="1:28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spans="1:28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spans="1:28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spans="1:28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spans="1:28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spans="1:2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spans="1:28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spans="1:28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spans="1:28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spans="1:28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spans="1:28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spans="1:28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spans="1:28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spans="1:28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spans="1:28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spans="1:2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spans="1:28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spans="1:28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spans="1:28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spans="1:28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spans="1:28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spans="1:28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spans="1:28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spans="1:28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spans="1:28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spans="1:2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spans="1:28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spans="1:28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spans="1:28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spans="1:28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spans="1:28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spans="1:28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spans="1:28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spans="1:28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spans="1:28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spans="1:2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spans="1:28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spans="1:28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spans="1:28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spans="1:28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spans="1:28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spans="1:28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spans="1:28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spans="1:28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spans="1:28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spans="1:2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spans="1:28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spans="1:28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spans="1:28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spans="1:28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spans="1:28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spans="1:28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spans="1:28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spans="1:28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spans="1:28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spans="1:2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spans="1:28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spans="1:28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spans="1:28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spans="1:28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spans="1:28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spans="1:28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spans="1:28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spans="1:28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spans="1:28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spans="1:2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spans="1:28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spans="1:28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spans="1:28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spans="1:28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spans="1:28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spans="1:28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spans="1:28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spans="1:28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spans="1:28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spans="1:2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spans="1:28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spans="1:28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spans="1:28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spans="1:28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spans="1:28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spans="1:28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spans="1:28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spans="1:28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spans="1:28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spans="1: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spans="1:28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spans="1:28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spans="1:28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spans="1:28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spans="1:28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spans="1:28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spans="1:28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spans="1:28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spans="1:28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spans="1:2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spans="1:28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spans="1:28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spans="1:28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spans="1:28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spans="1:28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spans="1:28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spans="1:28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spans="1:28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spans="1:28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spans="1:2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spans="1:28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spans="1:28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spans="1:28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spans="1:28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spans="1:28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spans="1:28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spans="1:28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spans="1:28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spans="1:28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spans="1:2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spans="1:28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spans="1:28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spans="1:28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spans="1:28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spans="1:28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spans="1:28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spans="1:28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spans="1:28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spans="1:28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spans="1:2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spans="1:28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spans="1:28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spans="1:28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spans="1:28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spans="1:28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spans="1:28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spans="1:28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spans="1:28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spans="1:28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spans="1:2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spans="1:28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spans="1:28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spans="1:28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spans="1:28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spans="1:28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spans="1:28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spans="1:28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spans="1:28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spans="1:28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spans="1:2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spans="1:28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spans="1:28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spans="1:28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spans="1:28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spans="1:28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spans="1:28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spans="1:28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spans="1:28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spans="1:28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spans="1:2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spans="1:28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spans="1:28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spans="1:28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spans="1:28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spans="1:28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spans="1:28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spans="1:28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spans="1:28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spans="1:28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spans="1:2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spans="1:28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spans="1:28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spans="1:28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spans="1:28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spans="1:28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spans="1:28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spans="1:28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spans="1:28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spans="1:28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spans="1:2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spans="1:28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spans="1:28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spans="1:28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spans="1:28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spans="1:28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spans="1:28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spans="1:28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spans="1:28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spans="1:28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spans="1: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spans="1:28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spans="1:28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spans="1:28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spans="1:28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spans="1:28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spans="1:28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spans="1:28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spans="1:28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spans="1:28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spans="1:2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spans="1:28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spans="1:28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spans="1:28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spans="1:28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spans="1:28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spans="1:28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spans="1:28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spans="1:28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spans="1:28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spans="1:2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spans="1:28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spans="1:28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spans="1:28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spans="1:28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spans="1:28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spans="1:28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spans="1:28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spans="1:28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spans="1:28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spans="1:2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spans="1:28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spans="1:28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spans="1:28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spans="1:28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spans="1:28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spans="1:28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spans="1:28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spans="1:28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spans="1:28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spans="1:2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spans="1:28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spans="1:28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spans="1:28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spans="1:28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spans="1:28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spans="1:28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spans="1:28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spans="1:28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spans="1:28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spans="1:2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spans="1:28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spans="1:28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spans="1:28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spans="1:28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spans="1:28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spans="1:28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spans="1:28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spans="1:28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spans="1:28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spans="1:2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spans="1:28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spans="1:28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spans="1:28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spans="1:28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spans="1:28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spans="1:28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spans="1:28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spans="1:28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spans="1:28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spans="1:2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spans="1:28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spans="1:28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spans="1:28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spans="1:28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spans="1:28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spans="1:28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spans="1:28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spans="1:28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spans="1:28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spans="1:2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spans="1:28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spans="1:28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spans="1:28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spans="1:28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spans="1:28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spans="1:28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spans="1:28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spans="1:28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spans="1:28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spans="1:2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spans="1:28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spans="1:28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spans="1:28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spans="1:28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spans="1:28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spans="1:28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spans="1:28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spans="1:28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spans="1:28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spans="1: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spans="1:28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spans="1:28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spans="1:28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spans="1:28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spans="1:28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spans="1:28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spans="1:28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spans="1:28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spans="1:28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spans="1:2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spans="1:28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spans="1:28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spans="1:28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spans="1:28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spans="1:28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spans="1:28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spans="1:28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spans="1:28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spans="1:28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spans="1:2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spans="1:28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spans="1:28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spans="1:28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spans="1:28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spans="1:28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spans="1:28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spans="1:28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spans="1:28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spans="1:28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spans="1:2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spans="1:28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spans="1:28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spans="1:28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spans="1:28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spans="1:28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spans="1:28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spans="1:28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spans="1:28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spans="1:28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spans="1:2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spans="1:28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spans="1:28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spans="1:28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spans="1:28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spans="1:28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spans="1:28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spans="1:28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spans="1:28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spans="1:28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spans="1:2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spans="1:28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spans="1:28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spans="1:28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spans="1:28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spans="1:28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spans="1:28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spans="1:28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spans="1:28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spans="1:28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spans="1:2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spans="1:28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spans="1:28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spans="1:28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spans="1:28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spans="1:28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spans="1:28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spans="1:28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spans="1:28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spans="1:28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spans="1:2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spans="1:28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spans="1:28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spans="1:28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spans="1:28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spans="1:28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spans="1:28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spans="1:28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spans="1:28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spans="1:28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spans="1:2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spans="1:28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spans="1:28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spans="1:28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spans="1:28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spans="1:28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spans="1:28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spans="1:28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spans="1:28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spans="1:28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spans="1:2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spans="1:28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spans="1:28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spans="1:28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spans="1:28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spans="1:28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spans="1:28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spans="1:28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spans="1:28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spans="1:28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spans="1: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spans="1:28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spans="1:28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spans="1:28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spans="1:28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spans="1:28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spans="1:28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spans="1:28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spans="1:28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spans="1:28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spans="1:2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spans="1:28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spans="1:28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spans="1:28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spans="1:28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spans="1:28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spans="1:28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spans="1:28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spans="1:28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spans="1:28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spans="1:2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spans="1:28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spans="1:28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spans="1:28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spans="1:28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spans="1:28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spans="1:28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spans="1:28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spans="1:28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spans="1:28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spans="1:2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spans="1:28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spans="1:28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spans="1:28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spans="1:28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spans="1:28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spans="1:28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spans="1:28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spans="1:28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spans="1:28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spans="1:2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spans="1:28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spans="1:28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spans="1:28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spans="1:28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spans="1:28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spans="1:28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spans="1:28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spans="1:28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spans="1:28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spans="1:2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spans="1:28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spans="1:28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spans="1:28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spans="1:28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spans="1:28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spans="1:28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spans="1:28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spans="1:28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spans="1:28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spans="1:2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spans="1:28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spans="1:28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spans="1:28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spans="1:28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spans="1:28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spans="1:28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spans="1:28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spans="1:28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spans="1:28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spans="1:2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spans="1:28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spans="1:28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spans="1:28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spans="1:28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spans="1:28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spans="1:28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spans="1:28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spans="1:28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spans="1:28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spans="1:2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spans="1:28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spans="1:28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spans="1:28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spans="1:28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spans="1:28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spans="1:28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spans="1:28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spans="1:28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spans="1:28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spans="1:2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spans="1:28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spans="1:28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spans="1:28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spans="1:28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spans="1:28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spans="1:28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spans="1:28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spans="1:28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spans="1:28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spans="1: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spans="1:28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spans="1:28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spans="1:28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spans="1:28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spans="1:28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spans="1:28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spans="1:28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spans="1:28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spans="1:28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spans="1:2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spans="1:28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spans="1:28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spans="1:28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spans="1:28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spans="1:28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spans="1:28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spans="1:28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spans="1:28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spans="1:28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spans="1:2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spans="1:28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spans="1:28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spans="1:28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spans="1:28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spans="1:28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spans="1:28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spans="1:28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spans="1:28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spans="1:28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spans="1:2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spans="1:28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spans="1:28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spans="1:28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spans="1:28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spans="1:28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spans="1:28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spans="1:28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spans="1:28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spans="1:28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spans="1:2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 spans="1:28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 spans="1:28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 spans="1:28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 spans="1:28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 spans="1:28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 spans="1:28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 spans="1:28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 spans="1:28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</sheetData>
  <mergeCells count="8">
    <mergeCell ref="A18:B18"/>
    <mergeCell ref="C18:G18"/>
    <mergeCell ref="A19:B19"/>
    <mergeCell ref="C19:G19"/>
    <mergeCell ref="A1:O1"/>
    <mergeCell ref="A2:O2"/>
    <mergeCell ref="A3:O3"/>
    <mergeCell ref="A5:I5"/>
  </mergeCells>
  <printOptions horizontalCentered="1"/>
  <pageMargins left="0.35433070866141736" right="0.27559055118110237" top="0.39370078740157483" bottom="0.39370078740157483" header="0" footer="0"/>
  <pageSetup paperSize="9" scale="98" orientation="landscape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University</vt:lpstr>
      <vt:lpstr>Calculation Sheet</vt:lpstr>
      <vt:lpstr>'Calculation Sheet'!Print_Area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STUDENT</cp:lastModifiedBy>
  <cp:lastPrinted>2022-07-01T05:42:43Z</cp:lastPrinted>
  <dcterms:created xsi:type="dcterms:W3CDTF">2015-12-22T02:33:07Z</dcterms:created>
  <dcterms:modified xsi:type="dcterms:W3CDTF">2022-07-01T05:43:06Z</dcterms:modified>
</cp:coreProperties>
</file>