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2"/>
  </bookViews>
  <sheets>
    <sheet name="Internal" sheetId="1" r:id="rId1"/>
    <sheet name="University" sheetId="2" r:id="rId2"/>
    <sheet name="Calculation Sheet" sheetId="3" r:id="rId3"/>
  </sheets>
  <calcPr calcId="124519"/>
  <fileRecoveryPr repairLoad="1"/>
  <extLst>
    <ext uri="GoogleSheetsCustomDataVersion1">
      <go:sheetsCustomData xmlns:go="http://customooxmlschemas.google.com/" r:id="rId7" roundtripDataSignature="AMtx7mgoTCdRPqjn5NO6jhCUnzJP1syzjw=="/>
    </ext>
  </extLst>
</workbook>
</file>

<file path=xl/calcChain.xml><?xml version="1.0" encoding="utf-8"?>
<calcChain xmlns="http://schemas.openxmlformats.org/spreadsheetml/2006/main">
  <c r="A3" i="3"/>
  <c r="A2"/>
  <c r="D96" i="2"/>
  <c r="D95"/>
  <c r="D94"/>
  <c r="D93"/>
  <c r="D92"/>
  <c r="D91"/>
  <c r="D89"/>
  <c r="D88" s="1"/>
  <c r="C6"/>
  <c r="E5" i="3" s="1"/>
  <c r="C5" i="2"/>
  <c r="A3"/>
  <c r="A2"/>
  <c r="AB92" i="1"/>
  <c r="AA92"/>
  <c r="Z92"/>
  <c r="Y92"/>
  <c r="X92"/>
  <c r="AB91"/>
  <c r="AA91"/>
  <c r="Z91"/>
  <c r="Y91"/>
  <c r="X91"/>
  <c r="AB90"/>
  <c r="AA90"/>
  <c r="Z90"/>
  <c r="Y90"/>
  <c r="X90"/>
  <c r="AB89"/>
  <c r="AA89"/>
  <c r="Z89"/>
  <c r="Y89"/>
  <c r="X89"/>
  <c r="AB88"/>
  <c r="AA88"/>
  <c r="Z88"/>
  <c r="Y88"/>
  <c r="X88"/>
  <c r="AB87"/>
  <c r="AA87"/>
  <c r="Z87"/>
  <c r="Y87"/>
  <c r="X87"/>
  <c r="AB86"/>
  <c r="AA86"/>
  <c r="Z86"/>
  <c r="Y86"/>
  <c r="X86"/>
  <c r="AB85"/>
  <c r="AA85"/>
  <c r="Z85"/>
  <c r="Y85"/>
  <c r="X85"/>
  <c r="AB84"/>
  <c r="AA84"/>
  <c r="Z84"/>
  <c r="Y84"/>
  <c r="X84"/>
  <c r="AB83"/>
  <c r="AA83"/>
  <c r="Z83"/>
  <c r="Y83"/>
  <c r="X83"/>
  <c r="AB82"/>
  <c r="AA82"/>
  <c r="Z82"/>
  <c r="Y82"/>
  <c r="X82"/>
  <c r="AB81"/>
  <c r="AA81"/>
  <c r="Z81"/>
  <c r="Y81"/>
  <c r="X81"/>
  <c r="AB80"/>
  <c r="AA80"/>
  <c r="Z80"/>
  <c r="Y80"/>
  <c r="X80"/>
  <c r="AB79"/>
  <c r="AA79"/>
  <c r="Z79"/>
  <c r="Y79"/>
  <c r="X79"/>
  <c r="AB78"/>
  <c r="AA78"/>
  <c r="Z78"/>
  <c r="Y78"/>
  <c r="X78"/>
  <c r="AB77"/>
  <c r="AA77"/>
  <c r="Z77"/>
  <c r="Y77"/>
  <c r="X77"/>
  <c r="AB76"/>
  <c r="AA76"/>
  <c r="Z76"/>
  <c r="Y76"/>
  <c r="X76"/>
  <c r="AB75"/>
  <c r="AA75"/>
  <c r="Z75"/>
  <c r="Y75"/>
  <c r="X75"/>
  <c r="AB74"/>
  <c r="AA74"/>
  <c r="Z74"/>
  <c r="Y74"/>
  <c r="X74"/>
  <c r="AB73"/>
  <c r="AA73"/>
  <c r="Z73"/>
  <c r="Y73"/>
  <c r="X73"/>
  <c r="AB72"/>
  <c r="AA72"/>
  <c r="Z72"/>
  <c r="Y72"/>
  <c r="X72"/>
  <c r="AB71"/>
  <c r="AA71"/>
  <c r="Z71"/>
  <c r="Y71"/>
  <c r="X71"/>
  <c r="AB70"/>
  <c r="AA70"/>
  <c r="Z70"/>
  <c r="Y70"/>
  <c r="X70"/>
  <c r="AB69"/>
  <c r="AA69"/>
  <c r="Z69"/>
  <c r="Y69"/>
  <c r="X69"/>
  <c r="AB68"/>
  <c r="AA68"/>
  <c r="Z68"/>
  <c r="Y68"/>
  <c r="X68"/>
  <c r="AB67"/>
  <c r="AA67"/>
  <c r="Z67"/>
  <c r="Y67"/>
  <c r="X67"/>
  <c r="AB66"/>
  <c r="AA66"/>
  <c r="Z66"/>
  <c r="Y66"/>
  <c r="X66"/>
  <c r="AB65"/>
  <c r="AA65"/>
  <c r="Z65"/>
  <c r="Y65"/>
  <c r="X65"/>
  <c r="AB64"/>
  <c r="AA64"/>
  <c r="Z64"/>
  <c r="Y64"/>
  <c r="X64"/>
  <c r="AB63"/>
  <c r="AA63"/>
  <c r="Z63"/>
  <c r="Y63"/>
  <c r="X63"/>
  <c r="AB62"/>
  <c r="AA62"/>
  <c r="Z62"/>
  <c r="Y62"/>
  <c r="X62"/>
  <c r="AB61"/>
  <c r="AA61"/>
  <c r="Z61"/>
  <c r="Y61"/>
  <c r="X61"/>
  <c r="AB60"/>
  <c r="AA60"/>
  <c r="Z60"/>
  <c r="Y60"/>
  <c r="X60"/>
  <c r="AB59"/>
  <c r="AA59"/>
  <c r="Z59"/>
  <c r="Y59"/>
  <c r="X59"/>
  <c r="AB58"/>
  <c r="AA58"/>
  <c r="Z58"/>
  <c r="Y58"/>
  <c r="X58"/>
  <c r="AB57"/>
  <c r="AA57"/>
  <c r="Z57"/>
  <c r="Y57"/>
  <c r="X57"/>
  <c r="AB56"/>
  <c r="AA56"/>
  <c r="Z56"/>
  <c r="Y56"/>
  <c r="X56"/>
  <c r="AB55"/>
  <c r="AA55"/>
  <c r="Z55"/>
  <c r="Y55"/>
  <c r="X55"/>
  <c r="AB54"/>
  <c r="AA54"/>
  <c r="Z54"/>
  <c r="Y54"/>
  <c r="X54"/>
  <c r="AB53"/>
  <c r="AH53" s="1"/>
  <c r="AA53"/>
  <c r="AG53" s="1"/>
  <c r="Z53"/>
  <c r="AF53" s="1"/>
  <c r="Y53"/>
  <c r="X53"/>
  <c r="AB52"/>
  <c r="AA52"/>
  <c r="Z52"/>
  <c r="Y52"/>
  <c r="X52"/>
  <c r="AB51"/>
  <c r="AA51"/>
  <c r="Z51"/>
  <c r="Y51"/>
  <c r="X51"/>
  <c r="AB50"/>
  <c r="AA50"/>
  <c r="Z50"/>
  <c r="Y50"/>
  <c r="X50"/>
  <c r="AB49"/>
  <c r="AA49"/>
  <c r="Z49"/>
  <c r="Y49"/>
  <c r="X49"/>
  <c r="AB48"/>
  <c r="AA48"/>
  <c r="Z48"/>
  <c r="Y48"/>
  <c r="X48"/>
  <c r="AB47"/>
  <c r="AA47"/>
  <c r="Z47"/>
  <c r="Y47"/>
  <c r="X47"/>
  <c r="AB46"/>
  <c r="AA46"/>
  <c r="Z46"/>
  <c r="Y46"/>
  <c r="X46"/>
  <c r="AB45"/>
  <c r="AA45"/>
  <c r="Z45"/>
  <c r="Y45"/>
  <c r="X45"/>
  <c r="AB44"/>
  <c r="AA44"/>
  <c r="Z44"/>
  <c r="Y44"/>
  <c r="X44"/>
  <c r="AB43"/>
  <c r="AA43"/>
  <c r="Z43"/>
  <c r="Y43"/>
  <c r="X43"/>
  <c r="AB42"/>
  <c r="AA42"/>
  <c r="Z42"/>
  <c r="Y42"/>
  <c r="X42"/>
  <c r="AB41"/>
  <c r="AA41"/>
  <c r="Z41"/>
  <c r="Y41"/>
  <c r="X41"/>
  <c r="AB40"/>
  <c r="AA40"/>
  <c r="Z40"/>
  <c r="Y40"/>
  <c r="X40"/>
  <c r="AB39"/>
  <c r="AA39"/>
  <c r="Z39"/>
  <c r="Y39"/>
  <c r="X39"/>
  <c r="AB38"/>
  <c r="AA38"/>
  <c r="Z38"/>
  <c r="Y38"/>
  <c r="X38"/>
  <c r="AB37"/>
  <c r="AA37"/>
  <c r="Z37"/>
  <c r="Y37"/>
  <c r="X37"/>
  <c r="AB36"/>
  <c r="AA36"/>
  <c r="Z36"/>
  <c r="Y36"/>
  <c r="X36"/>
  <c r="AB35"/>
  <c r="AA35"/>
  <c r="Z35"/>
  <c r="Y35"/>
  <c r="X35"/>
  <c r="AB34"/>
  <c r="AA34"/>
  <c r="Z34"/>
  <c r="Y34"/>
  <c r="X34"/>
  <c r="AB33"/>
  <c r="AA33"/>
  <c r="Z33"/>
  <c r="Y33"/>
  <c r="X33"/>
  <c r="AB32"/>
  <c r="AA32"/>
  <c r="Z32"/>
  <c r="Y32"/>
  <c r="X32"/>
  <c r="AB31"/>
  <c r="AA31"/>
  <c r="Z31"/>
  <c r="Y31"/>
  <c r="X31"/>
  <c r="AB30"/>
  <c r="AA30"/>
  <c r="Z30"/>
  <c r="Y30"/>
  <c r="X30"/>
  <c r="AB29"/>
  <c r="AA29"/>
  <c r="Z29"/>
  <c r="Y29"/>
  <c r="X29"/>
  <c r="AB28"/>
  <c r="AA28"/>
  <c r="Z28"/>
  <c r="Y28"/>
  <c r="X28"/>
  <c r="AB27"/>
  <c r="AA27"/>
  <c r="Z27"/>
  <c r="Y27"/>
  <c r="X27"/>
  <c r="AB26"/>
  <c r="AA26"/>
  <c r="Z26"/>
  <c r="Y26"/>
  <c r="X26"/>
  <c r="AB25"/>
  <c r="AA25"/>
  <c r="Z25"/>
  <c r="Y25"/>
  <c r="X25"/>
  <c r="AB24"/>
  <c r="AA24"/>
  <c r="Z24"/>
  <c r="Y24"/>
  <c r="X24"/>
  <c r="AB23"/>
  <c r="AA23"/>
  <c r="Z23"/>
  <c r="Y23"/>
  <c r="X23"/>
  <c r="AB22"/>
  <c r="AA22"/>
  <c r="Z22"/>
  <c r="Y22"/>
  <c r="X22"/>
  <c r="AB21"/>
  <c r="AA21"/>
  <c r="Z21"/>
  <c r="Y21"/>
  <c r="X21"/>
  <c r="AB20"/>
  <c r="AA20"/>
  <c r="Z20"/>
  <c r="Y20"/>
  <c r="X20"/>
  <c r="AB19"/>
  <c r="AA19"/>
  <c r="Z19"/>
  <c r="Y19"/>
  <c r="X19"/>
  <c r="AB18"/>
  <c r="AA18"/>
  <c r="Z18"/>
  <c r="Y18"/>
  <c r="X18"/>
  <c r="AB17"/>
  <c r="AA17"/>
  <c r="Z17"/>
  <c r="Y17"/>
  <c r="X17"/>
  <c r="AB16"/>
  <c r="AA16"/>
  <c r="Z16"/>
  <c r="Y16"/>
  <c r="X16"/>
  <c r="AI15"/>
  <c r="AH15"/>
  <c r="AB15"/>
  <c r="AB93" s="1"/>
  <c r="AA15"/>
  <c r="AA93" s="1"/>
  <c r="Z15"/>
  <c r="AF15" s="1"/>
  <c r="Y15"/>
  <c r="AE15" s="1"/>
  <c r="X15"/>
  <c r="AI53" s="1"/>
  <c r="D98" i="2" l="1"/>
  <c r="D99" s="1"/>
  <c r="D100" s="1"/>
  <c r="D90"/>
  <c r="AD15" i="1"/>
  <c r="Z93"/>
  <c r="Y93"/>
  <c r="AE53"/>
  <c r="X93"/>
  <c r="AD53"/>
  <c r="AG15"/>
  <c r="X94" l="1"/>
  <c r="X95" s="1"/>
  <c r="X96" s="1"/>
  <c r="B7" i="3" s="1"/>
  <c r="D7" s="1"/>
  <c r="E7" s="1"/>
  <c r="Y94" i="1"/>
  <c r="Y95" s="1"/>
  <c r="Y96" s="1"/>
  <c r="B8" i="3" s="1"/>
  <c r="Z94" i="1"/>
  <c r="Z95" s="1"/>
  <c r="Z96" s="1"/>
  <c r="B9" i="3" s="1"/>
  <c r="D9" s="1"/>
  <c r="E9" s="1"/>
  <c r="AA94" i="1"/>
  <c r="AA95" s="1"/>
  <c r="AA96" s="1"/>
  <c r="B10" i="3" s="1"/>
  <c r="AB94" i="1"/>
  <c r="AB95" s="1"/>
  <c r="AB96" s="1"/>
  <c r="B11" i="3" s="1"/>
  <c r="D11" s="1"/>
  <c r="E11" s="1"/>
  <c r="C9"/>
  <c r="C11"/>
  <c r="C8"/>
  <c r="C10"/>
  <c r="C7"/>
  <c r="D8" l="1"/>
  <c r="E8" s="1"/>
  <c r="D10"/>
  <c r="E10" s="1"/>
</calcChain>
</file>

<file path=xl/comments1.xml><?xml version="1.0" encoding="utf-8"?>
<comments xmlns="http://schemas.openxmlformats.org/spreadsheetml/2006/main">
  <authors>
    <author/>
  </authors>
  <commentList>
    <comment ref="D9" authorId="0">
      <text>
        <r>
          <rPr>
            <sz val="11"/>
            <color theme="1"/>
            <rFont val="Calibri"/>
            <scheme val="minor"/>
          </rPr>
          <t>======
ID#AAAAWUfW-Lo
Author    (2022-03-22 12:52:57)
Type the Subject Code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isevikpuA03TQ7Ig7SY5wBwiuxKA=="/>
    </ext>
  </extLst>
</comments>
</file>

<file path=xl/sharedStrings.xml><?xml version="1.0" encoding="utf-8"?>
<sst xmlns="http://schemas.openxmlformats.org/spreadsheetml/2006/main" count="341" uniqueCount="167">
  <si>
    <t xml:space="preserve">KARPAGAM INSTITUTE OF TECHNOLOGY,  COIMBATORE - 641105
</t>
  </si>
  <si>
    <t>Department of Electronics and Communication Engineering</t>
  </si>
  <si>
    <t xml:space="preserve">ACADEMIC YEAR: 2019-20 (EVEN SEMESTER)               </t>
  </si>
  <si>
    <t>Internal Assessment -Attainment of Course Outcomes (Through Direct Assessment)</t>
  </si>
  <si>
    <t>BATCH</t>
  </si>
  <si>
    <t>2016-2020</t>
  </si>
  <si>
    <t>COURSE CODE</t>
  </si>
  <si>
    <t>GE8076</t>
  </si>
  <si>
    <t>YEAR/SEM/
CLASS</t>
  </si>
  <si>
    <t>IV/VIII/ECE</t>
  </si>
  <si>
    <t xml:space="preserve">COURSE TITLE </t>
  </si>
  <si>
    <t>PROFESSIONAL ETHICS  IN ENGINEERING</t>
  </si>
  <si>
    <t>TARGET(%)</t>
  </si>
  <si>
    <t>COURSE 
COORDINATOR</t>
  </si>
  <si>
    <t>Mr. A. G. Paranthaman &amp; Mrs.T.G.Ramabharathi</t>
  </si>
  <si>
    <t>TOTAL STRENGTH</t>
  </si>
  <si>
    <t>ATTAINMENT LEVEL</t>
  </si>
  <si>
    <t>Level</t>
  </si>
  <si>
    <t>Range</t>
  </si>
  <si>
    <t>60% of the students scored more than target</t>
  </si>
  <si>
    <t>70% of the students  scored more than target</t>
  </si>
  <si>
    <t>80% of the students  scored more than target</t>
  </si>
  <si>
    <t>S.NO</t>
  </si>
  <si>
    <t>REG NO</t>
  </si>
  <si>
    <t>NAME OF THE STUDENT</t>
  </si>
  <si>
    <t>CIA I - MARKS ALLOTED</t>
  </si>
  <si>
    <t>CIA II - MARKS ALLOTED</t>
  </si>
  <si>
    <t>CIA III - MARKS ALLOTED</t>
  </si>
  <si>
    <t>Assignment / Mini Project /Tutorial / Seminar</t>
  </si>
  <si>
    <t>TOTAL COURSE OUTCOME</t>
  </si>
  <si>
    <t>C1</t>
  </si>
  <si>
    <t>C2</t>
  </si>
  <si>
    <t>C3</t>
  </si>
  <si>
    <t>C4</t>
  </si>
  <si>
    <t>C5</t>
  </si>
  <si>
    <t>C6</t>
  </si>
  <si>
    <t>AATHIRA A R</t>
  </si>
  <si>
    <t>ABARNA S</t>
  </si>
  <si>
    <t>ABISHEK PANDIAN A</t>
  </si>
  <si>
    <t>ANANDAPADMANABAN K</t>
  </si>
  <si>
    <t>ANGAYARKKANNI P</t>
  </si>
  <si>
    <t>ARJUN A</t>
  </si>
  <si>
    <t>ARUN V</t>
  </si>
  <si>
    <t>ARUN KUMAR S</t>
  </si>
  <si>
    <t>ASHOKKUMAR S</t>
  </si>
  <si>
    <t>ASWIN RAM R</t>
  </si>
  <si>
    <t>ASWITHA P</t>
  </si>
  <si>
    <t>BALA M</t>
  </si>
  <si>
    <t>BALAJI A</t>
  </si>
  <si>
    <t>CHANDRUKANTH E</t>
  </si>
  <si>
    <t>DEEPANRAJ V</t>
  </si>
  <si>
    <t>DEVIPRIYA M</t>
  </si>
  <si>
    <t>DHAMODHARAN L H</t>
  </si>
  <si>
    <t>DHARSHINI R</t>
  </si>
  <si>
    <t>DHINESH P V</t>
  </si>
  <si>
    <t>DHIVAGAR S</t>
  </si>
  <si>
    <t>EBINASER S</t>
  </si>
  <si>
    <t>GOBINATH R B</t>
  </si>
  <si>
    <t>GOKULAKRISHNAN E</t>
  </si>
  <si>
    <t>HARIPRASANTH M</t>
  </si>
  <si>
    <t>HARSHNI R</t>
  </si>
  <si>
    <t>ISHIN I</t>
  </si>
  <si>
    <t>JAYAKUMAR K</t>
  </si>
  <si>
    <t>JAYARAJ J</t>
  </si>
  <si>
    <t>JEBA JONES STALLON J</t>
  </si>
  <si>
    <t>KANMANI T</t>
  </si>
  <si>
    <t>KARTHIKEYAN K</t>
  </si>
  <si>
    <t>KARTHIKEYAN S</t>
  </si>
  <si>
    <t>KARTHIKEYAN V</t>
  </si>
  <si>
    <t>KAVIYA K</t>
  </si>
  <si>
    <t>KUBERAN S</t>
  </si>
  <si>
    <t>LAKSHMI R</t>
  </si>
  <si>
    <t>VINOTHINI K</t>
  </si>
  <si>
    <t>LAVANYA R</t>
  </si>
  <si>
    <t>LOKESH L</t>
  </si>
  <si>
    <t>MADHUMITHA S</t>
  </si>
  <si>
    <t>MADHUMITHA V G</t>
  </si>
  <si>
    <t>MAHILA M E</t>
  </si>
  <si>
    <t>MANOJ MURUGU M</t>
  </si>
  <si>
    <t>MOUNIKA P</t>
  </si>
  <si>
    <t>MUKESH KUMAR R</t>
  </si>
  <si>
    <t>MUNI R</t>
  </si>
  <si>
    <t>MURUGAN E</t>
  </si>
  <si>
    <t>NAGARAJ A</t>
  </si>
  <si>
    <t>NITHA CHANDRAN</t>
  </si>
  <si>
    <t>NITHESH R G</t>
  </si>
  <si>
    <t>NITHYA VEENA S</t>
  </si>
  <si>
    <t>PAVITHRA M</t>
  </si>
  <si>
    <t>PRANESH P</t>
  </si>
  <si>
    <t>PRASANYA K</t>
  </si>
  <si>
    <t>PREETHI MISPHA A</t>
  </si>
  <si>
    <t>RAJA E</t>
  </si>
  <si>
    <t>RANJITH J</t>
  </si>
  <si>
    <t>RENIJOICE A</t>
  </si>
  <si>
    <t>SEBAVINCY J</t>
  </si>
  <si>
    <t>SHOBANA G</t>
  </si>
  <si>
    <t>SINDHU V</t>
  </si>
  <si>
    <t>SIVASANKARAN S</t>
  </si>
  <si>
    <t>SNEKA T</t>
  </si>
  <si>
    <t>SOUMIYA S</t>
  </si>
  <si>
    <t>SOWMIYA K</t>
  </si>
  <si>
    <t>SOWNTHARYA U</t>
  </si>
  <si>
    <t>SRILAKSHMI D O</t>
  </si>
  <si>
    <t>SRIRAM J</t>
  </si>
  <si>
    <t>SUDHARSHAN S</t>
  </si>
  <si>
    <t>SUGANYA J</t>
  </si>
  <si>
    <t>SUJITHA R</t>
  </si>
  <si>
    <t>SWATHI M</t>
  </si>
  <si>
    <t>VARSHINI S</t>
  </si>
  <si>
    <t>VELLAI DURAI K</t>
  </si>
  <si>
    <t>VENKATESHPRASATH P</t>
  </si>
  <si>
    <t>VINUSHA S</t>
  </si>
  <si>
    <t>VISHNU M</t>
  </si>
  <si>
    <t>CO's Target  Value</t>
  </si>
  <si>
    <t>No. of Students scored above CO's  Target Value</t>
  </si>
  <si>
    <t>Percentage of Students scored above Target</t>
  </si>
  <si>
    <t xml:space="preserve">CO Attainment </t>
  </si>
  <si>
    <t>CO attainment Values  to  plot the Graph</t>
  </si>
  <si>
    <t>Faculty Incharge                                                                                                                                                                                                      HoD/Dept.</t>
  </si>
  <si>
    <t xml:space="preserve">                         KARPAGAM INSTITUTE OF TECHNOLOGY,                 
  COIMBATORE - 641105</t>
  </si>
  <si>
    <t>COURSE OUTCOME ATTAINMENT - UNIVERSITY EXAMINATION</t>
  </si>
  <si>
    <t>Class / Year / Section    :</t>
  </si>
  <si>
    <t xml:space="preserve">Course Code &amp; Name   : </t>
  </si>
  <si>
    <t>S.No</t>
  </si>
  <si>
    <t>Register No</t>
  </si>
  <si>
    <t>Name</t>
  </si>
  <si>
    <t>Univ. Grade</t>
  </si>
  <si>
    <t>B</t>
  </si>
  <si>
    <t>C</t>
  </si>
  <si>
    <t>D</t>
  </si>
  <si>
    <t>E</t>
  </si>
  <si>
    <t>A</t>
  </si>
  <si>
    <t>No. of Students Appeared</t>
  </si>
  <si>
    <t>No. of Students Passed</t>
  </si>
  <si>
    <t>No. of Students Failed</t>
  </si>
  <si>
    <t>Pass Percentage</t>
  </si>
  <si>
    <t>No. of S Grade</t>
  </si>
  <si>
    <t>No. of A Grade</t>
  </si>
  <si>
    <t>No. of B Grade</t>
  </si>
  <si>
    <t>No.of C Grade</t>
  </si>
  <si>
    <t>No. of D Grade</t>
  </si>
  <si>
    <t>No. of E Grade</t>
  </si>
  <si>
    <t xml:space="preserve">Target for course outcome Attainment </t>
  </si>
  <si>
    <t xml:space="preserve">5.0 GPA </t>
  </si>
  <si>
    <t>No of students above the target</t>
  </si>
  <si>
    <t>Course Outcome ( CO 1 to CO 5) Attainment ( %)</t>
  </si>
  <si>
    <t xml:space="preserve">CO Attainment Level </t>
  </si>
  <si>
    <t xml:space="preserve">Signature the Faculty </t>
  </si>
  <si>
    <t>HOD</t>
  </si>
  <si>
    <t xml:space="preserve">                                          KARPAGAM INSTITUTE OF TECHNOLOGY,  COIMBATORE - 641105</t>
  </si>
  <si>
    <t>Academic Year: 2019-2020</t>
  </si>
  <si>
    <t>CO</t>
  </si>
  <si>
    <t>CO-Attainment Internal (CO-INT)                       (Avg. Attainment of All section) (%)</t>
  </si>
  <si>
    <t>CO-Attainment University                           (CO-UNI)                          (Avg. Attainment of All section) (%)</t>
  </si>
  <si>
    <t>Direct CO Attainment (0.50 x CO-INT + 0.50 x CO-UNI) (%)</t>
  </si>
  <si>
    <t>CO Attainment Level</t>
  </si>
  <si>
    <t>(Level 1: 50-59% , Level 2: 60-69% , Level 3: &gt; =70%)</t>
  </si>
  <si>
    <t>C411.1</t>
  </si>
  <si>
    <t>C411.2</t>
  </si>
  <si>
    <t>C411.3</t>
  </si>
  <si>
    <t>C411.4</t>
  </si>
  <si>
    <t>C411.5</t>
  </si>
  <si>
    <t>Comments by Program Coordinator</t>
  </si>
  <si>
    <t>1.                                                                                                                                                                                                                                           2.</t>
  </si>
  <si>
    <t>Remarks by HoD</t>
  </si>
  <si>
    <r>
      <t xml:space="preserve">CO  Attainment Level      : </t>
    </r>
    <r>
      <rPr>
        <sz val="12"/>
        <color theme="1"/>
        <rFont val="Times New Roman"/>
        <family val="1"/>
      </rPr>
      <t>1 -</t>
    </r>
    <r>
      <rPr>
        <b/>
        <sz val="12"/>
        <color theme="1"/>
        <rFont val="Times New Roman"/>
        <family val="1"/>
      </rPr>
      <t xml:space="preserve">  (6</t>
    </r>
    <r>
      <rPr>
        <sz val="12"/>
        <color theme="1"/>
        <rFont val="Times New Roman"/>
        <family val="1"/>
      </rPr>
      <t>0% - 69% )    2 -   (70%-79%)     3 - (80% and Above)</t>
    </r>
  </si>
  <si>
    <t xml:space="preserve">Computation of CO Direct Attainment in the course  C411: 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</si>
</sst>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9">
    <font>
      <sz val="11"/>
      <color theme="1"/>
      <name val="Calibri"/>
      <scheme val="minor"/>
    </font>
    <font>
      <b/>
      <sz val="14"/>
      <color theme="1"/>
      <name val="Times New Roman"/>
    </font>
    <font>
      <sz val="11"/>
      <color theme="1"/>
      <name val="Times New Roman"/>
    </font>
    <font>
      <sz val="11"/>
      <name val="Calibri"/>
    </font>
    <font>
      <b/>
      <sz val="12"/>
      <color theme="1"/>
      <name val="Times New Roman"/>
    </font>
    <font>
      <sz val="12"/>
      <color theme="1"/>
      <name val="Times New Roman"/>
    </font>
    <font>
      <b/>
      <sz val="11"/>
      <color theme="1"/>
      <name val="Times New Roman"/>
    </font>
    <font>
      <b/>
      <sz val="12"/>
      <color rgb="FF0070C0"/>
      <name val="Times New Roman"/>
    </font>
    <font>
      <sz val="12"/>
      <color rgb="FF000000"/>
      <name val="Times New Roman"/>
    </font>
    <font>
      <sz val="14"/>
      <color theme="1"/>
      <name val="Times New Roman"/>
    </font>
    <font>
      <sz val="11"/>
      <color rgb="FF000000"/>
      <name val="Calibri"/>
    </font>
    <font>
      <sz val="12"/>
      <color theme="1"/>
      <name val="Calibri"/>
    </font>
    <font>
      <b/>
      <sz val="16"/>
      <color theme="1"/>
      <name val="Times New Roman"/>
    </font>
    <font>
      <b/>
      <sz val="12"/>
      <color rgb="FF000000"/>
      <name val="Times New Roman"/>
    </font>
    <font>
      <b/>
      <sz val="12"/>
      <color rgb="FF7030A0"/>
      <name val="Times New Roman"/>
    </font>
    <font>
      <sz val="13"/>
      <color rgb="FF000000"/>
      <name val="Times New Roman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0" borderId="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/>
    </xf>
    <xf numFmtId="1" fontId="7" fillId="0" borderId="7" xfId="0" applyNumberFormat="1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1" fontId="6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" fontId="8" fillId="2" borderId="7" xfId="0" applyNumberFormat="1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1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wrapText="1"/>
    </xf>
    <xf numFmtId="1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1" fontId="2" fillId="0" borderId="7" xfId="0" applyNumberFormat="1" applyFont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1" fontId="5" fillId="3" borderId="7" xfId="0" applyNumberFormat="1" applyFont="1" applyFill="1" applyBorder="1" applyAlignment="1">
      <alignment horizontal="center" wrapText="1"/>
    </xf>
    <xf numFmtId="1" fontId="8" fillId="0" borderId="7" xfId="0" applyNumberFormat="1" applyFont="1" applyBorder="1" applyAlignment="1">
      <alignment horizontal="center"/>
    </xf>
    <xf numFmtId="1" fontId="5" fillId="3" borderId="7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5" fillId="0" borderId="0" xfId="0" applyFont="1"/>
    <xf numFmtId="0" fontId="4" fillId="0" borderId="9" xfId="0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10" fillId="0" borderId="13" xfId="0" applyFont="1" applyBorder="1"/>
    <xf numFmtId="0" fontId="5" fillId="0" borderId="11" xfId="0" applyFont="1" applyBorder="1" applyAlignment="1">
      <alignment horizontal="center" vertical="center"/>
    </xf>
    <xf numFmtId="1" fontId="10" fillId="0" borderId="7" xfId="0" applyNumberFormat="1" applyFont="1" applyBorder="1" applyAlignment="1">
      <alignment horizontal="center"/>
    </xf>
    <xf numFmtId="0" fontId="10" fillId="0" borderId="2" xfId="0" applyFont="1" applyBorder="1"/>
    <xf numFmtId="0" fontId="2" fillId="3" borderId="7" xfId="0" applyFont="1" applyFill="1" applyBorder="1" applyAlignment="1">
      <alignment horizontal="center" vertical="center" wrapText="1"/>
    </xf>
    <xf numFmtId="165" fontId="6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wrapText="1"/>
    </xf>
    <xf numFmtId="164" fontId="8" fillId="0" borderId="7" xfId="0" applyNumberFormat="1" applyFont="1" applyBorder="1" applyAlignment="1">
      <alignment horizontal="center" wrapText="1"/>
    </xf>
    <xf numFmtId="0" fontId="14" fillId="0" borderId="0" xfId="0" applyFont="1"/>
    <xf numFmtId="0" fontId="15" fillId="0" borderId="14" xfId="0" applyFont="1" applyBorder="1" applyAlignment="1">
      <alignment horizontal="center" wrapText="1"/>
    </xf>
    <xf numFmtId="0" fontId="15" fillId="0" borderId="15" xfId="0" applyFont="1" applyBorder="1" applyAlignment="1">
      <alignment horizont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8" xfId="0" applyFont="1" applyBorder="1"/>
    <xf numFmtId="0" fontId="4" fillId="0" borderId="9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5" fillId="0" borderId="0" xfId="0" applyFont="1" applyAlignment="1">
      <alignment horizont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3" fillId="0" borderId="16" xfId="0" applyFont="1" applyBorder="1"/>
    <xf numFmtId="0" fontId="5" fillId="4" borderId="7" xfId="0" applyFont="1" applyFill="1" applyBorder="1" applyAlignment="1">
      <alignment horizontal="center" vertical="center" wrapText="1"/>
    </xf>
    <xf numFmtId="0" fontId="3" fillId="0" borderId="12" xfId="0" applyFont="1" applyBorder="1"/>
    <xf numFmtId="1" fontId="5" fillId="0" borderId="5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8" xfId="0" applyFont="1" applyBorder="1"/>
    <xf numFmtId="0" fontId="5" fillId="0" borderId="17" xfId="0" applyFont="1" applyBorder="1" applyAlignment="1">
      <alignment horizontal="left" vertical="center" wrapText="1"/>
    </xf>
    <xf numFmtId="0" fontId="3" fillId="0" borderId="17" xfId="0" applyFont="1" applyBorder="1"/>
    <xf numFmtId="0" fontId="4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4" borderId="17" xfId="0" applyFont="1" applyFill="1" applyBorder="1" applyAlignment="1">
      <alignment horizontal="center" vertical="center" shrinkToFit="1"/>
    </xf>
    <xf numFmtId="0" fontId="3" fillId="5" borderId="17" xfId="0" applyFont="1" applyFill="1" applyBorder="1"/>
    <xf numFmtId="0" fontId="4" fillId="0" borderId="12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17" xfId="0" applyFont="1" applyBorder="1"/>
    <xf numFmtId="0" fontId="18" fillId="0" borderId="17" xfId="0" applyFont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0" fontId="17" fillId="5" borderId="17" xfId="0" applyFont="1" applyFill="1" applyBorder="1"/>
    <xf numFmtId="0" fontId="6" fillId="4" borderId="7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9" defaultPivotStyle="PivotStyleLight16"/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US" b="1" i="0">
                <a:solidFill>
                  <a:srgbClr val="757575"/>
                </a:solidFill>
                <a:latin typeface="+mn-lt"/>
              </a:rPr>
              <a:t>CO Expected Vs. CO Attained 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Internal!$X$97:$AB$97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axId val="111781760"/>
        <c:axId val="111788416"/>
      </c:barChart>
      <c:catAx>
        <c:axId val="1117817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lang="en-US" sz="1400" b="1" i="0">
                    <a:solidFill>
                      <a:srgbClr val="000000"/>
                    </a:solidFill>
                    <a:latin typeface="Times New Roman"/>
                  </a:rPr>
                  <a:t>Course Outcomes (C1,C2,C3,C4,C5)</a:t>
                </a:r>
              </a:p>
            </c:rich>
          </c:tx>
          <c:layout>
            <c:manualLayout>
              <c:xMode val="edge"/>
              <c:yMode val="edge"/>
              <c:x val="0.26004265091863515"/>
              <c:y val="0.86544054760973776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88416"/>
        <c:crosses val="autoZero"/>
        <c:lblAlgn val="ctr"/>
        <c:lblOffset val="100"/>
      </c:catAx>
      <c:valAx>
        <c:axId val="111788416"/>
        <c:scaling>
          <c:orientation val="minMax"/>
        </c:scaling>
        <c:axPos val="l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 i="0">
                    <a:solidFill>
                      <a:srgbClr val="000000"/>
                    </a:solidFill>
                    <a:latin typeface="+mn-lt"/>
                  </a:rPr>
                  <a:t>Attainment Level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817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93</xdr:row>
      <xdr:rowOff>95250</xdr:rowOff>
    </xdr:from>
    <xdr:ext cx="5429250" cy="2457450"/>
    <xdr:graphicFrame macro="">
      <xdr:nvGraphicFramePr>
        <xdr:cNvPr id="131593746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3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2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4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5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6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7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8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9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10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11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12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13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14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15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16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285750" cy="38100"/>
    <xdr:sp macro="" textlink="">
      <xdr:nvSpPr>
        <xdr:cNvPr id="17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18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628650" cy="38100"/>
    <xdr:sp macro="" textlink="">
      <xdr:nvSpPr>
        <xdr:cNvPr id="19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20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21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22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23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24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247775" cy="38100"/>
    <xdr:sp macro="" textlink="">
      <xdr:nvSpPr>
        <xdr:cNvPr id="25" name="Shape 5" descr="qAe2oYm"/>
        <xdr:cNvSpPr/>
      </xdr:nvSpPr>
      <xdr:spPr>
        <a:xfrm>
          <a:off x="4722113" y="3780000"/>
          <a:ext cx="12477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333375" cy="38100"/>
    <xdr:sp macro="" textlink="">
      <xdr:nvSpPr>
        <xdr:cNvPr id="26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64</xdr:row>
      <xdr:rowOff>38100</xdr:rowOff>
    </xdr:from>
    <xdr:ext cx="333375" cy="38100"/>
    <xdr:sp macro="" textlink="">
      <xdr:nvSpPr>
        <xdr:cNvPr id="27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64</xdr:row>
      <xdr:rowOff>38100</xdr:rowOff>
    </xdr:from>
    <xdr:ext cx="333375" cy="38100"/>
    <xdr:sp macro="" textlink="">
      <xdr:nvSpPr>
        <xdr:cNvPr id="28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64</xdr:row>
      <xdr:rowOff>38100</xdr:rowOff>
    </xdr:from>
    <xdr:ext cx="333375" cy="38100"/>
    <xdr:sp macro="" textlink="">
      <xdr:nvSpPr>
        <xdr:cNvPr id="29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333375" cy="38100"/>
    <xdr:sp macro="" textlink="">
      <xdr:nvSpPr>
        <xdr:cNvPr id="30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63</xdr:row>
      <xdr:rowOff>38100</xdr:rowOff>
    </xdr:from>
    <xdr:ext cx="333375" cy="38100"/>
    <xdr:sp macro="" textlink="">
      <xdr:nvSpPr>
        <xdr:cNvPr id="31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63</xdr:row>
      <xdr:rowOff>38100</xdr:rowOff>
    </xdr:from>
    <xdr:ext cx="333375" cy="38100"/>
    <xdr:sp macro="" textlink="">
      <xdr:nvSpPr>
        <xdr:cNvPr id="1315937440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63</xdr:row>
      <xdr:rowOff>38100</xdr:rowOff>
    </xdr:from>
    <xdr:ext cx="333375" cy="38100"/>
    <xdr:sp macro="" textlink="">
      <xdr:nvSpPr>
        <xdr:cNvPr id="1315937441" name="Shape 6" descr="qAe2oYm"/>
        <xdr:cNvSpPr/>
      </xdr:nvSpPr>
      <xdr:spPr>
        <a:xfrm>
          <a:off x="5179313" y="3780000"/>
          <a:ext cx="3333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1181100</xdr:colOff>
      <xdr:row>55</xdr:row>
      <xdr:rowOff>57150</xdr:rowOff>
    </xdr:from>
    <xdr:ext cx="38100" cy="0"/>
    <xdr:sp macro="" textlink="">
      <xdr:nvSpPr>
        <xdr:cNvPr id="1315937442" name="Shape 7" descr="qAe2oYm"/>
        <xdr:cNvSpPr/>
      </xdr:nvSpPr>
      <xdr:spPr>
        <a:xfrm rot="10800000">
          <a:off x="5288850" y="3780000"/>
          <a:ext cx="1143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1181100</xdr:colOff>
      <xdr:row>55</xdr:row>
      <xdr:rowOff>57150</xdr:rowOff>
    </xdr:from>
    <xdr:ext cx="38100" cy="0"/>
    <xdr:sp macro="" textlink="">
      <xdr:nvSpPr>
        <xdr:cNvPr id="1315937443" name="Shape 7" descr="qAe2oYm"/>
        <xdr:cNvSpPr/>
      </xdr:nvSpPr>
      <xdr:spPr>
        <a:xfrm rot="10800000">
          <a:off x="5288850" y="3780000"/>
          <a:ext cx="1143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55</xdr:row>
      <xdr:rowOff>57150</xdr:rowOff>
    </xdr:from>
    <xdr:ext cx="38100" cy="0"/>
    <xdr:sp macro="" textlink="">
      <xdr:nvSpPr>
        <xdr:cNvPr id="1315937444" name="Shape 8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55</xdr:row>
      <xdr:rowOff>57150</xdr:rowOff>
    </xdr:from>
    <xdr:ext cx="38100" cy="0"/>
    <xdr:sp macro="" textlink="">
      <xdr:nvSpPr>
        <xdr:cNvPr id="1315937445" name="Shape 8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46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47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48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49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314450" cy="38100"/>
    <xdr:sp macro="" textlink="">
      <xdr:nvSpPr>
        <xdr:cNvPr id="1315937450" name="Shape 10" descr="qAe2oYm"/>
        <xdr:cNvSpPr/>
      </xdr:nvSpPr>
      <xdr:spPr>
        <a:xfrm>
          <a:off x="4688775" y="3780000"/>
          <a:ext cx="13144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55</xdr:row>
      <xdr:rowOff>38100</xdr:rowOff>
    </xdr:from>
    <xdr:ext cx="1323975" cy="38100"/>
    <xdr:sp macro="" textlink="">
      <xdr:nvSpPr>
        <xdr:cNvPr id="1315937451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55</xdr:row>
      <xdr:rowOff>38100</xdr:rowOff>
    </xdr:from>
    <xdr:ext cx="1323975" cy="38100"/>
    <xdr:sp macro="" textlink="">
      <xdr:nvSpPr>
        <xdr:cNvPr id="1315937452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53</xdr:row>
      <xdr:rowOff>38100</xdr:rowOff>
    </xdr:from>
    <xdr:ext cx="2447925" cy="38100"/>
    <xdr:sp macro="" textlink="">
      <xdr:nvSpPr>
        <xdr:cNvPr id="1315937453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53</xdr:row>
      <xdr:rowOff>38100</xdr:rowOff>
    </xdr:from>
    <xdr:ext cx="2447925" cy="38100"/>
    <xdr:sp macro="" textlink="">
      <xdr:nvSpPr>
        <xdr:cNvPr id="1315937454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53</xdr:row>
      <xdr:rowOff>38100</xdr:rowOff>
    </xdr:from>
    <xdr:ext cx="2447925" cy="38100"/>
    <xdr:sp macro="" textlink="">
      <xdr:nvSpPr>
        <xdr:cNvPr id="1315937455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53</xdr:row>
      <xdr:rowOff>38100</xdr:rowOff>
    </xdr:from>
    <xdr:ext cx="2447925" cy="38100"/>
    <xdr:sp macro="" textlink="">
      <xdr:nvSpPr>
        <xdr:cNvPr id="1315937456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53</xdr:row>
      <xdr:rowOff>38100</xdr:rowOff>
    </xdr:from>
    <xdr:ext cx="1314450" cy="38100"/>
    <xdr:sp macro="" textlink="">
      <xdr:nvSpPr>
        <xdr:cNvPr id="1315937457" name="Shape 10" descr="qAe2oYm"/>
        <xdr:cNvSpPr/>
      </xdr:nvSpPr>
      <xdr:spPr>
        <a:xfrm>
          <a:off x="4688775" y="3780000"/>
          <a:ext cx="13144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323975" cy="38100"/>
    <xdr:sp macro="" textlink="">
      <xdr:nvSpPr>
        <xdr:cNvPr id="1315937458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323975" cy="38100"/>
    <xdr:sp macro="" textlink="">
      <xdr:nvSpPr>
        <xdr:cNvPr id="1315937459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60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61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62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1257300</xdr:colOff>
      <xdr:row>54</xdr:row>
      <xdr:rowOff>38100</xdr:rowOff>
    </xdr:from>
    <xdr:ext cx="2447925" cy="38100"/>
    <xdr:sp macro="" textlink="">
      <xdr:nvSpPr>
        <xdr:cNvPr id="1315937463" name="Shape 9" descr="qAe2oYm"/>
        <xdr:cNvSpPr/>
      </xdr:nvSpPr>
      <xdr:spPr>
        <a:xfrm>
          <a:off x="4122038" y="3780000"/>
          <a:ext cx="244792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54</xdr:row>
      <xdr:rowOff>38100</xdr:rowOff>
    </xdr:from>
    <xdr:ext cx="1314450" cy="38100"/>
    <xdr:sp macro="" textlink="">
      <xdr:nvSpPr>
        <xdr:cNvPr id="1315937464" name="Shape 10" descr="qAe2oYm"/>
        <xdr:cNvSpPr/>
      </xdr:nvSpPr>
      <xdr:spPr>
        <a:xfrm>
          <a:off x="4688775" y="3780000"/>
          <a:ext cx="13144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55</xdr:row>
      <xdr:rowOff>38100</xdr:rowOff>
    </xdr:from>
    <xdr:ext cx="1323975" cy="38100"/>
    <xdr:sp macro="" textlink="">
      <xdr:nvSpPr>
        <xdr:cNvPr id="1315937465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55</xdr:row>
      <xdr:rowOff>38100</xdr:rowOff>
    </xdr:from>
    <xdr:ext cx="1323975" cy="38100"/>
    <xdr:sp macro="" textlink="">
      <xdr:nvSpPr>
        <xdr:cNvPr id="1315937466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323975" cy="38100"/>
    <xdr:sp macro="" textlink="">
      <xdr:nvSpPr>
        <xdr:cNvPr id="1315937467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323975" cy="38100"/>
    <xdr:sp macro="" textlink="">
      <xdr:nvSpPr>
        <xdr:cNvPr id="1315937469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314450" cy="38100"/>
    <xdr:sp macro="" textlink="">
      <xdr:nvSpPr>
        <xdr:cNvPr id="1315937470" name="Shape 10" descr="qAe2oYm"/>
        <xdr:cNvSpPr/>
      </xdr:nvSpPr>
      <xdr:spPr>
        <a:xfrm>
          <a:off x="4688775" y="3780000"/>
          <a:ext cx="13144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981075" cy="38100"/>
    <xdr:sp macro="" textlink="">
      <xdr:nvSpPr>
        <xdr:cNvPr id="1315937471" name="Shape 12" descr="qAe2oYm"/>
        <xdr:cNvSpPr/>
      </xdr:nvSpPr>
      <xdr:spPr>
        <a:xfrm>
          <a:off x="4855463" y="3780000"/>
          <a:ext cx="9810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27</xdr:row>
      <xdr:rowOff>38100</xdr:rowOff>
    </xdr:from>
    <xdr:ext cx="981075" cy="38100"/>
    <xdr:sp macro="" textlink="">
      <xdr:nvSpPr>
        <xdr:cNvPr id="1315937472" name="Shape 12" descr="qAe2oYm"/>
        <xdr:cNvSpPr/>
      </xdr:nvSpPr>
      <xdr:spPr>
        <a:xfrm>
          <a:off x="4855463" y="3780000"/>
          <a:ext cx="9810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27</xdr:row>
      <xdr:rowOff>38100</xdr:rowOff>
    </xdr:from>
    <xdr:ext cx="981075" cy="38100"/>
    <xdr:sp macro="" textlink="">
      <xdr:nvSpPr>
        <xdr:cNvPr id="1315937473" name="Shape 12" descr="qAe2oYm"/>
        <xdr:cNvSpPr/>
      </xdr:nvSpPr>
      <xdr:spPr>
        <a:xfrm>
          <a:off x="4855463" y="3780000"/>
          <a:ext cx="9810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27</xdr:row>
      <xdr:rowOff>38100</xdr:rowOff>
    </xdr:from>
    <xdr:ext cx="981075" cy="38100"/>
    <xdr:sp macro="" textlink="">
      <xdr:nvSpPr>
        <xdr:cNvPr id="1315937474" name="Shape 12" descr="qAe2oYm"/>
        <xdr:cNvSpPr/>
      </xdr:nvSpPr>
      <xdr:spPr>
        <a:xfrm>
          <a:off x="4855463" y="3780000"/>
          <a:ext cx="9810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18</xdr:row>
      <xdr:rowOff>38100</xdr:rowOff>
    </xdr:from>
    <xdr:ext cx="1323975" cy="38100"/>
    <xdr:sp macro="" textlink="">
      <xdr:nvSpPr>
        <xdr:cNvPr id="1315937475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18</xdr:row>
      <xdr:rowOff>38100</xdr:rowOff>
    </xdr:from>
    <xdr:ext cx="1323975" cy="38100"/>
    <xdr:sp macro="" textlink="">
      <xdr:nvSpPr>
        <xdr:cNvPr id="1315937476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17</xdr:row>
      <xdr:rowOff>38100</xdr:rowOff>
    </xdr:from>
    <xdr:ext cx="1314450" cy="38100"/>
    <xdr:sp macro="" textlink="">
      <xdr:nvSpPr>
        <xdr:cNvPr id="1315937477" name="Shape 10" descr="qAe2oYm"/>
        <xdr:cNvSpPr/>
      </xdr:nvSpPr>
      <xdr:spPr>
        <a:xfrm>
          <a:off x="4688775" y="3780000"/>
          <a:ext cx="13144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18</xdr:row>
      <xdr:rowOff>38100</xdr:rowOff>
    </xdr:from>
    <xdr:ext cx="1323975" cy="38100"/>
    <xdr:sp macro="" textlink="">
      <xdr:nvSpPr>
        <xdr:cNvPr id="1315937478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18</xdr:row>
      <xdr:rowOff>38100</xdr:rowOff>
    </xdr:from>
    <xdr:ext cx="1323975" cy="38100"/>
    <xdr:sp macro="" textlink="">
      <xdr:nvSpPr>
        <xdr:cNvPr id="1315937479" name="Shape 11" descr="qAe2oYm"/>
        <xdr:cNvSpPr/>
      </xdr:nvSpPr>
      <xdr:spPr>
        <a:xfrm>
          <a:off x="4684013" y="3780000"/>
          <a:ext cx="1323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171450</xdr:colOff>
      <xdr:row>0</xdr:row>
      <xdr:rowOff>0</xdr:rowOff>
    </xdr:from>
    <xdr:ext cx="2038350" cy="695325"/>
    <xdr:pic>
      <xdr:nvPicPr>
        <xdr:cNvPr id="72" name="image1.jpg" descr="C:\Users\Administrator\Desktop\kit new logo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1257300</xdr:colOff>
      <xdr:row>48</xdr:row>
      <xdr:rowOff>38100</xdr:rowOff>
    </xdr:from>
    <xdr:ext cx="285750" cy="38100"/>
    <xdr:sp macro="" textlink="">
      <xdr:nvSpPr>
        <xdr:cNvPr id="3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285750" cy="38100"/>
    <xdr:sp macro="" textlink="">
      <xdr:nvSpPr>
        <xdr:cNvPr id="2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628650" cy="38100"/>
    <xdr:sp macro="" textlink="">
      <xdr:nvSpPr>
        <xdr:cNvPr id="4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628650" cy="38100"/>
    <xdr:sp macro="" textlink="">
      <xdr:nvSpPr>
        <xdr:cNvPr id="5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285750" cy="38100"/>
    <xdr:sp macro="" textlink="">
      <xdr:nvSpPr>
        <xdr:cNvPr id="6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285750" cy="38100"/>
    <xdr:sp macro="" textlink="">
      <xdr:nvSpPr>
        <xdr:cNvPr id="7" name="Shape 3" descr="qAe2oYm"/>
        <xdr:cNvSpPr/>
      </xdr:nvSpPr>
      <xdr:spPr>
        <a:xfrm>
          <a:off x="5203125" y="3780000"/>
          <a:ext cx="2857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628650" cy="38100"/>
    <xdr:sp macro="" textlink="">
      <xdr:nvSpPr>
        <xdr:cNvPr id="8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628650" cy="38100"/>
    <xdr:sp macro="" textlink="">
      <xdr:nvSpPr>
        <xdr:cNvPr id="9" name="Shape 4" descr="qAe2oYm"/>
        <xdr:cNvSpPr/>
      </xdr:nvSpPr>
      <xdr:spPr>
        <a:xfrm>
          <a:off x="5031675" y="3780000"/>
          <a:ext cx="6286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990600" cy="38100"/>
    <xdr:sp macro="" textlink="">
      <xdr:nvSpPr>
        <xdr:cNvPr id="13" name="Shape 13" descr="qAe2oYm"/>
        <xdr:cNvSpPr/>
      </xdr:nvSpPr>
      <xdr:spPr>
        <a:xfrm>
          <a:off x="4850700" y="3780000"/>
          <a:ext cx="9906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990600" cy="38100"/>
    <xdr:sp macro="" textlink="">
      <xdr:nvSpPr>
        <xdr:cNvPr id="10" name="Shape 13" descr="qAe2oYm"/>
        <xdr:cNvSpPr/>
      </xdr:nvSpPr>
      <xdr:spPr>
        <a:xfrm>
          <a:off x="4850700" y="3780000"/>
          <a:ext cx="9906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49</xdr:row>
      <xdr:rowOff>57150</xdr:rowOff>
    </xdr:from>
    <xdr:ext cx="38100" cy="0"/>
    <xdr:sp macro="" textlink="">
      <xdr:nvSpPr>
        <xdr:cNvPr id="11" name="Shape 8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49</xdr:row>
      <xdr:rowOff>57150</xdr:rowOff>
    </xdr:from>
    <xdr:ext cx="38100" cy="0"/>
    <xdr:sp macro="" textlink="">
      <xdr:nvSpPr>
        <xdr:cNvPr id="12" name="Shape 8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57150" cy="38100"/>
    <xdr:sp macro="" textlink="">
      <xdr:nvSpPr>
        <xdr:cNvPr id="14" name="Shape 14" descr="qAe2oYm"/>
        <xdr:cNvSpPr/>
      </xdr:nvSpPr>
      <xdr:spPr>
        <a:xfrm>
          <a:off x="5317425" y="3780000"/>
          <a:ext cx="571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57150" cy="38100"/>
    <xdr:sp macro="" textlink="">
      <xdr:nvSpPr>
        <xdr:cNvPr id="15" name="Shape 14" descr="qAe2oYm"/>
        <xdr:cNvSpPr/>
      </xdr:nvSpPr>
      <xdr:spPr>
        <a:xfrm>
          <a:off x="5317425" y="3780000"/>
          <a:ext cx="571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49</xdr:row>
      <xdr:rowOff>57150</xdr:rowOff>
    </xdr:from>
    <xdr:ext cx="38100" cy="0"/>
    <xdr:sp macro="" textlink="">
      <xdr:nvSpPr>
        <xdr:cNvPr id="16" name="Shape 8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1238250</xdr:colOff>
      <xdr:row>49</xdr:row>
      <xdr:rowOff>57150</xdr:rowOff>
    </xdr:from>
    <xdr:ext cx="38100" cy="0"/>
    <xdr:sp macro="" textlink="">
      <xdr:nvSpPr>
        <xdr:cNvPr id="17" name="Shape 8" descr="qAe2oYm"/>
        <xdr:cNvSpPr/>
      </xdr:nvSpPr>
      <xdr:spPr>
        <a:xfrm>
          <a:off x="5346000" y="3780000"/>
          <a:ext cx="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57150" cy="38100"/>
    <xdr:sp macro="" textlink="">
      <xdr:nvSpPr>
        <xdr:cNvPr id="18" name="Shape 14" descr="qAe2oYm"/>
        <xdr:cNvSpPr/>
      </xdr:nvSpPr>
      <xdr:spPr>
        <a:xfrm>
          <a:off x="5317425" y="3780000"/>
          <a:ext cx="571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57150" cy="38100"/>
    <xdr:sp macro="" textlink="">
      <xdr:nvSpPr>
        <xdr:cNvPr id="19" name="Shape 14" descr="qAe2oYm"/>
        <xdr:cNvSpPr/>
      </xdr:nvSpPr>
      <xdr:spPr>
        <a:xfrm>
          <a:off x="5317425" y="3780000"/>
          <a:ext cx="571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47</xdr:row>
      <xdr:rowOff>38100</xdr:rowOff>
    </xdr:from>
    <xdr:ext cx="819150" cy="38100"/>
    <xdr:sp macro="" textlink="">
      <xdr:nvSpPr>
        <xdr:cNvPr id="20" name="Shape 15" descr="qAe2oYm"/>
        <xdr:cNvSpPr/>
      </xdr:nvSpPr>
      <xdr:spPr>
        <a:xfrm>
          <a:off x="4936425" y="3780000"/>
          <a:ext cx="8191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47</xdr:row>
      <xdr:rowOff>38100</xdr:rowOff>
    </xdr:from>
    <xdr:ext cx="819150" cy="38100"/>
    <xdr:sp macro="" textlink="">
      <xdr:nvSpPr>
        <xdr:cNvPr id="21" name="Shape 15" descr="qAe2oYm"/>
        <xdr:cNvSpPr/>
      </xdr:nvSpPr>
      <xdr:spPr>
        <a:xfrm>
          <a:off x="4936425" y="3780000"/>
          <a:ext cx="81915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942975" cy="38100"/>
    <xdr:sp macro="" textlink="">
      <xdr:nvSpPr>
        <xdr:cNvPr id="22" name="Shape 16" descr="qAe2oYm"/>
        <xdr:cNvSpPr/>
      </xdr:nvSpPr>
      <xdr:spPr>
        <a:xfrm>
          <a:off x="4874513" y="3780000"/>
          <a:ext cx="942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48</xdr:row>
      <xdr:rowOff>38100</xdr:rowOff>
    </xdr:from>
    <xdr:ext cx="942975" cy="38100"/>
    <xdr:sp macro="" textlink="">
      <xdr:nvSpPr>
        <xdr:cNvPr id="23" name="Shape 16" descr="qAe2oYm"/>
        <xdr:cNvSpPr/>
      </xdr:nvSpPr>
      <xdr:spPr>
        <a:xfrm>
          <a:off x="4874513" y="3780000"/>
          <a:ext cx="9429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11</xdr:row>
      <xdr:rowOff>38100</xdr:rowOff>
    </xdr:from>
    <xdr:ext cx="1066800" cy="38100"/>
    <xdr:sp macro="" textlink="">
      <xdr:nvSpPr>
        <xdr:cNvPr id="24" name="Shape 17" descr="qAe2oYm"/>
        <xdr:cNvSpPr/>
      </xdr:nvSpPr>
      <xdr:spPr>
        <a:xfrm>
          <a:off x="4812600" y="3780000"/>
          <a:ext cx="1066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11</xdr:row>
      <xdr:rowOff>38100</xdr:rowOff>
    </xdr:from>
    <xdr:ext cx="1066800" cy="38100"/>
    <xdr:sp macro="" textlink="">
      <xdr:nvSpPr>
        <xdr:cNvPr id="25" name="Shape 17" descr="qAe2oYm"/>
        <xdr:cNvSpPr/>
      </xdr:nvSpPr>
      <xdr:spPr>
        <a:xfrm>
          <a:off x="4812600" y="3780000"/>
          <a:ext cx="1066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11</xdr:row>
      <xdr:rowOff>38100</xdr:rowOff>
    </xdr:from>
    <xdr:ext cx="1057275" cy="38100"/>
    <xdr:sp macro="" textlink="">
      <xdr:nvSpPr>
        <xdr:cNvPr id="26" name="Shape 18" descr="qAe2oYm"/>
        <xdr:cNvSpPr/>
      </xdr:nvSpPr>
      <xdr:spPr>
        <a:xfrm>
          <a:off x="4817363" y="3780000"/>
          <a:ext cx="10572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11</xdr:row>
      <xdr:rowOff>38100</xdr:rowOff>
    </xdr:from>
    <xdr:ext cx="723900" cy="38100"/>
    <xdr:sp macro="" textlink="">
      <xdr:nvSpPr>
        <xdr:cNvPr id="27" name="Shape 19" descr="qAe2oYm"/>
        <xdr:cNvSpPr/>
      </xdr:nvSpPr>
      <xdr:spPr>
        <a:xfrm>
          <a:off x="4984050" y="3780000"/>
          <a:ext cx="7239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21</xdr:row>
      <xdr:rowOff>38100</xdr:rowOff>
    </xdr:from>
    <xdr:ext cx="723900" cy="38100"/>
    <xdr:sp macro="" textlink="">
      <xdr:nvSpPr>
        <xdr:cNvPr id="28" name="Shape 19" descr="qAe2oYm"/>
        <xdr:cNvSpPr/>
      </xdr:nvSpPr>
      <xdr:spPr>
        <a:xfrm>
          <a:off x="4984050" y="3780000"/>
          <a:ext cx="7239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21</xdr:row>
      <xdr:rowOff>38100</xdr:rowOff>
    </xdr:from>
    <xdr:ext cx="723900" cy="38100"/>
    <xdr:sp macro="" textlink="">
      <xdr:nvSpPr>
        <xdr:cNvPr id="29" name="Shape 19" descr="qAe2oYm"/>
        <xdr:cNvSpPr/>
      </xdr:nvSpPr>
      <xdr:spPr>
        <a:xfrm>
          <a:off x="4984050" y="3780000"/>
          <a:ext cx="7239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21</xdr:row>
      <xdr:rowOff>38100</xdr:rowOff>
    </xdr:from>
    <xdr:ext cx="723900" cy="38100"/>
    <xdr:sp macro="" textlink="">
      <xdr:nvSpPr>
        <xdr:cNvPr id="30" name="Shape 19" descr="qAe2oYm"/>
        <xdr:cNvSpPr/>
      </xdr:nvSpPr>
      <xdr:spPr>
        <a:xfrm>
          <a:off x="4984050" y="3780000"/>
          <a:ext cx="7239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12</xdr:row>
      <xdr:rowOff>38100</xdr:rowOff>
    </xdr:from>
    <xdr:ext cx="1066800" cy="38100"/>
    <xdr:sp macro="" textlink="">
      <xdr:nvSpPr>
        <xdr:cNvPr id="31" name="Shape 17" descr="qAe2oYm"/>
        <xdr:cNvSpPr/>
      </xdr:nvSpPr>
      <xdr:spPr>
        <a:xfrm>
          <a:off x="4812600" y="3780000"/>
          <a:ext cx="1066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12</xdr:row>
      <xdr:rowOff>38100</xdr:rowOff>
    </xdr:from>
    <xdr:ext cx="1066800" cy="38100"/>
    <xdr:sp macro="" textlink="">
      <xdr:nvSpPr>
        <xdr:cNvPr id="32" name="Shape 17" descr="qAe2oYm"/>
        <xdr:cNvSpPr/>
      </xdr:nvSpPr>
      <xdr:spPr>
        <a:xfrm>
          <a:off x="4812600" y="3780000"/>
          <a:ext cx="1066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11</xdr:row>
      <xdr:rowOff>38100</xdr:rowOff>
    </xdr:from>
    <xdr:ext cx="1057275" cy="38100"/>
    <xdr:sp macro="" textlink="">
      <xdr:nvSpPr>
        <xdr:cNvPr id="33" name="Shape 18" descr="qAe2oYm"/>
        <xdr:cNvSpPr/>
      </xdr:nvSpPr>
      <xdr:spPr>
        <a:xfrm>
          <a:off x="4817363" y="3780000"/>
          <a:ext cx="1057275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12</xdr:row>
      <xdr:rowOff>38100</xdr:rowOff>
    </xdr:from>
    <xdr:ext cx="1066800" cy="38100"/>
    <xdr:sp macro="" textlink="">
      <xdr:nvSpPr>
        <xdr:cNvPr id="34" name="Shape 17" descr="qAe2oYm"/>
        <xdr:cNvSpPr/>
      </xdr:nvSpPr>
      <xdr:spPr>
        <a:xfrm>
          <a:off x="4812600" y="3780000"/>
          <a:ext cx="1066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1257300</xdr:colOff>
      <xdr:row>12</xdr:row>
      <xdr:rowOff>38100</xdr:rowOff>
    </xdr:from>
    <xdr:ext cx="1066800" cy="38100"/>
    <xdr:sp macro="" textlink="">
      <xdr:nvSpPr>
        <xdr:cNvPr id="35" name="Shape 17" descr="qAe2oYm"/>
        <xdr:cNvSpPr/>
      </xdr:nvSpPr>
      <xdr:spPr>
        <a:xfrm>
          <a:off x="4812600" y="3780000"/>
          <a:ext cx="1066800" cy="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0</xdr:col>
      <xdr:colOff>161925</xdr:colOff>
      <xdr:row>0</xdr:row>
      <xdr:rowOff>0</xdr:rowOff>
    </xdr:from>
    <xdr:ext cx="1085850" cy="381000"/>
    <xdr:pic>
      <xdr:nvPicPr>
        <xdr:cNvPr id="36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1028700</xdr:colOff>
      <xdr:row>0</xdr:row>
      <xdr:rowOff>9525</xdr:rowOff>
    </xdr:from>
    <xdr:ext cx="1590675" cy="381000"/>
    <xdr:pic>
      <xdr:nvPicPr>
        <xdr:cNvPr id="2" name="image1.jpg" descr="C:\Users\Administrator\Desktop\kit new logo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000"/>
  <sheetViews>
    <sheetView topLeftCell="C7" workbookViewId="0">
      <selection activeCell="C8" sqref="C8:AB12"/>
    </sheetView>
  </sheetViews>
  <sheetFormatPr defaultColWidth="14.42578125" defaultRowHeight="15" customHeight="1"/>
  <cols>
    <col min="1" max="1" width="9" customWidth="1"/>
    <col min="2" max="2" width="17" customWidth="1"/>
    <col min="3" max="3" width="33.42578125" customWidth="1"/>
    <col min="4" max="4" width="7" customWidth="1"/>
    <col min="5" max="5" width="7.140625" customWidth="1"/>
    <col min="6" max="7" width="3.7109375" customWidth="1"/>
    <col min="8" max="8" width="5.42578125" customWidth="1"/>
    <col min="9" max="9" width="4.140625" customWidth="1"/>
    <col min="10" max="12" width="5.42578125" customWidth="1"/>
    <col min="13" max="13" width="3.5703125" customWidth="1"/>
    <col min="14" max="14" width="3.7109375" customWidth="1"/>
    <col min="15" max="15" width="5.42578125" customWidth="1"/>
    <col min="16" max="16" width="5" customWidth="1"/>
    <col min="17" max="18" width="5.7109375" customWidth="1"/>
    <col min="19" max="19" width="6.5703125" customWidth="1"/>
    <col min="20" max="21" width="5.7109375" customWidth="1"/>
    <col min="22" max="22" width="6.140625" customWidth="1"/>
    <col min="23" max="23" width="5.7109375" customWidth="1"/>
    <col min="24" max="24" width="6.28515625" customWidth="1"/>
    <col min="25" max="25" width="6.42578125" customWidth="1"/>
    <col min="26" max="26" width="7.42578125" customWidth="1"/>
    <col min="27" max="28" width="7.140625" customWidth="1"/>
    <col min="29" max="29" width="9.140625" customWidth="1"/>
    <col min="30" max="30" width="8.5703125" hidden="1" customWidth="1"/>
    <col min="31" max="31" width="8" hidden="1" customWidth="1"/>
    <col min="32" max="32" width="8.5703125" hidden="1" customWidth="1"/>
    <col min="33" max="33" width="10.85546875" hidden="1" customWidth="1"/>
    <col min="34" max="34" width="7.140625" hidden="1" customWidth="1"/>
    <col min="35" max="35" width="9.140625" hidden="1" customWidth="1"/>
  </cols>
  <sheetData>
    <row r="1" spans="1:35" ht="56.25" customHeigh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1"/>
      <c r="AD1" s="1"/>
      <c r="AE1" s="1"/>
      <c r="AF1" s="1"/>
      <c r="AG1" s="1"/>
      <c r="AH1" s="1"/>
      <c r="AI1" s="1"/>
    </row>
    <row r="2" spans="1:35" ht="27.75" customHeight="1">
      <c r="A2" s="64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1"/>
      <c r="AD2" s="1"/>
      <c r="AE2" s="1"/>
      <c r="AF2" s="1"/>
      <c r="AG2" s="1"/>
      <c r="AH2" s="1"/>
      <c r="AI2" s="1"/>
    </row>
    <row r="3" spans="1:35" ht="33" customHeight="1">
      <c r="A3" s="65" t="s">
        <v>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1"/>
      <c r="AD3" s="1"/>
      <c r="AE3" s="1"/>
      <c r="AF3" s="1"/>
      <c r="AG3" s="1"/>
      <c r="AH3" s="1"/>
      <c r="AI3" s="1"/>
    </row>
    <row r="4" spans="1:35" ht="25.5" customHeight="1">
      <c r="A4" s="65" t="s">
        <v>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1"/>
      <c r="AD4" s="1"/>
      <c r="AE4" s="1"/>
      <c r="AF4" s="1"/>
      <c r="AG4" s="1"/>
      <c r="AH4" s="1"/>
      <c r="AI4" s="1"/>
    </row>
    <row r="5" spans="1:35" ht="34.5" customHeight="1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7" t="s">
        <v>4</v>
      </c>
      <c r="T5" s="68"/>
      <c r="U5" s="68"/>
      <c r="V5" s="69"/>
      <c r="W5" s="70" t="s">
        <v>5</v>
      </c>
      <c r="X5" s="68"/>
      <c r="Y5" s="68"/>
      <c r="Z5" s="68"/>
      <c r="AA5" s="68"/>
      <c r="AB5" s="69"/>
      <c r="AC5" s="1"/>
      <c r="AD5" s="1"/>
      <c r="AE5" s="1"/>
      <c r="AF5" s="1"/>
      <c r="AG5" s="1"/>
      <c r="AH5" s="1"/>
      <c r="AI5" s="1"/>
    </row>
    <row r="6" spans="1:35" ht="34.5" customHeight="1">
      <c r="A6" s="67" t="s">
        <v>6</v>
      </c>
      <c r="B6" s="69"/>
      <c r="C6" s="71" t="s">
        <v>7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9"/>
      <c r="S6" s="67" t="s">
        <v>8</v>
      </c>
      <c r="T6" s="68"/>
      <c r="U6" s="68"/>
      <c r="V6" s="69"/>
      <c r="W6" s="70" t="s">
        <v>9</v>
      </c>
      <c r="X6" s="68"/>
      <c r="Y6" s="68"/>
      <c r="Z6" s="68"/>
      <c r="AA6" s="68"/>
      <c r="AB6" s="69"/>
      <c r="AC6" s="1"/>
      <c r="AD6" s="1"/>
      <c r="AE6" s="1"/>
      <c r="AF6" s="1"/>
      <c r="AG6" s="1"/>
      <c r="AH6" s="1"/>
      <c r="AI6" s="1"/>
    </row>
    <row r="7" spans="1:35" ht="34.5" customHeight="1">
      <c r="A7" s="67" t="s">
        <v>10</v>
      </c>
      <c r="B7" s="69"/>
      <c r="C7" s="84" t="s">
        <v>11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75"/>
      <c r="S7" s="74" t="s">
        <v>12</v>
      </c>
      <c r="T7" s="85"/>
      <c r="U7" s="85"/>
      <c r="V7" s="75"/>
      <c r="W7" s="88">
        <v>50</v>
      </c>
      <c r="X7" s="85"/>
      <c r="Y7" s="85"/>
      <c r="Z7" s="85"/>
      <c r="AA7" s="85"/>
      <c r="AB7" s="75"/>
      <c r="AC7" s="1"/>
      <c r="AD7" s="1"/>
      <c r="AE7" s="1"/>
      <c r="AF7" s="1"/>
      <c r="AG7" s="1"/>
      <c r="AH7" s="1"/>
      <c r="AI7" s="1"/>
    </row>
    <row r="8" spans="1:35" ht="34.5" customHeight="1">
      <c r="A8" s="67" t="s">
        <v>13</v>
      </c>
      <c r="B8" s="68"/>
      <c r="C8" s="92" t="s">
        <v>14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4" t="s">
        <v>15</v>
      </c>
      <c r="T8" s="93"/>
      <c r="U8" s="93"/>
      <c r="V8" s="93"/>
      <c r="W8" s="95">
        <v>77</v>
      </c>
      <c r="X8" s="93"/>
      <c r="Y8" s="93"/>
      <c r="Z8" s="93"/>
      <c r="AA8" s="93"/>
      <c r="AB8" s="93"/>
      <c r="AC8" s="1"/>
      <c r="AD8" s="1"/>
      <c r="AE8" s="1"/>
      <c r="AF8" s="1"/>
      <c r="AG8" s="1"/>
      <c r="AH8" s="1"/>
      <c r="AI8" s="1"/>
    </row>
    <row r="9" spans="1:35" ht="30" customHeight="1">
      <c r="A9" s="74" t="s">
        <v>16</v>
      </c>
      <c r="B9" s="85"/>
      <c r="C9" s="96" t="s">
        <v>17</v>
      </c>
      <c r="D9" s="97" t="s">
        <v>18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1"/>
      <c r="AD9" s="1"/>
      <c r="AE9" s="1"/>
      <c r="AF9" s="1"/>
      <c r="AG9" s="1"/>
      <c r="AH9" s="1"/>
      <c r="AI9" s="1"/>
    </row>
    <row r="10" spans="1:35" ht="30" customHeight="1">
      <c r="A10" s="76"/>
      <c r="B10" s="87"/>
      <c r="C10" s="96">
        <v>1</v>
      </c>
      <c r="D10" s="98" t="s">
        <v>19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1"/>
      <c r="AD10" s="1"/>
      <c r="AE10" s="1"/>
      <c r="AF10" s="1"/>
      <c r="AG10" s="1"/>
      <c r="AH10" s="1"/>
      <c r="AI10" s="1"/>
    </row>
    <row r="11" spans="1:35" ht="30" customHeight="1">
      <c r="A11" s="76"/>
      <c r="B11" s="87"/>
      <c r="C11" s="96">
        <v>2</v>
      </c>
      <c r="D11" s="98" t="s">
        <v>20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1"/>
      <c r="AD11" s="1"/>
      <c r="AE11" s="1"/>
      <c r="AF11" s="1"/>
      <c r="AG11" s="1"/>
      <c r="AH11" s="1"/>
      <c r="AI11" s="1"/>
    </row>
    <row r="12" spans="1:35" ht="30" customHeight="1">
      <c r="A12" s="76"/>
      <c r="B12" s="87"/>
      <c r="C12" s="96">
        <v>3</v>
      </c>
      <c r="D12" s="98" t="s">
        <v>21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1"/>
      <c r="AD12" s="1"/>
      <c r="AE12" s="1"/>
      <c r="AF12" s="1"/>
      <c r="AG12" s="1"/>
      <c r="AH12" s="1"/>
      <c r="AI12" s="1"/>
    </row>
    <row r="13" spans="1:35" ht="45" customHeight="1">
      <c r="A13" s="77" t="s">
        <v>22</v>
      </c>
      <c r="B13" s="77" t="s">
        <v>23</v>
      </c>
      <c r="C13" s="89" t="s">
        <v>24</v>
      </c>
      <c r="D13" s="90" t="s">
        <v>25</v>
      </c>
      <c r="E13" s="66"/>
      <c r="F13" s="66"/>
      <c r="G13" s="66"/>
      <c r="H13" s="91"/>
      <c r="I13" s="90" t="s">
        <v>26</v>
      </c>
      <c r="J13" s="66"/>
      <c r="K13" s="66"/>
      <c r="L13" s="66"/>
      <c r="M13" s="91"/>
      <c r="N13" s="90" t="s">
        <v>27</v>
      </c>
      <c r="O13" s="66"/>
      <c r="P13" s="66"/>
      <c r="Q13" s="66"/>
      <c r="R13" s="91"/>
      <c r="S13" s="90" t="s">
        <v>28</v>
      </c>
      <c r="T13" s="66"/>
      <c r="U13" s="66"/>
      <c r="V13" s="66"/>
      <c r="W13" s="91"/>
      <c r="X13" s="90" t="s">
        <v>29</v>
      </c>
      <c r="Y13" s="66"/>
      <c r="Z13" s="66"/>
      <c r="AA13" s="66"/>
      <c r="AB13" s="91"/>
      <c r="AC13" s="72"/>
      <c r="AD13" s="63"/>
      <c r="AE13" s="63"/>
      <c r="AF13" s="63"/>
      <c r="AG13" s="63"/>
      <c r="AH13" s="63"/>
      <c r="AI13" s="63"/>
    </row>
    <row r="14" spans="1:35" ht="25.5" customHeight="1">
      <c r="A14" s="78"/>
      <c r="B14" s="78"/>
      <c r="C14" s="78"/>
      <c r="D14" s="3" t="s">
        <v>30</v>
      </c>
      <c r="E14" s="3" t="s">
        <v>31</v>
      </c>
      <c r="F14" s="3" t="s">
        <v>32</v>
      </c>
      <c r="G14" s="3" t="s">
        <v>33</v>
      </c>
      <c r="H14" s="3" t="s">
        <v>34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  <c r="N14" s="3" t="s">
        <v>30</v>
      </c>
      <c r="O14" s="3" t="s">
        <v>31</v>
      </c>
      <c r="P14" s="3" t="s">
        <v>32</v>
      </c>
      <c r="Q14" s="3" t="s">
        <v>33</v>
      </c>
      <c r="R14" s="3" t="s">
        <v>34</v>
      </c>
      <c r="S14" s="3" t="s">
        <v>30</v>
      </c>
      <c r="T14" s="3" t="s">
        <v>31</v>
      </c>
      <c r="U14" s="3" t="s">
        <v>32</v>
      </c>
      <c r="V14" s="3" t="s">
        <v>33</v>
      </c>
      <c r="W14" s="3" t="s">
        <v>34</v>
      </c>
      <c r="X14" s="3" t="s">
        <v>30</v>
      </c>
      <c r="Y14" s="3" t="s">
        <v>31</v>
      </c>
      <c r="Z14" s="3" t="s">
        <v>32</v>
      </c>
      <c r="AA14" s="3" t="s">
        <v>33</v>
      </c>
      <c r="AB14" s="3" t="s">
        <v>34</v>
      </c>
      <c r="AC14" s="1"/>
      <c r="AD14" s="4" t="s">
        <v>30</v>
      </c>
      <c r="AE14" s="4" t="s">
        <v>31</v>
      </c>
      <c r="AF14" s="4" t="s">
        <v>32</v>
      </c>
      <c r="AG14" s="4" t="s">
        <v>33</v>
      </c>
      <c r="AH14" s="4" t="s">
        <v>34</v>
      </c>
      <c r="AI14" s="4" t="s">
        <v>35</v>
      </c>
    </row>
    <row r="15" spans="1:35" ht="19.5" customHeight="1">
      <c r="A15" s="79"/>
      <c r="B15" s="79"/>
      <c r="C15" s="79"/>
      <c r="D15" s="5">
        <v>19</v>
      </c>
      <c r="E15" s="5">
        <v>31</v>
      </c>
      <c r="F15" s="6"/>
      <c r="G15" s="6"/>
      <c r="H15" s="6"/>
      <c r="I15" s="6"/>
      <c r="J15" s="7"/>
      <c r="K15" s="6">
        <v>31</v>
      </c>
      <c r="L15" s="6">
        <v>19</v>
      </c>
      <c r="M15" s="6"/>
      <c r="N15" s="6"/>
      <c r="O15" s="6"/>
      <c r="P15" s="6"/>
      <c r="Q15" s="6">
        <v>19</v>
      </c>
      <c r="R15" s="6">
        <v>31</v>
      </c>
      <c r="S15" s="8">
        <v>10</v>
      </c>
      <c r="T15" s="8">
        <v>10</v>
      </c>
      <c r="U15" s="8">
        <v>10</v>
      </c>
      <c r="V15" s="8"/>
      <c r="W15" s="8"/>
      <c r="X15" s="9">
        <f t="shared" ref="X15:AB15" si="0">(D15+I15+N15+S15)</f>
        <v>29</v>
      </c>
      <c r="Y15" s="9">
        <f t="shared" si="0"/>
        <v>41</v>
      </c>
      <c r="Z15" s="9">
        <f t="shared" si="0"/>
        <v>41</v>
      </c>
      <c r="AA15" s="9">
        <f t="shared" si="0"/>
        <v>38</v>
      </c>
      <c r="AB15" s="9">
        <f t="shared" si="0"/>
        <v>31</v>
      </c>
      <c r="AC15" s="10"/>
      <c r="AD15" s="11">
        <f t="shared" ref="AD15:AH15" si="1">X15*(100/$X$15)</f>
        <v>100</v>
      </c>
      <c r="AE15" s="11">
        <f t="shared" si="1"/>
        <v>141.37931034482759</v>
      </c>
      <c r="AF15" s="11">
        <f t="shared" si="1"/>
        <v>141.37931034482759</v>
      </c>
      <c r="AG15" s="11">
        <f t="shared" si="1"/>
        <v>131.03448275862067</v>
      </c>
      <c r="AH15" s="11">
        <f t="shared" si="1"/>
        <v>106.89655172413792</v>
      </c>
      <c r="AI15" s="11" t="e">
        <f>#REF!*(100/$X$15)</f>
        <v>#REF!</v>
      </c>
    </row>
    <row r="16" spans="1:35" ht="19.5" customHeight="1">
      <c r="A16" s="12">
        <v>1</v>
      </c>
      <c r="B16" s="13">
        <v>721216106001</v>
      </c>
      <c r="C16" s="14" t="s">
        <v>36</v>
      </c>
      <c r="D16" s="5">
        <v>10</v>
      </c>
      <c r="E16" s="5">
        <v>20</v>
      </c>
      <c r="F16" s="15"/>
      <c r="G16" s="6"/>
      <c r="H16" s="6"/>
      <c r="I16" s="6"/>
      <c r="J16" s="15"/>
      <c r="K16" s="16">
        <v>10</v>
      </c>
      <c r="L16" s="16">
        <v>12</v>
      </c>
      <c r="M16" s="6"/>
      <c r="N16" s="6"/>
      <c r="O16" s="6"/>
      <c r="P16" s="6"/>
      <c r="Q16" s="9">
        <v>24</v>
      </c>
      <c r="R16" s="9">
        <v>21</v>
      </c>
      <c r="S16" s="8">
        <v>10</v>
      </c>
      <c r="T16" s="8">
        <v>10</v>
      </c>
      <c r="U16" s="8">
        <v>10</v>
      </c>
      <c r="V16" s="8"/>
      <c r="W16" s="8"/>
      <c r="X16" s="9">
        <f t="shared" ref="X16:AB16" si="2">(D16+I16+N16+S16)</f>
        <v>20</v>
      </c>
      <c r="Y16" s="9">
        <f t="shared" si="2"/>
        <v>30</v>
      </c>
      <c r="Z16" s="9">
        <f t="shared" si="2"/>
        <v>20</v>
      </c>
      <c r="AA16" s="9">
        <f t="shared" si="2"/>
        <v>36</v>
      </c>
      <c r="AB16" s="9">
        <f t="shared" si="2"/>
        <v>21</v>
      </c>
      <c r="AC16" s="10"/>
      <c r="AD16" s="11"/>
      <c r="AE16" s="11"/>
      <c r="AF16" s="11"/>
      <c r="AG16" s="11"/>
      <c r="AH16" s="11"/>
      <c r="AI16" s="11"/>
    </row>
    <row r="17" spans="1:35" ht="19.5" customHeight="1">
      <c r="A17" s="12">
        <v>2</v>
      </c>
      <c r="B17" s="13">
        <v>721216106002</v>
      </c>
      <c r="C17" s="14" t="s">
        <v>37</v>
      </c>
      <c r="D17" s="5">
        <v>15</v>
      </c>
      <c r="E17" s="5">
        <v>24</v>
      </c>
      <c r="F17" s="15"/>
      <c r="G17" s="6"/>
      <c r="H17" s="6"/>
      <c r="I17" s="6"/>
      <c r="J17" s="15"/>
      <c r="K17" s="17">
        <v>23</v>
      </c>
      <c r="L17" s="18">
        <v>15</v>
      </c>
      <c r="M17" s="6"/>
      <c r="N17" s="6"/>
      <c r="O17" s="6"/>
      <c r="P17" s="6"/>
      <c r="Q17" s="9">
        <v>21</v>
      </c>
      <c r="R17" s="9">
        <v>26</v>
      </c>
      <c r="S17" s="8">
        <v>9</v>
      </c>
      <c r="T17" s="8">
        <v>10</v>
      </c>
      <c r="U17" s="8">
        <v>9</v>
      </c>
      <c r="V17" s="8"/>
      <c r="W17" s="8"/>
      <c r="X17" s="9">
        <f t="shared" ref="X17:AB17" si="3">(D17+I17+N17+S17)</f>
        <v>24</v>
      </c>
      <c r="Y17" s="9">
        <f t="shared" si="3"/>
        <v>34</v>
      </c>
      <c r="Z17" s="9">
        <f t="shared" si="3"/>
        <v>32</v>
      </c>
      <c r="AA17" s="9">
        <f t="shared" si="3"/>
        <v>36</v>
      </c>
      <c r="AB17" s="9">
        <f t="shared" si="3"/>
        <v>26</v>
      </c>
      <c r="AC17" s="10"/>
      <c r="AD17" s="11"/>
      <c r="AE17" s="11"/>
      <c r="AF17" s="11"/>
      <c r="AG17" s="11"/>
      <c r="AH17" s="11"/>
      <c r="AI17" s="11"/>
    </row>
    <row r="18" spans="1:35" ht="19.5" customHeight="1">
      <c r="A18" s="12">
        <v>3</v>
      </c>
      <c r="B18" s="13">
        <v>721216106003</v>
      </c>
      <c r="C18" s="14" t="s">
        <v>38</v>
      </c>
      <c r="D18" s="5">
        <v>14</v>
      </c>
      <c r="E18" s="5">
        <v>20</v>
      </c>
      <c r="F18" s="15"/>
      <c r="G18" s="6"/>
      <c r="H18" s="6"/>
      <c r="I18" s="6"/>
      <c r="J18" s="15"/>
      <c r="K18" s="17">
        <v>14</v>
      </c>
      <c r="L18" s="18">
        <v>11</v>
      </c>
      <c r="M18" s="6"/>
      <c r="N18" s="6"/>
      <c r="O18" s="6"/>
      <c r="P18" s="6"/>
      <c r="Q18" s="9">
        <v>24</v>
      </c>
      <c r="R18" s="9">
        <v>21</v>
      </c>
      <c r="S18" s="8">
        <v>10</v>
      </c>
      <c r="T18" s="8">
        <v>10</v>
      </c>
      <c r="U18" s="8">
        <v>10</v>
      </c>
      <c r="V18" s="8"/>
      <c r="W18" s="8"/>
      <c r="X18" s="9">
        <f t="shared" ref="X18:AB18" si="4">(D18+I18+N18+S18)</f>
        <v>24</v>
      </c>
      <c r="Y18" s="9">
        <f t="shared" si="4"/>
        <v>30</v>
      </c>
      <c r="Z18" s="9">
        <f t="shared" si="4"/>
        <v>24</v>
      </c>
      <c r="AA18" s="9">
        <f t="shared" si="4"/>
        <v>35</v>
      </c>
      <c r="AB18" s="9">
        <f t="shared" si="4"/>
        <v>21</v>
      </c>
      <c r="AC18" s="10"/>
      <c r="AD18" s="11"/>
      <c r="AE18" s="11"/>
      <c r="AF18" s="11"/>
      <c r="AG18" s="11"/>
      <c r="AH18" s="11"/>
      <c r="AI18" s="11"/>
    </row>
    <row r="19" spans="1:35" ht="19.5" customHeight="1">
      <c r="A19" s="12">
        <v>4</v>
      </c>
      <c r="B19" s="13">
        <v>721216106004</v>
      </c>
      <c r="C19" s="14" t="s">
        <v>39</v>
      </c>
      <c r="D19" s="5">
        <v>14</v>
      </c>
      <c r="E19" s="5">
        <v>5</v>
      </c>
      <c r="F19" s="15"/>
      <c r="G19" s="6"/>
      <c r="H19" s="6"/>
      <c r="I19" s="6"/>
      <c r="J19" s="15"/>
      <c r="K19" s="17">
        <v>19</v>
      </c>
      <c r="L19" s="18">
        <v>16</v>
      </c>
      <c r="M19" s="6"/>
      <c r="N19" s="6"/>
      <c r="O19" s="6"/>
      <c r="P19" s="6"/>
      <c r="Q19" s="9">
        <v>23</v>
      </c>
      <c r="R19" s="9">
        <v>23</v>
      </c>
      <c r="S19" s="8">
        <v>10</v>
      </c>
      <c r="T19" s="8">
        <v>10</v>
      </c>
      <c r="U19" s="8">
        <v>10</v>
      </c>
      <c r="V19" s="8"/>
      <c r="W19" s="8"/>
      <c r="X19" s="9">
        <f t="shared" ref="X19:AB19" si="5">(D19+I19+N19+S19)</f>
        <v>24</v>
      </c>
      <c r="Y19" s="9">
        <f t="shared" si="5"/>
        <v>15</v>
      </c>
      <c r="Z19" s="9">
        <f t="shared" si="5"/>
        <v>29</v>
      </c>
      <c r="AA19" s="9">
        <f t="shared" si="5"/>
        <v>39</v>
      </c>
      <c r="AB19" s="9">
        <f t="shared" si="5"/>
        <v>23</v>
      </c>
      <c r="AC19" s="10"/>
      <c r="AD19" s="11"/>
      <c r="AE19" s="11"/>
      <c r="AF19" s="11"/>
      <c r="AG19" s="11"/>
      <c r="AH19" s="11"/>
      <c r="AI19" s="11"/>
    </row>
    <row r="20" spans="1:35" ht="19.5" customHeight="1">
      <c r="A20" s="12">
        <v>5</v>
      </c>
      <c r="B20" s="13">
        <v>721216106005</v>
      </c>
      <c r="C20" s="14" t="s">
        <v>40</v>
      </c>
      <c r="D20" s="5">
        <v>16</v>
      </c>
      <c r="E20" s="5">
        <v>17</v>
      </c>
      <c r="F20" s="15"/>
      <c r="G20" s="6"/>
      <c r="H20" s="6"/>
      <c r="I20" s="6"/>
      <c r="J20" s="15"/>
      <c r="K20" s="17">
        <v>22</v>
      </c>
      <c r="L20" s="18">
        <v>12</v>
      </c>
      <c r="M20" s="6"/>
      <c r="N20" s="6"/>
      <c r="O20" s="6"/>
      <c r="P20" s="6"/>
      <c r="Q20" s="9">
        <v>24</v>
      </c>
      <c r="R20" s="9">
        <v>22.5</v>
      </c>
      <c r="S20" s="8">
        <v>8</v>
      </c>
      <c r="T20" s="8">
        <v>8</v>
      </c>
      <c r="U20" s="8">
        <v>10</v>
      </c>
      <c r="V20" s="8"/>
      <c r="W20" s="8"/>
      <c r="X20" s="9">
        <f t="shared" ref="X20:AB20" si="6">(D20+I20+N20+S20)</f>
        <v>24</v>
      </c>
      <c r="Y20" s="9">
        <f t="shared" si="6"/>
        <v>25</v>
      </c>
      <c r="Z20" s="9">
        <f t="shared" si="6"/>
        <v>32</v>
      </c>
      <c r="AA20" s="9">
        <f t="shared" si="6"/>
        <v>36</v>
      </c>
      <c r="AB20" s="9">
        <f t="shared" si="6"/>
        <v>22.5</v>
      </c>
      <c r="AC20" s="10"/>
      <c r="AD20" s="11"/>
      <c r="AE20" s="11"/>
      <c r="AF20" s="11"/>
      <c r="AG20" s="11"/>
      <c r="AH20" s="11"/>
      <c r="AI20" s="11"/>
    </row>
    <row r="21" spans="1:35" ht="19.5" customHeight="1">
      <c r="A21" s="12">
        <v>6</v>
      </c>
      <c r="B21" s="13">
        <v>721216106006</v>
      </c>
      <c r="C21" s="14" t="s">
        <v>41</v>
      </c>
      <c r="D21" s="5">
        <v>8</v>
      </c>
      <c r="E21" s="5">
        <v>0</v>
      </c>
      <c r="F21" s="15"/>
      <c r="G21" s="6"/>
      <c r="H21" s="6"/>
      <c r="I21" s="6"/>
      <c r="J21" s="15"/>
      <c r="K21" s="17">
        <v>26</v>
      </c>
      <c r="L21" s="18">
        <v>4</v>
      </c>
      <c r="M21" s="6"/>
      <c r="N21" s="6"/>
      <c r="O21" s="6"/>
      <c r="P21" s="6"/>
      <c r="Q21" s="9">
        <v>26</v>
      </c>
      <c r="R21" s="9">
        <v>19</v>
      </c>
      <c r="S21" s="8">
        <v>10</v>
      </c>
      <c r="T21" s="8">
        <v>10</v>
      </c>
      <c r="U21" s="8">
        <v>10</v>
      </c>
      <c r="V21" s="8"/>
      <c r="W21" s="8"/>
      <c r="X21" s="9">
        <f t="shared" ref="X21:AB21" si="7">(D21+I21+N21+S21)</f>
        <v>18</v>
      </c>
      <c r="Y21" s="9">
        <f t="shared" si="7"/>
        <v>10</v>
      </c>
      <c r="Z21" s="9">
        <f t="shared" si="7"/>
        <v>36</v>
      </c>
      <c r="AA21" s="9">
        <f t="shared" si="7"/>
        <v>30</v>
      </c>
      <c r="AB21" s="9">
        <f t="shared" si="7"/>
        <v>19</v>
      </c>
      <c r="AC21" s="10"/>
      <c r="AD21" s="11"/>
      <c r="AE21" s="11"/>
      <c r="AF21" s="11"/>
      <c r="AG21" s="11"/>
      <c r="AH21" s="11"/>
      <c r="AI21" s="11"/>
    </row>
    <row r="22" spans="1:35" ht="19.5" customHeight="1">
      <c r="A22" s="12">
        <v>7</v>
      </c>
      <c r="B22" s="13">
        <v>721216106008</v>
      </c>
      <c r="C22" s="14" t="s">
        <v>42</v>
      </c>
      <c r="D22" s="5">
        <v>10</v>
      </c>
      <c r="E22" s="5">
        <v>19</v>
      </c>
      <c r="F22" s="15"/>
      <c r="G22" s="6"/>
      <c r="H22" s="6"/>
      <c r="I22" s="6"/>
      <c r="J22" s="15"/>
      <c r="K22" s="17">
        <v>7</v>
      </c>
      <c r="L22" s="18">
        <v>11</v>
      </c>
      <c r="M22" s="6"/>
      <c r="N22" s="6"/>
      <c r="O22" s="6"/>
      <c r="P22" s="6"/>
      <c r="Q22" s="9">
        <v>23</v>
      </c>
      <c r="R22" s="9">
        <v>22</v>
      </c>
      <c r="S22" s="8">
        <v>10</v>
      </c>
      <c r="T22" s="8">
        <v>10</v>
      </c>
      <c r="U22" s="8">
        <v>10</v>
      </c>
      <c r="V22" s="8"/>
      <c r="W22" s="8"/>
      <c r="X22" s="9">
        <f t="shared" ref="X22:AB22" si="8">(D22+I22+N22+S22)</f>
        <v>20</v>
      </c>
      <c r="Y22" s="9">
        <f t="shared" si="8"/>
        <v>29</v>
      </c>
      <c r="Z22" s="9">
        <f t="shared" si="8"/>
        <v>17</v>
      </c>
      <c r="AA22" s="9">
        <f t="shared" si="8"/>
        <v>34</v>
      </c>
      <c r="AB22" s="9">
        <f t="shared" si="8"/>
        <v>22</v>
      </c>
      <c r="AC22" s="10"/>
      <c r="AD22" s="11"/>
      <c r="AE22" s="11"/>
      <c r="AF22" s="11"/>
      <c r="AG22" s="11"/>
      <c r="AH22" s="11"/>
      <c r="AI22" s="11"/>
    </row>
    <row r="23" spans="1:35" ht="19.5" customHeight="1">
      <c r="A23" s="12">
        <v>8</v>
      </c>
      <c r="B23" s="13">
        <v>721216106009</v>
      </c>
      <c r="C23" s="14" t="s">
        <v>43</v>
      </c>
      <c r="D23" s="5">
        <v>14</v>
      </c>
      <c r="E23" s="5">
        <v>1</v>
      </c>
      <c r="F23" s="15"/>
      <c r="G23" s="6"/>
      <c r="H23" s="6"/>
      <c r="I23" s="6"/>
      <c r="J23" s="15"/>
      <c r="K23" s="17">
        <v>24</v>
      </c>
      <c r="L23" s="18">
        <v>1</v>
      </c>
      <c r="M23" s="6"/>
      <c r="N23" s="6"/>
      <c r="O23" s="6"/>
      <c r="P23" s="6"/>
      <c r="Q23" s="9">
        <v>21</v>
      </c>
      <c r="R23" s="9">
        <v>24</v>
      </c>
      <c r="S23" s="8">
        <v>9</v>
      </c>
      <c r="T23" s="8">
        <v>10</v>
      </c>
      <c r="U23" s="8">
        <v>10</v>
      </c>
      <c r="V23" s="8"/>
      <c r="W23" s="8"/>
      <c r="X23" s="9">
        <f t="shared" ref="X23:AB23" si="9">(D23+I23+N23+S23)</f>
        <v>23</v>
      </c>
      <c r="Y23" s="9">
        <f t="shared" si="9"/>
        <v>11</v>
      </c>
      <c r="Z23" s="9">
        <f t="shared" si="9"/>
        <v>34</v>
      </c>
      <c r="AA23" s="9">
        <f t="shared" si="9"/>
        <v>22</v>
      </c>
      <c r="AB23" s="9">
        <f t="shared" si="9"/>
        <v>24</v>
      </c>
      <c r="AC23" s="10"/>
      <c r="AD23" s="11"/>
      <c r="AE23" s="11"/>
      <c r="AF23" s="11"/>
      <c r="AG23" s="11"/>
      <c r="AH23" s="11"/>
      <c r="AI23" s="11"/>
    </row>
    <row r="24" spans="1:35" ht="19.5" customHeight="1">
      <c r="A24" s="12">
        <v>9</v>
      </c>
      <c r="B24" s="13">
        <v>721216106010</v>
      </c>
      <c r="C24" s="14" t="s">
        <v>44</v>
      </c>
      <c r="D24" s="5">
        <v>11</v>
      </c>
      <c r="E24" s="5">
        <v>7</v>
      </c>
      <c r="F24" s="15"/>
      <c r="G24" s="6"/>
      <c r="H24" s="6"/>
      <c r="I24" s="6"/>
      <c r="J24" s="15"/>
      <c r="K24" s="17">
        <v>32</v>
      </c>
      <c r="L24" s="18">
        <v>5</v>
      </c>
      <c r="M24" s="6"/>
      <c r="N24" s="6"/>
      <c r="O24" s="6"/>
      <c r="P24" s="6"/>
      <c r="Q24" s="9">
        <v>24</v>
      </c>
      <c r="R24" s="9">
        <v>20</v>
      </c>
      <c r="S24" s="8">
        <v>10</v>
      </c>
      <c r="T24" s="8">
        <v>10</v>
      </c>
      <c r="U24" s="8">
        <v>8</v>
      </c>
      <c r="V24" s="8"/>
      <c r="W24" s="8"/>
      <c r="X24" s="9">
        <f t="shared" ref="X24:AB24" si="10">(D24+I24+N24+S24)</f>
        <v>21</v>
      </c>
      <c r="Y24" s="9">
        <f t="shared" si="10"/>
        <v>17</v>
      </c>
      <c r="Z24" s="9">
        <f t="shared" si="10"/>
        <v>40</v>
      </c>
      <c r="AA24" s="9">
        <f t="shared" si="10"/>
        <v>29</v>
      </c>
      <c r="AB24" s="9">
        <f t="shared" si="10"/>
        <v>20</v>
      </c>
      <c r="AC24" s="10"/>
      <c r="AD24" s="11"/>
      <c r="AE24" s="11"/>
      <c r="AF24" s="11"/>
      <c r="AG24" s="11"/>
      <c r="AH24" s="11"/>
      <c r="AI24" s="11"/>
    </row>
    <row r="25" spans="1:35" ht="19.5" customHeight="1">
      <c r="A25" s="12">
        <v>10</v>
      </c>
      <c r="B25" s="13">
        <v>721216106011</v>
      </c>
      <c r="C25" s="14" t="s">
        <v>45</v>
      </c>
      <c r="D25" s="5">
        <v>2</v>
      </c>
      <c r="E25" s="5">
        <v>2</v>
      </c>
      <c r="F25" s="15"/>
      <c r="G25" s="6"/>
      <c r="H25" s="6"/>
      <c r="I25" s="6"/>
      <c r="J25" s="15"/>
      <c r="K25" s="17">
        <v>0</v>
      </c>
      <c r="L25" s="18">
        <v>11</v>
      </c>
      <c r="M25" s="6"/>
      <c r="N25" s="6"/>
      <c r="O25" s="6"/>
      <c r="P25" s="6"/>
      <c r="Q25" s="9">
        <v>22</v>
      </c>
      <c r="R25" s="9">
        <v>22</v>
      </c>
      <c r="S25" s="8">
        <v>10</v>
      </c>
      <c r="T25" s="8">
        <v>10</v>
      </c>
      <c r="U25" s="8">
        <v>10</v>
      </c>
      <c r="V25" s="8"/>
      <c r="W25" s="8"/>
      <c r="X25" s="9">
        <f t="shared" ref="X25:AB25" si="11">(D25+I25+N25+S25)</f>
        <v>12</v>
      </c>
      <c r="Y25" s="9">
        <f t="shared" si="11"/>
        <v>12</v>
      </c>
      <c r="Z25" s="9">
        <f t="shared" si="11"/>
        <v>10</v>
      </c>
      <c r="AA25" s="9">
        <f t="shared" si="11"/>
        <v>33</v>
      </c>
      <c r="AB25" s="9">
        <f t="shared" si="11"/>
        <v>22</v>
      </c>
      <c r="AC25" s="10"/>
      <c r="AD25" s="11"/>
      <c r="AE25" s="11"/>
      <c r="AF25" s="11"/>
      <c r="AG25" s="11"/>
      <c r="AH25" s="11"/>
      <c r="AI25" s="11"/>
    </row>
    <row r="26" spans="1:35" ht="19.5" customHeight="1">
      <c r="A26" s="12">
        <v>11</v>
      </c>
      <c r="B26" s="13">
        <v>721216106012</v>
      </c>
      <c r="C26" s="14" t="s">
        <v>46</v>
      </c>
      <c r="D26" s="5">
        <v>21</v>
      </c>
      <c r="E26" s="5">
        <v>25</v>
      </c>
      <c r="F26" s="15"/>
      <c r="G26" s="6"/>
      <c r="H26" s="6"/>
      <c r="I26" s="6"/>
      <c r="J26" s="15"/>
      <c r="K26" s="17">
        <v>19.5</v>
      </c>
      <c r="L26" s="18">
        <v>20</v>
      </c>
      <c r="M26" s="6"/>
      <c r="N26" s="6"/>
      <c r="O26" s="6"/>
      <c r="P26" s="6"/>
      <c r="Q26" s="9">
        <v>24</v>
      </c>
      <c r="R26" s="9">
        <v>23.5</v>
      </c>
      <c r="S26" s="8">
        <v>10</v>
      </c>
      <c r="T26" s="8">
        <v>10</v>
      </c>
      <c r="U26" s="8">
        <v>10</v>
      </c>
      <c r="V26" s="8"/>
      <c r="W26" s="8"/>
      <c r="X26" s="9">
        <f t="shared" ref="X26:AB26" si="12">(D26+I26+N26+S26)</f>
        <v>31</v>
      </c>
      <c r="Y26" s="9">
        <f t="shared" si="12"/>
        <v>35</v>
      </c>
      <c r="Z26" s="9">
        <f t="shared" si="12"/>
        <v>29.5</v>
      </c>
      <c r="AA26" s="9">
        <f t="shared" si="12"/>
        <v>44</v>
      </c>
      <c r="AB26" s="9">
        <f t="shared" si="12"/>
        <v>23.5</v>
      </c>
      <c r="AC26" s="10"/>
      <c r="AD26" s="11"/>
      <c r="AE26" s="11"/>
      <c r="AF26" s="11"/>
      <c r="AG26" s="11"/>
      <c r="AH26" s="11"/>
      <c r="AI26" s="11"/>
    </row>
    <row r="27" spans="1:35" ht="19.5" customHeight="1">
      <c r="A27" s="12">
        <v>12</v>
      </c>
      <c r="B27" s="13">
        <v>721216106013</v>
      </c>
      <c r="C27" s="14" t="s">
        <v>47</v>
      </c>
      <c r="D27" s="5">
        <v>18</v>
      </c>
      <c r="E27" s="5">
        <v>7</v>
      </c>
      <c r="F27" s="15"/>
      <c r="G27" s="6"/>
      <c r="H27" s="6"/>
      <c r="I27" s="6"/>
      <c r="J27" s="15"/>
      <c r="K27" s="17">
        <v>8</v>
      </c>
      <c r="L27" s="18">
        <v>12</v>
      </c>
      <c r="M27" s="6"/>
      <c r="N27" s="6"/>
      <c r="O27" s="6"/>
      <c r="P27" s="6"/>
      <c r="Q27" s="9">
        <v>21</v>
      </c>
      <c r="R27" s="9">
        <v>23</v>
      </c>
      <c r="S27" s="8">
        <v>8</v>
      </c>
      <c r="T27" s="8">
        <v>10</v>
      </c>
      <c r="U27" s="8">
        <v>10</v>
      </c>
      <c r="V27" s="8"/>
      <c r="W27" s="8"/>
      <c r="X27" s="9">
        <f t="shared" ref="X27:AB27" si="13">(D27+I27+N27+S27)</f>
        <v>26</v>
      </c>
      <c r="Y27" s="9">
        <f t="shared" si="13"/>
        <v>17</v>
      </c>
      <c r="Z27" s="9">
        <f t="shared" si="13"/>
        <v>18</v>
      </c>
      <c r="AA27" s="9">
        <f t="shared" si="13"/>
        <v>33</v>
      </c>
      <c r="AB27" s="9">
        <f t="shared" si="13"/>
        <v>23</v>
      </c>
      <c r="AC27" s="10"/>
      <c r="AD27" s="11"/>
      <c r="AE27" s="11"/>
      <c r="AF27" s="11"/>
      <c r="AG27" s="11"/>
      <c r="AH27" s="11"/>
      <c r="AI27" s="11"/>
    </row>
    <row r="28" spans="1:35" ht="19.5" customHeight="1">
      <c r="A28" s="12">
        <v>13</v>
      </c>
      <c r="B28" s="13">
        <v>721216106014</v>
      </c>
      <c r="C28" s="14" t="s">
        <v>48</v>
      </c>
      <c r="D28" s="5">
        <v>14</v>
      </c>
      <c r="E28" s="5">
        <v>23.5</v>
      </c>
      <c r="F28" s="15"/>
      <c r="G28" s="6"/>
      <c r="H28" s="6"/>
      <c r="I28" s="6"/>
      <c r="J28" s="15"/>
      <c r="K28" s="17">
        <v>23</v>
      </c>
      <c r="L28" s="18">
        <v>11</v>
      </c>
      <c r="M28" s="6"/>
      <c r="N28" s="6"/>
      <c r="O28" s="6"/>
      <c r="P28" s="6"/>
      <c r="Q28" s="9">
        <v>25</v>
      </c>
      <c r="R28" s="9">
        <v>21</v>
      </c>
      <c r="S28" s="8">
        <v>10</v>
      </c>
      <c r="T28" s="8">
        <v>10</v>
      </c>
      <c r="U28" s="8">
        <v>10</v>
      </c>
      <c r="V28" s="8"/>
      <c r="W28" s="8"/>
      <c r="X28" s="9">
        <f t="shared" ref="X28:AB28" si="14">(D28+I28+N28+S28)</f>
        <v>24</v>
      </c>
      <c r="Y28" s="9">
        <f t="shared" si="14"/>
        <v>33.5</v>
      </c>
      <c r="Z28" s="9">
        <f t="shared" si="14"/>
        <v>33</v>
      </c>
      <c r="AA28" s="9">
        <f t="shared" si="14"/>
        <v>36</v>
      </c>
      <c r="AB28" s="9">
        <f t="shared" si="14"/>
        <v>21</v>
      </c>
      <c r="AC28" s="10"/>
      <c r="AD28" s="11"/>
      <c r="AE28" s="11"/>
      <c r="AF28" s="11"/>
      <c r="AG28" s="11"/>
      <c r="AH28" s="11"/>
      <c r="AI28" s="11"/>
    </row>
    <row r="29" spans="1:35" ht="19.5" customHeight="1">
      <c r="A29" s="12">
        <v>14</v>
      </c>
      <c r="B29" s="13">
        <v>721216106016</v>
      </c>
      <c r="C29" s="14" t="s">
        <v>49</v>
      </c>
      <c r="D29" s="5">
        <v>14</v>
      </c>
      <c r="E29" s="5">
        <v>11</v>
      </c>
      <c r="F29" s="15"/>
      <c r="G29" s="6"/>
      <c r="H29" s="6"/>
      <c r="I29" s="6"/>
      <c r="J29" s="15"/>
      <c r="K29" s="17">
        <v>14</v>
      </c>
      <c r="L29" s="18">
        <v>15</v>
      </c>
      <c r="M29" s="6"/>
      <c r="N29" s="6"/>
      <c r="O29" s="6"/>
      <c r="P29" s="6"/>
      <c r="Q29" s="9">
        <v>23</v>
      </c>
      <c r="R29" s="9">
        <v>24</v>
      </c>
      <c r="S29" s="8">
        <v>10</v>
      </c>
      <c r="T29" s="8">
        <v>9</v>
      </c>
      <c r="U29" s="8">
        <v>9</v>
      </c>
      <c r="V29" s="8"/>
      <c r="W29" s="8"/>
      <c r="X29" s="9">
        <f t="shared" ref="X29:AB29" si="15">(D29+I29+N29+S29)</f>
        <v>24</v>
      </c>
      <c r="Y29" s="9">
        <f t="shared" si="15"/>
        <v>20</v>
      </c>
      <c r="Z29" s="9">
        <f t="shared" si="15"/>
        <v>23</v>
      </c>
      <c r="AA29" s="9">
        <f t="shared" si="15"/>
        <v>38</v>
      </c>
      <c r="AB29" s="9">
        <f t="shared" si="15"/>
        <v>24</v>
      </c>
      <c r="AC29" s="10"/>
      <c r="AD29" s="11"/>
      <c r="AE29" s="11"/>
      <c r="AF29" s="11"/>
      <c r="AG29" s="11"/>
      <c r="AH29" s="11"/>
      <c r="AI29" s="11"/>
    </row>
    <row r="30" spans="1:35" ht="19.5" customHeight="1">
      <c r="A30" s="12">
        <v>15</v>
      </c>
      <c r="B30" s="13">
        <v>721216106018</v>
      </c>
      <c r="C30" s="14" t="s">
        <v>50</v>
      </c>
      <c r="D30" s="5">
        <v>16</v>
      </c>
      <c r="E30" s="5">
        <v>12</v>
      </c>
      <c r="F30" s="15"/>
      <c r="G30" s="6"/>
      <c r="H30" s="6"/>
      <c r="I30" s="6"/>
      <c r="J30" s="15"/>
      <c r="K30" s="17">
        <v>19</v>
      </c>
      <c r="L30" s="18">
        <v>9</v>
      </c>
      <c r="M30" s="6"/>
      <c r="N30" s="6"/>
      <c r="O30" s="6"/>
      <c r="P30" s="6"/>
      <c r="Q30" s="9">
        <v>25</v>
      </c>
      <c r="R30" s="9">
        <v>21</v>
      </c>
      <c r="S30" s="8">
        <v>10</v>
      </c>
      <c r="T30" s="8">
        <v>10</v>
      </c>
      <c r="U30" s="8">
        <v>10</v>
      </c>
      <c r="V30" s="8"/>
      <c r="W30" s="8"/>
      <c r="X30" s="9">
        <f t="shared" ref="X30:AB30" si="16">(D30+I30+N30+S30)</f>
        <v>26</v>
      </c>
      <c r="Y30" s="9">
        <f t="shared" si="16"/>
        <v>22</v>
      </c>
      <c r="Z30" s="9">
        <f t="shared" si="16"/>
        <v>29</v>
      </c>
      <c r="AA30" s="9">
        <f t="shared" si="16"/>
        <v>34</v>
      </c>
      <c r="AB30" s="9">
        <f t="shared" si="16"/>
        <v>21</v>
      </c>
      <c r="AC30" s="10"/>
      <c r="AD30" s="11"/>
      <c r="AE30" s="11"/>
      <c r="AF30" s="11"/>
      <c r="AG30" s="11"/>
      <c r="AH30" s="11"/>
      <c r="AI30" s="11"/>
    </row>
    <row r="31" spans="1:35" ht="19.5" customHeight="1">
      <c r="A31" s="12">
        <v>16</v>
      </c>
      <c r="B31" s="13">
        <v>721216106019</v>
      </c>
      <c r="C31" s="14" t="s">
        <v>51</v>
      </c>
      <c r="D31" s="5">
        <v>15</v>
      </c>
      <c r="E31" s="5">
        <v>15</v>
      </c>
      <c r="F31" s="15"/>
      <c r="G31" s="6"/>
      <c r="H31" s="6"/>
      <c r="I31" s="6"/>
      <c r="J31" s="15"/>
      <c r="K31" s="17">
        <v>32</v>
      </c>
      <c r="L31" s="18">
        <v>3</v>
      </c>
      <c r="M31" s="6"/>
      <c r="N31" s="6"/>
      <c r="O31" s="6"/>
      <c r="P31" s="6"/>
      <c r="Q31" s="9">
        <v>21</v>
      </c>
      <c r="R31" s="9">
        <v>27</v>
      </c>
      <c r="S31" s="8">
        <v>10</v>
      </c>
      <c r="T31" s="8">
        <v>10</v>
      </c>
      <c r="U31" s="8">
        <v>10</v>
      </c>
      <c r="V31" s="8"/>
      <c r="W31" s="8"/>
      <c r="X31" s="9">
        <f t="shared" ref="X31:AB31" si="17">(D31+I31+N31+S31)</f>
        <v>25</v>
      </c>
      <c r="Y31" s="9">
        <f t="shared" si="17"/>
        <v>25</v>
      </c>
      <c r="Z31" s="9">
        <f t="shared" si="17"/>
        <v>42</v>
      </c>
      <c r="AA31" s="9">
        <f t="shared" si="17"/>
        <v>24</v>
      </c>
      <c r="AB31" s="9">
        <f t="shared" si="17"/>
        <v>27</v>
      </c>
      <c r="AC31" s="10"/>
      <c r="AD31" s="11"/>
      <c r="AE31" s="11"/>
      <c r="AF31" s="11"/>
      <c r="AG31" s="11"/>
      <c r="AH31" s="11"/>
      <c r="AI31" s="11"/>
    </row>
    <row r="32" spans="1:35" ht="19.5" customHeight="1">
      <c r="A32" s="12">
        <v>17</v>
      </c>
      <c r="B32" s="13">
        <v>721216106020</v>
      </c>
      <c r="C32" s="14" t="s">
        <v>52</v>
      </c>
      <c r="D32" s="5">
        <v>15</v>
      </c>
      <c r="E32" s="5">
        <v>15</v>
      </c>
      <c r="F32" s="15"/>
      <c r="G32" s="6"/>
      <c r="H32" s="6"/>
      <c r="I32" s="6"/>
      <c r="J32" s="15"/>
      <c r="K32" s="17">
        <v>29</v>
      </c>
      <c r="L32" s="18">
        <v>10</v>
      </c>
      <c r="M32" s="6"/>
      <c r="N32" s="6"/>
      <c r="O32" s="6"/>
      <c r="P32" s="6"/>
      <c r="Q32" s="9">
        <v>25</v>
      </c>
      <c r="R32" s="9">
        <v>14</v>
      </c>
      <c r="S32" s="8">
        <v>10</v>
      </c>
      <c r="T32" s="8">
        <v>10</v>
      </c>
      <c r="U32" s="8">
        <v>10</v>
      </c>
      <c r="V32" s="8"/>
      <c r="W32" s="8"/>
      <c r="X32" s="9">
        <f t="shared" ref="X32:AB32" si="18">(D32+I32+N32+S32)</f>
        <v>25</v>
      </c>
      <c r="Y32" s="9">
        <f t="shared" si="18"/>
        <v>25</v>
      </c>
      <c r="Z32" s="9">
        <f t="shared" si="18"/>
        <v>39</v>
      </c>
      <c r="AA32" s="9">
        <f t="shared" si="18"/>
        <v>35</v>
      </c>
      <c r="AB32" s="9">
        <f t="shared" si="18"/>
        <v>14</v>
      </c>
      <c r="AC32" s="10"/>
      <c r="AD32" s="11"/>
      <c r="AE32" s="11"/>
      <c r="AF32" s="11"/>
      <c r="AG32" s="11"/>
      <c r="AH32" s="11"/>
      <c r="AI32" s="11"/>
    </row>
    <row r="33" spans="1:35" ht="19.5" customHeight="1">
      <c r="A33" s="12">
        <v>18</v>
      </c>
      <c r="B33" s="13">
        <v>721216106021</v>
      </c>
      <c r="C33" s="14" t="s">
        <v>53</v>
      </c>
      <c r="D33" s="5">
        <v>11</v>
      </c>
      <c r="E33" s="5">
        <v>28</v>
      </c>
      <c r="F33" s="15"/>
      <c r="G33" s="6"/>
      <c r="H33" s="6"/>
      <c r="I33" s="6"/>
      <c r="J33" s="15"/>
      <c r="K33" s="17">
        <v>20</v>
      </c>
      <c r="L33" s="18">
        <v>16</v>
      </c>
      <c r="M33" s="6"/>
      <c r="N33" s="6"/>
      <c r="O33" s="6"/>
      <c r="P33" s="6"/>
      <c r="Q33" s="9">
        <v>23</v>
      </c>
      <c r="R33" s="9">
        <v>24</v>
      </c>
      <c r="S33" s="8">
        <v>10</v>
      </c>
      <c r="T33" s="8">
        <v>10</v>
      </c>
      <c r="U33" s="8">
        <v>10</v>
      </c>
      <c r="V33" s="8"/>
      <c r="W33" s="8"/>
      <c r="X33" s="9">
        <f t="shared" ref="X33:AB33" si="19">(D33+I33+N33+S33)</f>
        <v>21</v>
      </c>
      <c r="Y33" s="9">
        <f t="shared" si="19"/>
        <v>38</v>
      </c>
      <c r="Z33" s="9">
        <f t="shared" si="19"/>
        <v>30</v>
      </c>
      <c r="AA33" s="9">
        <f t="shared" si="19"/>
        <v>39</v>
      </c>
      <c r="AB33" s="9">
        <f t="shared" si="19"/>
        <v>24</v>
      </c>
      <c r="AC33" s="10"/>
      <c r="AD33" s="11"/>
      <c r="AE33" s="11"/>
      <c r="AF33" s="11"/>
      <c r="AG33" s="11"/>
      <c r="AH33" s="11"/>
      <c r="AI33" s="11"/>
    </row>
    <row r="34" spans="1:35" ht="19.5" customHeight="1">
      <c r="A34" s="12">
        <v>19</v>
      </c>
      <c r="B34" s="13">
        <v>721216106022</v>
      </c>
      <c r="C34" s="14" t="s">
        <v>54</v>
      </c>
      <c r="D34" s="5">
        <v>11</v>
      </c>
      <c r="E34" s="5">
        <v>4</v>
      </c>
      <c r="F34" s="15"/>
      <c r="G34" s="6"/>
      <c r="H34" s="6"/>
      <c r="I34" s="6"/>
      <c r="J34" s="15"/>
      <c r="K34" s="17">
        <v>0</v>
      </c>
      <c r="L34" s="18">
        <v>6</v>
      </c>
      <c r="M34" s="6"/>
      <c r="N34" s="6"/>
      <c r="O34" s="6"/>
      <c r="P34" s="6"/>
      <c r="Q34" s="9">
        <v>24</v>
      </c>
      <c r="R34" s="9">
        <v>24</v>
      </c>
      <c r="S34" s="8">
        <v>9</v>
      </c>
      <c r="T34" s="8">
        <v>10</v>
      </c>
      <c r="U34" s="8">
        <v>10</v>
      </c>
      <c r="V34" s="8"/>
      <c r="W34" s="8"/>
      <c r="X34" s="9">
        <f t="shared" ref="X34:AB34" si="20">(D34+I34+N34+S34)</f>
        <v>20</v>
      </c>
      <c r="Y34" s="9">
        <f t="shared" si="20"/>
        <v>14</v>
      </c>
      <c r="Z34" s="9">
        <f t="shared" si="20"/>
        <v>10</v>
      </c>
      <c r="AA34" s="9">
        <f t="shared" si="20"/>
        <v>30</v>
      </c>
      <c r="AB34" s="9">
        <f t="shared" si="20"/>
        <v>24</v>
      </c>
      <c r="AC34" s="10"/>
      <c r="AD34" s="11"/>
      <c r="AE34" s="11"/>
      <c r="AF34" s="11"/>
      <c r="AG34" s="11"/>
      <c r="AH34" s="11"/>
      <c r="AI34" s="11"/>
    </row>
    <row r="35" spans="1:35" ht="19.5" customHeight="1">
      <c r="A35" s="12">
        <v>20</v>
      </c>
      <c r="B35" s="13">
        <v>721216106023</v>
      </c>
      <c r="C35" s="14" t="s">
        <v>55</v>
      </c>
      <c r="D35" s="5">
        <v>18</v>
      </c>
      <c r="E35" s="5">
        <v>19</v>
      </c>
      <c r="F35" s="15"/>
      <c r="G35" s="6"/>
      <c r="H35" s="6"/>
      <c r="I35" s="6"/>
      <c r="J35" s="15"/>
      <c r="K35" s="17">
        <v>4</v>
      </c>
      <c r="L35" s="18">
        <v>3</v>
      </c>
      <c r="M35" s="6"/>
      <c r="N35" s="6"/>
      <c r="O35" s="6"/>
      <c r="P35" s="6"/>
      <c r="Q35" s="9">
        <v>25</v>
      </c>
      <c r="R35" s="9">
        <v>17.5</v>
      </c>
      <c r="S35" s="8">
        <v>10</v>
      </c>
      <c r="T35" s="8">
        <v>10</v>
      </c>
      <c r="U35" s="8">
        <v>8</v>
      </c>
      <c r="V35" s="8"/>
      <c r="W35" s="8"/>
      <c r="X35" s="9">
        <f t="shared" ref="X35:AB35" si="21">(D35+I35+N35+S35)</f>
        <v>28</v>
      </c>
      <c r="Y35" s="9">
        <f t="shared" si="21"/>
        <v>29</v>
      </c>
      <c r="Z35" s="9">
        <f t="shared" si="21"/>
        <v>12</v>
      </c>
      <c r="AA35" s="9">
        <f t="shared" si="21"/>
        <v>28</v>
      </c>
      <c r="AB35" s="9">
        <f t="shared" si="21"/>
        <v>17.5</v>
      </c>
      <c r="AC35" s="10"/>
      <c r="AD35" s="11"/>
      <c r="AE35" s="11"/>
      <c r="AF35" s="11"/>
      <c r="AG35" s="11"/>
      <c r="AH35" s="11"/>
      <c r="AI35" s="11"/>
    </row>
    <row r="36" spans="1:35" ht="19.5" customHeight="1">
      <c r="A36" s="12">
        <v>21</v>
      </c>
      <c r="B36" s="13">
        <v>721216106024</v>
      </c>
      <c r="C36" s="14" t="s">
        <v>56</v>
      </c>
      <c r="D36" s="5">
        <v>11</v>
      </c>
      <c r="E36" s="5">
        <v>3</v>
      </c>
      <c r="F36" s="15"/>
      <c r="G36" s="6"/>
      <c r="H36" s="6"/>
      <c r="I36" s="6"/>
      <c r="J36" s="15"/>
      <c r="K36" s="17">
        <v>0</v>
      </c>
      <c r="L36" s="18">
        <v>6</v>
      </c>
      <c r="M36" s="6"/>
      <c r="N36" s="6"/>
      <c r="O36" s="6"/>
      <c r="P36" s="6"/>
      <c r="Q36" s="9">
        <v>24</v>
      </c>
      <c r="R36" s="9">
        <v>21</v>
      </c>
      <c r="S36" s="8">
        <v>10</v>
      </c>
      <c r="T36" s="8">
        <v>8</v>
      </c>
      <c r="U36" s="8">
        <v>10</v>
      </c>
      <c r="V36" s="8"/>
      <c r="W36" s="8"/>
      <c r="X36" s="9">
        <f t="shared" ref="X36:AB36" si="22">(D36+I36+N36+S36)</f>
        <v>21</v>
      </c>
      <c r="Y36" s="9">
        <f t="shared" si="22"/>
        <v>11</v>
      </c>
      <c r="Z36" s="9">
        <f t="shared" si="22"/>
        <v>10</v>
      </c>
      <c r="AA36" s="9">
        <f t="shared" si="22"/>
        <v>30</v>
      </c>
      <c r="AB36" s="9">
        <f t="shared" si="22"/>
        <v>21</v>
      </c>
      <c r="AC36" s="10"/>
      <c r="AD36" s="11"/>
      <c r="AE36" s="11"/>
      <c r="AF36" s="11"/>
      <c r="AG36" s="11"/>
      <c r="AH36" s="11"/>
      <c r="AI36" s="11"/>
    </row>
    <row r="37" spans="1:35" ht="19.5" customHeight="1">
      <c r="A37" s="12">
        <v>22</v>
      </c>
      <c r="B37" s="13">
        <v>721216106025</v>
      </c>
      <c r="C37" s="14" t="s">
        <v>57</v>
      </c>
      <c r="D37" s="5">
        <v>14</v>
      </c>
      <c r="E37" s="5">
        <v>12</v>
      </c>
      <c r="F37" s="15"/>
      <c r="G37" s="6"/>
      <c r="H37" s="6"/>
      <c r="I37" s="6"/>
      <c r="J37" s="15"/>
      <c r="K37" s="17">
        <v>3</v>
      </c>
      <c r="L37" s="18">
        <v>10</v>
      </c>
      <c r="M37" s="6"/>
      <c r="N37" s="6"/>
      <c r="O37" s="6"/>
      <c r="P37" s="6"/>
      <c r="Q37" s="9">
        <v>25</v>
      </c>
      <c r="R37" s="9">
        <v>21</v>
      </c>
      <c r="S37" s="8">
        <v>10</v>
      </c>
      <c r="T37" s="8">
        <v>10</v>
      </c>
      <c r="U37" s="8">
        <v>10</v>
      </c>
      <c r="V37" s="8"/>
      <c r="W37" s="8"/>
      <c r="X37" s="9">
        <f t="shared" ref="X37:AB37" si="23">(D37+I37+N37+S37)</f>
        <v>24</v>
      </c>
      <c r="Y37" s="9">
        <f t="shared" si="23"/>
        <v>22</v>
      </c>
      <c r="Z37" s="9">
        <f t="shared" si="23"/>
        <v>13</v>
      </c>
      <c r="AA37" s="9">
        <f t="shared" si="23"/>
        <v>35</v>
      </c>
      <c r="AB37" s="9">
        <f t="shared" si="23"/>
        <v>21</v>
      </c>
      <c r="AC37" s="10"/>
      <c r="AD37" s="11"/>
      <c r="AE37" s="11"/>
      <c r="AF37" s="11"/>
      <c r="AG37" s="11"/>
      <c r="AH37" s="11"/>
      <c r="AI37" s="11"/>
    </row>
    <row r="38" spans="1:35" ht="19.5" customHeight="1">
      <c r="A38" s="12">
        <v>23</v>
      </c>
      <c r="B38" s="13">
        <v>721216106026</v>
      </c>
      <c r="C38" s="14" t="s">
        <v>58</v>
      </c>
      <c r="D38" s="5">
        <v>11</v>
      </c>
      <c r="E38" s="5">
        <v>8</v>
      </c>
      <c r="F38" s="15"/>
      <c r="G38" s="6"/>
      <c r="H38" s="6"/>
      <c r="I38" s="6"/>
      <c r="J38" s="15"/>
      <c r="K38" s="17">
        <v>3</v>
      </c>
      <c r="L38" s="18">
        <v>3</v>
      </c>
      <c r="M38" s="6"/>
      <c r="N38" s="6"/>
      <c r="O38" s="6"/>
      <c r="P38" s="6"/>
      <c r="Q38" s="9">
        <v>26</v>
      </c>
      <c r="R38" s="9">
        <v>21</v>
      </c>
      <c r="S38" s="8">
        <v>10</v>
      </c>
      <c r="T38" s="8">
        <v>10</v>
      </c>
      <c r="U38" s="8">
        <v>9</v>
      </c>
      <c r="V38" s="8"/>
      <c r="W38" s="8"/>
      <c r="X38" s="9">
        <f t="shared" ref="X38:AB38" si="24">(D38+I38+N38+S38)</f>
        <v>21</v>
      </c>
      <c r="Y38" s="9">
        <f t="shared" si="24"/>
        <v>18</v>
      </c>
      <c r="Z38" s="9">
        <f t="shared" si="24"/>
        <v>12</v>
      </c>
      <c r="AA38" s="9">
        <f t="shared" si="24"/>
        <v>29</v>
      </c>
      <c r="AB38" s="9">
        <f t="shared" si="24"/>
        <v>21</v>
      </c>
      <c r="AC38" s="10"/>
      <c r="AD38" s="11"/>
      <c r="AE38" s="11"/>
      <c r="AF38" s="11"/>
      <c r="AG38" s="11"/>
      <c r="AH38" s="11"/>
      <c r="AI38" s="11"/>
    </row>
    <row r="39" spans="1:35" ht="19.5" customHeight="1">
      <c r="A39" s="12">
        <v>24</v>
      </c>
      <c r="B39" s="13">
        <v>721216106029</v>
      </c>
      <c r="C39" s="14" t="s">
        <v>59</v>
      </c>
      <c r="D39" s="5">
        <v>17</v>
      </c>
      <c r="E39" s="5">
        <v>17</v>
      </c>
      <c r="F39" s="15"/>
      <c r="G39" s="6"/>
      <c r="H39" s="6"/>
      <c r="I39" s="6"/>
      <c r="J39" s="15"/>
      <c r="K39" s="17">
        <v>20</v>
      </c>
      <c r="L39" s="18">
        <v>8</v>
      </c>
      <c r="M39" s="6"/>
      <c r="N39" s="6"/>
      <c r="O39" s="6"/>
      <c r="P39" s="6"/>
      <c r="Q39" s="9">
        <v>24</v>
      </c>
      <c r="R39" s="9">
        <v>23.5</v>
      </c>
      <c r="S39" s="8">
        <v>10</v>
      </c>
      <c r="T39" s="8">
        <v>9</v>
      </c>
      <c r="U39" s="8">
        <v>10</v>
      </c>
      <c r="V39" s="8"/>
      <c r="W39" s="8"/>
      <c r="X39" s="9">
        <f t="shared" ref="X39:AB39" si="25">(D39+I39+N39+S39)</f>
        <v>27</v>
      </c>
      <c r="Y39" s="9">
        <f t="shared" si="25"/>
        <v>26</v>
      </c>
      <c r="Z39" s="9">
        <f t="shared" si="25"/>
        <v>30</v>
      </c>
      <c r="AA39" s="9">
        <f t="shared" si="25"/>
        <v>32</v>
      </c>
      <c r="AB39" s="9">
        <f t="shared" si="25"/>
        <v>23.5</v>
      </c>
      <c r="AC39" s="10"/>
      <c r="AD39" s="11"/>
      <c r="AE39" s="11"/>
      <c r="AF39" s="11"/>
      <c r="AG39" s="11"/>
      <c r="AH39" s="11"/>
      <c r="AI39" s="11"/>
    </row>
    <row r="40" spans="1:35" ht="19.5" customHeight="1">
      <c r="A40" s="12">
        <v>25</v>
      </c>
      <c r="B40" s="13">
        <v>721216106031</v>
      </c>
      <c r="C40" s="14" t="s">
        <v>60</v>
      </c>
      <c r="D40" s="5">
        <v>14</v>
      </c>
      <c r="E40" s="5">
        <v>18</v>
      </c>
      <c r="F40" s="15"/>
      <c r="G40" s="6"/>
      <c r="H40" s="6"/>
      <c r="I40" s="6"/>
      <c r="J40" s="15"/>
      <c r="K40" s="17">
        <v>24</v>
      </c>
      <c r="L40" s="18">
        <v>12</v>
      </c>
      <c r="M40" s="6"/>
      <c r="N40" s="6"/>
      <c r="O40" s="6"/>
      <c r="P40" s="6"/>
      <c r="Q40" s="9">
        <v>23</v>
      </c>
      <c r="R40" s="9">
        <v>23</v>
      </c>
      <c r="S40" s="8">
        <v>10</v>
      </c>
      <c r="T40" s="8">
        <v>10</v>
      </c>
      <c r="U40" s="8">
        <v>10</v>
      </c>
      <c r="V40" s="8"/>
      <c r="W40" s="8"/>
      <c r="X40" s="9">
        <f t="shared" ref="X40:AB40" si="26">(D40+I40+N40+S40)</f>
        <v>24</v>
      </c>
      <c r="Y40" s="9">
        <f t="shared" si="26"/>
        <v>28</v>
      </c>
      <c r="Z40" s="9">
        <f t="shared" si="26"/>
        <v>34</v>
      </c>
      <c r="AA40" s="9">
        <f t="shared" si="26"/>
        <v>35</v>
      </c>
      <c r="AB40" s="9">
        <f t="shared" si="26"/>
        <v>23</v>
      </c>
      <c r="AC40" s="10"/>
      <c r="AD40" s="11"/>
      <c r="AE40" s="11"/>
      <c r="AF40" s="11"/>
      <c r="AG40" s="11"/>
      <c r="AH40" s="11"/>
      <c r="AI40" s="11"/>
    </row>
    <row r="41" spans="1:35" ht="19.5" customHeight="1">
      <c r="A41" s="12">
        <v>26</v>
      </c>
      <c r="B41" s="13">
        <v>721216106032</v>
      </c>
      <c r="C41" s="14" t="s">
        <v>61</v>
      </c>
      <c r="D41" s="5">
        <v>24</v>
      </c>
      <c r="E41" s="5">
        <v>4</v>
      </c>
      <c r="F41" s="15"/>
      <c r="G41" s="6"/>
      <c r="H41" s="6"/>
      <c r="I41" s="6"/>
      <c r="J41" s="15"/>
      <c r="K41" s="17">
        <v>22</v>
      </c>
      <c r="L41" s="18">
        <v>15</v>
      </c>
      <c r="M41" s="6"/>
      <c r="N41" s="6"/>
      <c r="O41" s="6"/>
      <c r="P41" s="6"/>
      <c r="Q41" s="9">
        <v>21</v>
      </c>
      <c r="R41" s="9">
        <v>27</v>
      </c>
      <c r="S41" s="8">
        <v>8</v>
      </c>
      <c r="T41" s="8">
        <v>10</v>
      </c>
      <c r="U41" s="8">
        <v>10</v>
      </c>
      <c r="V41" s="8"/>
      <c r="W41" s="8"/>
      <c r="X41" s="9">
        <f t="shared" ref="X41:AB41" si="27">(D41+I41+N41+S41)</f>
        <v>32</v>
      </c>
      <c r="Y41" s="9">
        <f t="shared" si="27"/>
        <v>14</v>
      </c>
      <c r="Z41" s="9">
        <f t="shared" si="27"/>
        <v>32</v>
      </c>
      <c r="AA41" s="9">
        <f t="shared" si="27"/>
        <v>36</v>
      </c>
      <c r="AB41" s="9">
        <f t="shared" si="27"/>
        <v>27</v>
      </c>
      <c r="AC41" s="10"/>
      <c r="AD41" s="11"/>
      <c r="AE41" s="11"/>
      <c r="AF41" s="11"/>
      <c r="AG41" s="11"/>
      <c r="AH41" s="11"/>
      <c r="AI41" s="11"/>
    </row>
    <row r="42" spans="1:35" ht="19.5" customHeight="1">
      <c r="A42" s="12">
        <v>27</v>
      </c>
      <c r="B42" s="13">
        <v>721216106033</v>
      </c>
      <c r="C42" s="14" t="s">
        <v>62</v>
      </c>
      <c r="D42" s="5">
        <v>1</v>
      </c>
      <c r="E42" s="5">
        <v>0</v>
      </c>
      <c r="F42" s="15"/>
      <c r="G42" s="6"/>
      <c r="H42" s="6"/>
      <c r="I42" s="6"/>
      <c r="J42" s="15"/>
      <c r="K42" s="17">
        <v>0</v>
      </c>
      <c r="L42" s="18">
        <v>0</v>
      </c>
      <c r="M42" s="6"/>
      <c r="N42" s="6"/>
      <c r="O42" s="6"/>
      <c r="P42" s="6"/>
      <c r="Q42" s="9">
        <v>25</v>
      </c>
      <c r="R42" s="9">
        <v>12.5</v>
      </c>
      <c r="S42" s="8">
        <v>10</v>
      </c>
      <c r="T42" s="8">
        <v>10</v>
      </c>
      <c r="U42" s="8">
        <v>10</v>
      </c>
      <c r="V42" s="8"/>
      <c r="W42" s="8"/>
      <c r="X42" s="9">
        <f t="shared" ref="X42:AB42" si="28">(D42+I42+N42+S42)</f>
        <v>11</v>
      </c>
      <c r="Y42" s="9">
        <f t="shared" si="28"/>
        <v>10</v>
      </c>
      <c r="Z42" s="9">
        <f t="shared" si="28"/>
        <v>10</v>
      </c>
      <c r="AA42" s="9">
        <f t="shared" si="28"/>
        <v>25</v>
      </c>
      <c r="AB42" s="9">
        <f t="shared" si="28"/>
        <v>12.5</v>
      </c>
      <c r="AC42" s="10"/>
      <c r="AD42" s="11"/>
      <c r="AE42" s="11"/>
      <c r="AF42" s="11"/>
      <c r="AG42" s="11"/>
      <c r="AH42" s="11"/>
      <c r="AI42" s="11"/>
    </row>
    <row r="43" spans="1:35" ht="19.5" customHeight="1">
      <c r="A43" s="12">
        <v>28</v>
      </c>
      <c r="B43" s="13">
        <v>721216106034</v>
      </c>
      <c r="C43" s="14" t="s">
        <v>63</v>
      </c>
      <c r="D43" s="5">
        <v>4</v>
      </c>
      <c r="E43" s="5">
        <v>0</v>
      </c>
      <c r="F43" s="15"/>
      <c r="G43" s="6"/>
      <c r="H43" s="6"/>
      <c r="I43" s="6"/>
      <c r="J43" s="15"/>
      <c r="K43" s="17">
        <v>28</v>
      </c>
      <c r="L43" s="18">
        <v>11</v>
      </c>
      <c r="M43" s="6"/>
      <c r="N43" s="6"/>
      <c r="O43" s="6"/>
      <c r="P43" s="6"/>
      <c r="Q43" s="9">
        <v>26</v>
      </c>
      <c r="R43" s="9">
        <v>16.5</v>
      </c>
      <c r="S43" s="8">
        <v>10</v>
      </c>
      <c r="T43" s="8">
        <v>10</v>
      </c>
      <c r="U43" s="8">
        <v>10</v>
      </c>
      <c r="V43" s="8"/>
      <c r="W43" s="8"/>
      <c r="X43" s="9">
        <f t="shared" ref="X43:AB43" si="29">(D43+I43+N43+S43)</f>
        <v>14</v>
      </c>
      <c r="Y43" s="9">
        <f t="shared" si="29"/>
        <v>10</v>
      </c>
      <c r="Z43" s="9">
        <f t="shared" si="29"/>
        <v>38</v>
      </c>
      <c r="AA43" s="9">
        <f t="shared" si="29"/>
        <v>37</v>
      </c>
      <c r="AB43" s="9">
        <f t="shared" si="29"/>
        <v>16.5</v>
      </c>
      <c r="AC43" s="10"/>
      <c r="AD43" s="11"/>
      <c r="AE43" s="11"/>
      <c r="AF43" s="11"/>
      <c r="AG43" s="11"/>
      <c r="AH43" s="11"/>
      <c r="AI43" s="11"/>
    </row>
    <row r="44" spans="1:35" ht="19.5" customHeight="1">
      <c r="A44" s="12">
        <v>29</v>
      </c>
      <c r="B44" s="13">
        <v>721216106035</v>
      </c>
      <c r="C44" s="14" t="s">
        <v>64</v>
      </c>
      <c r="D44" s="5">
        <v>10</v>
      </c>
      <c r="E44" s="5">
        <v>21</v>
      </c>
      <c r="F44" s="15"/>
      <c r="G44" s="6"/>
      <c r="H44" s="6"/>
      <c r="I44" s="6"/>
      <c r="J44" s="15"/>
      <c r="K44" s="17">
        <v>17</v>
      </c>
      <c r="L44" s="18">
        <v>13</v>
      </c>
      <c r="M44" s="6"/>
      <c r="N44" s="6"/>
      <c r="O44" s="6"/>
      <c r="P44" s="6"/>
      <c r="Q44" s="9">
        <v>21</v>
      </c>
      <c r="R44" s="9">
        <v>25</v>
      </c>
      <c r="S44" s="8">
        <v>10</v>
      </c>
      <c r="T44" s="8">
        <v>10</v>
      </c>
      <c r="U44" s="8">
        <v>10</v>
      </c>
      <c r="V44" s="8"/>
      <c r="W44" s="8"/>
      <c r="X44" s="9">
        <f t="shared" ref="X44:AB44" si="30">(D44+I44+N44+S44)</f>
        <v>20</v>
      </c>
      <c r="Y44" s="9">
        <f t="shared" si="30"/>
        <v>31</v>
      </c>
      <c r="Z44" s="9">
        <f t="shared" si="30"/>
        <v>27</v>
      </c>
      <c r="AA44" s="9">
        <f t="shared" si="30"/>
        <v>34</v>
      </c>
      <c r="AB44" s="9">
        <f t="shared" si="30"/>
        <v>25</v>
      </c>
      <c r="AC44" s="10"/>
      <c r="AD44" s="11"/>
      <c r="AE44" s="11"/>
      <c r="AF44" s="11"/>
      <c r="AG44" s="11"/>
      <c r="AH44" s="11"/>
      <c r="AI44" s="11"/>
    </row>
    <row r="45" spans="1:35" ht="19.5" customHeight="1">
      <c r="A45" s="12">
        <v>30</v>
      </c>
      <c r="B45" s="13">
        <v>721216106036</v>
      </c>
      <c r="C45" s="14" t="s">
        <v>65</v>
      </c>
      <c r="D45" s="5">
        <v>14</v>
      </c>
      <c r="E45" s="5">
        <v>24</v>
      </c>
      <c r="F45" s="15"/>
      <c r="G45" s="6"/>
      <c r="H45" s="6"/>
      <c r="I45" s="6"/>
      <c r="J45" s="15"/>
      <c r="K45" s="17">
        <v>22</v>
      </c>
      <c r="L45" s="18">
        <v>15</v>
      </c>
      <c r="M45" s="6"/>
      <c r="N45" s="6"/>
      <c r="O45" s="6"/>
      <c r="P45" s="6"/>
      <c r="Q45" s="9">
        <v>23</v>
      </c>
      <c r="R45" s="9">
        <v>23</v>
      </c>
      <c r="S45" s="8">
        <v>10</v>
      </c>
      <c r="T45" s="8">
        <v>10</v>
      </c>
      <c r="U45" s="8">
        <v>10</v>
      </c>
      <c r="V45" s="8"/>
      <c r="W45" s="8"/>
      <c r="X45" s="9">
        <f t="shared" ref="X45:AB45" si="31">(D45+I45+N45+S45)</f>
        <v>24</v>
      </c>
      <c r="Y45" s="9">
        <f t="shared" si="31"/>
        <v>34</v>
      </c>
      <c r="Z45" s="9">
        <f t="shared" si="31"/>
        <v>32</v>
      </c>
      <c r="AA45" s="9">
        <f t="shared" si="31"/>
        <v>38</v>
      </c>
      <c r="AB45" s="9">
        <f t="shared" si="31"/>
        <v>23</v>
      </c>
      <c r="AC45" s="10"/>
      <c r="AD45" s="11"/>
      <c r="AE45" s="11"/>
      <c r="AF45" s="11"/>
      <c r="AG45" s="11"/>
      <c r="AH45" s="11"/>
      <c r="AI45" s="11"/>
    </row>
    <row r="46" spans="1:35" ht="19.5" customHeight="1">
      <c r="A46" s="12">
        <v>31</v>
      </c>
      <c r="B46" s="13">
        <v>721216106037</v>
      </c>
      <c r="C46" s="14" t="s">
        <v>66</v>
      </c>
      <c r="D46" s="5">
        <v>13</v>
      </c>
      <c r="E46" s="5">
        <v>13</v>
      </c>
      <c r="F46" s="15"/>
      <c r="G46" s="6"/>
      <c r="H46" s="6"/>
      <c r="I46" s="6"/>
      <c r="J46" s="15"/>
      <c r="K46" s="17">
        <v>9</v>
      </c>
      <c r="L46" s="18">
        <v>1</v>
      </c>
      <c r="M46" s="6"/>
      <c r="N46" s="6"/>
      <c r="O46" s="6"/>
      <c r="P46" s="6"/>
      <c r="Q46" s="9">
        <v>24</v>
      </c>
      <c r="R46" s="9">
        <v>23.5</v>
      </c>
      <c r="S46" s="8">
        <v>9</v>
      </c>
      <c r="T46" s="8">
        <v>10</v>
      </c>
      <c r="U46" s="8">
        <v>10</v>
      </c>
      <c r="V46" s="8"/>
      <c r="W46" s="8"/>
      <c r="X46" s="9">
        <f t="shared" ref="X46:AB46" si="32">(D46+I46+N46+S46)</f>
        <v>22</v>
      </c>
      <c r="Y46" s="9">
        <f t="shared" si="32"/>
        <v>23</v>
      </c>
      <c r="Z46" s="9">
        <f t="shared" si="32"/>
        <v>19</v>
      </c>
      <c r="AA46" s="9">
        <f t="shared" si="32"/>
        <v>25</v>
      </c>
      <c r="AB46" s="9">
        <f t="shared" si="32"/>
        <v>23.5</v>
      </c>
      <c r="AC46" s="10"/>
      <c r="AD46" s="11"/>
      <c r="AE46" s="11"/>
      <c r="AF46" s="11"/>
      <c r="AG46" s="11"/>
      <c r="AH46" s="11"/>
      <c r="AI46" s="11"/>
    </row>
    <row r="47" spans="1:35" ht="19.5" customHeight="1">
      <c r="A47" s="12">
        <v>32</v>
      </c>
      <c r="B47" s="13">
        <v>721216106038</v>
      </c>
      <c r="C47" s="14" t="s">
        <v>67</v>
      </c>
      <c r="D47" s="5">
        <v>14</v>
      </c>
      <c r="E47" s="5">
        <v>24.5</v>
      </c>
      <c r="F47" s="15"/>
      <c r="G47" s="6"/>
      <c r="H47" s="6"/>
      <c r="I47" s="6"/>
      <c r="J47" s="15"/>
      <c r="K47" s="17">
        <v>34.5</v>
      </c>
      <c r="L47" s="18">
        <v>2</v>
      </c>
      <c r="M47" s="6"/>
      <c r="N47" s="6"/>
      <c r="O47" s="6"/>
      <c r="P47" s="6"/>
      <c r="Q47" s="9">
        <v>21</v>
      </c>
      <c r="R47" s="9">
        <v>27</v>
      </c>
      <c r="S47" s="8">
        <v>10</v>
      </c>
      <c r="T47" s="8">
        <v>10</v>
      </c>
      <c r="U47" s="8">
        <v>10</v>
      </c>
      <c r="V47" s="8"/>
      <c r="W47" s="8"/>
      <c r="X47" s="9">
        <f t="shared" ref="X47:AB47" si="33">(D47+I47+N47+S47)</f>
        <v>24</v>
      </c>
      <c r="Y47" s="9">
        <f t="shared" si="33"/>
        <v>34.5</v>
      </c>
      <c r="Z47" s="9">
        <f t="shared" si="33"/>
        <v>44.5</v>
      </c>
      <c r="AA47" s="9">
        <f t="shared" si="33"/>
        <v>23</v>
      </c>
      <c r="AB47" s="9">
        <f t="shared" si="33"/>
        <v>27</v>
      </c>
      <c r="AC47" s="10"/>
      <c r="AD47" s="11"/>
      <c r="AE47" s="11"/>
      <c r="AF47" s="11"/>
      <c r="AG47" s="11"/>
      <c r="AH47" s="11"/>
      <c r="AI47" s="11"/>
    </row>
    <row r="48" spans="1:35" ht="19.5" customHeight="1">
      <c r="A48" s="12">
        <v>33</v>
      </c>
      <c r="B48" s="13">
        <v>721216106039</v>
      </c>
      <c r="C48" s="14" t="s">
        <v>68</v>
      </c>
      <c r="D48" s="5">
        <v>15</v>
      </c>
      <c r="E48" s="5">
        <v>15</v>
      </c>
      <c r="F48" s="15"/>
      <c r="G48" s="6"/>
      <c r="H48" s="6"/>
      <c r="I48" s="6"/>
      <c r="J48" s="15"/>
      <c r="K48" s="17">
        <v>23.5</v>
      </c>
      <c r="L48" s="18">
        <v>9</v>
      </c>
      <c r="M48" s="6"/>
      <c r="N48" s="6"/>
      <c r="O48" s="6"/>
      <c r="P48" s="6"/>
      <c r="Q48" s="9">
        <v>23</v>
      </c>
      <c r="R48" s="9">
        <v>24.5</v>
      </c>
      <c r="S48" s="8">
        <v>10</v>
      </c>
      <c r="T48" s="8">
        <v>10</v>
      </c>
      <c r="U48" s="8">
        <v>10</v>
      </c>
      <c r="V48" s="8"/>
      <c r="W48" s="8"/>
      <c r="X48" s="9">
        <f t="shared" ref="X48:AB48" si="34">(D48+I48+N48+S48)</f>
        <v>25</v>
      </c>
      <c r="Y48" s="9">
        <f t="shared" si="34"/>
        <v>25</v>
      </c>
      <c r="Z48" s="9">
        <f t="shared" si="34"/>
        <v>33.5</v>
      </c>
      <c r="AA48" s="9">
        <f t="shared" si="34"/>
        <v>32</v>
      </c>
      <c r="AB48" s="9">
        <f t="shared" si="34"/>
        <v>24.5</v>
      </c>
      <c r="AC48" s="10"/>
      <c r="AD48" s="11"/>
      <c r="AE48" s="11"/>
      <c r="AF48" s="11"/>
      <c r="AG48" s="11"/>
      <c r="AH48" s="11"/>
      <c r="AI48" s="11"/>
    </row>
    <row r="49" spans="1:35" ht="19.5" customHeight="1">
      <c r="A49" s="12">
        <v>34</v>
      </c>
      <c r="B49" s="13">
        <v>721216106040</v>
      </c>
      <c r="C49" s="14" t="s">
        <v>69</v>
      </c>
      <c r="D49" s="5">
        <v>14</v>
      </c>
      <c r="E49" s="5">
        <v>28</v>
      </c>
      <c r="F49" s="15"/>
      <c r="G49" s="6"/>
      <c r="H49" s="6"/>
      <c r="I49" s="6"/>
      <c r="J49" s="15"/>
      <c r="K49" s="17">
        <v>24</v>
      </c>
      <c r="L49" s="18">
        <v>14</v>
      </c>
      <c r="M49" s="6"/>
      <c r="N49" s="6"/>
      <c r="O49" s="6"/>
      <c r="P49" s="6"/>
      <c r="Q49" s="9">
        <v>21</v>
      </c>
      <c r="R49" s="9">
        <v>25</v>
      </c>
      <c r="S49" s="8">
        <v>10</v>
      </c>
      <c r="T49" s="8">
        <v>10</v>
      </c>
      <c r="U49" s="8">
        <v>10</v>
      </c>
      <c r="V49" s="8"/>
      <c r="W49" s="8"/>
      <c r="X49" s="9">
        <f t="shared" ref="X49:AB49" si="35">(D49+I49+N49+S49)</f>
        <v>24</v>
      </c>
      <c r="Y49" s="9">
        <f t="shared" si="35"/>
        <v>38</v>
      </c>
      <c r="Z49" s="9">
        <f t="shared" si="35"/>
        <v>34</v>
      </c>
      <c r="AA49" s="9">
        <f t="shared" si="35"/>
        <v>35</v>
      </c>
      <c r="AB49" s="9">
        <f t="shared" si="35"/>
        <v>25</v>
      </c>
      <c r="AC49" s="10"/>
      <c r="AD49" s="11"/>
      <c r="AE49" s="11"/>
      <c r="AF49" s="11"/>
      <c r="AG49" s="11"/>
      <c r="AH49" s="11"/>
      <c r="AI49" s="11"/>
    </row>
    <row r="50" spans="1:35" ht="19.5" customHeight="1">
      <c r="A50" s="12">
        <v>35</v>
      </c>
      <c r="B50" s="13">
        <v>721216106041</v>
      </c>
      <c r="C50" s="14" t="s">
        <v>70</v>
      </c>
      <c r="D50" s="5">
        <v>9</v>
      </c>
      <c r="E50" s="5">
        <v>0</v>
      </c>
      <c r="F50" s="15"/>
      <c r="G50" s="6"/>
      <c r="H50" s="6"/>
      <c r="I50" s="6"/>
      <c r="J50" s="15"/>
      <c r="K50" s="17">
        <v>0</v>
      </c>
      <c r="L50" s="18">
        <v>10</v>
      </c>
      <c r="M50" s="6"/>
      <c r="N50" s="6"/>
      <c r="O50" s="6"/>
      <c r="P50" s="6"/>
      <c r="Q50" s="9">
        <v>23</v>
      </c>
      <c r="R50" s="9">
        <v>22</v>
      </c>
      <c r="S50" s="8">
        <v>10</v>
      </c>
      <c r="T50" s="8">
        <v>10</v>
      </c>
      <c r="U50" s="8">
        <v>10</v>
      </c>
      <c r="V50" s="8"/>
      <c r="W50" s="8"/>
      <c r="X50" s="9">
        <f t="shared" ref="X50:AB50" si="36">(D50+I50+N50+S50)</f>
        <v>19</v>
      </c>
      <c r="Y50" s="9">
        <f t="shared" si="36"/>
        <v>10</v>
      </c>
      <c r="Z50" s="9">
        <f t="shared" si="36"/>
        <v>10</v>
      </c>
      <c r="AA50" s="9">
        <f t="shared" si="36"/>
        <v>33</v>
      </c>
      <c r="AB50" s="9">
        <f t="shared" si="36"/>
        <v>22</v>
      </c>
      <c r="AC50" s="10"/>
      <c r="AD50" s="11"/>
      <c r="AE50" s="11"/>
      <c r="AF50" s="11"/>
      <c r="AG50" s="11"/>
      <c r="AH50" s="11"/>
      <c r="AI50" s="11"/>
    </row>
    <row r="51" spans="1:35" ht="19.5" customHeight="1">
      <c r="A51" s="12">
        <v>36</v>
      </c>
      <c r="B51" s="13">
        <v>721216106042</v>
      </c>
      <c r="C51" s="14" t="s">
        <v>71</v>
      </c>
      <c r="D51" s="5">
        <v>14</v>
      </c>
      <c r="E51" s="5">
        <v>25</v>
      </c>
      <c r="F51" s="15"/>
      <c r="G51" s="6"/>
      <c r="H51" s="6"/>
      <c r="I51" s="6"/>
      <c r="J51" s="15"/>
      <c r="K51" s="17">
        <v>25</v>
      </c>
      <c r="L51" s="19">
        <v>11</v>
      </c>
      <c r="M51" s="6"/>
      <c r="N51" s="6"/>
      <c r="O51" s="6"/>
      <c r="P51" s="6"/>
      <c r="Q51" s="9">
        <v>21</v>
      </c>
      <c r="R51" s="9">
        <v>27</v>
      </c>
      <c r="S51" s="8">
        <v>10</v>
      </c>
      <c r="T51" s="8">
        <v>10</v>
      </c>
      <c r="U51" s="8">
        <v>9</v>
      </c>
      <c r="V51" s="8"/>
      <c r="W51" s="8"/>
      <c r="X51" s="9">
        <f t="shared" ref="X51:AB51" si="37">(D51+I51+N51+S51)</f>
        <v>24</v>
      </c>
      <c r="Y51" s="9">
        <f t="shared" si="37"/>
        <v>35</v>
      </c>
      <c r="Z51" s="9">
        <f t="shared" si="37"/>
        <v>34</v>
      </c>
      <c r="AA51" s="9">
        <f t="shared" si="37"/>
        <v>32</v>
      </c>
      <c r="AB51" s="9">
        <f t="shared" si="37"/>
        <v>27</v>
      </c>
      <c r="AC51" s="10"/>
      <c r="AD51" s="11"/>
      <c r="AE51" s="11"/>
      <c r="AF51" s="11"/>
      <c r="AG51" s="11"/>
      <c r="AH51" s="11"/>
      <c r="AI51" s="11"/>
    </row>
    <row r="52" spans="1:35" ht="19.5" customHeight="1">
      <c r="A52" s="12">
        <v>37</v>
      </c>
      <c r="B52" s="13">
        <v>721216106084</v>
      </c>
      <c r="C52" s="20" t="s">
        <v>72</v>
      </c>
      <c r="D52" s="5">
        <v>15</v>
      </c>
      <c r="E52" s="5">
        <v>24.5</v>
      </c>
      <c r="F52" s="15"/>
      <c r="G52" s="6"/>
      <c r="H52" s="6"/>
      <c r="I52" s="6"/>
      <c r="J52" s="15"/>
      <c r="K52" s="17">
        <v>23.5</v>
      </c>
      <c r="L52" s="19">
        <v>13</v>
      </c>
      <c r="M52" s="6"/>
      <c r="N52" s="6"/>
      <c r="O52" s="6"/>
      <c r="P52" s="6"/>
      <c r="Q52" s="9">
        <v>23</v>
      </c>
      <c r="R52" s="9">
        <v>22</v>
      </c>
      <c r="S52" s="8">
        <v>10</v>
      </c>
      <c r="T52" s="8">
        <v>10</v>
      </c>
      <c r="U52" s="8">
        <v>10</v>
      </c>
      <c r="V52" s="8"/>
      <c r="W52" s="8"/>
      <c r="X52" s="9">
        <f t="shared" ref="X52:AB52" si="38">(D52+I52+N52+S52)</f>
        <v>25</v>
      </c>
      <c r="Y52" s="9">
        <f t="shared" si="38"/>
        <v>34.5</v>
      </c>
      <c r="Z52" s="9">
        <f t="shared" si="38"/>
        <v>33.5</v>
      </c>
      <c r="AA52" s="9">
        <f t="shared" si="38"/>
        <v>36</v>
      </c>
      <c r="AB52" s="9">
        <f t="shared" si="38"/>
        <v>22</v>
      </c>
      <c r="AC52" s="10"/>
      <c r="AD52" s="11"/>
      <c r="AE52" s="11"/>
      <c r="AF52" s="11"/>
      <c r="AG52" s="11"/>
      <c r="AH52" s="11"/>
      <c r="AI52" s="11"/>
    </row>
    <row r="53" spans="1:35" ht="15.75" customHeight="1">
      <c r="A53" s="12">
        <v>38</v>
      </c>
      <c r="B53" s="21">
        <v>721216106043</v>
      </c>
      <c r="C53" s="22" t="s">
        <v>73</v>
      </c>
      <c r="D53" s="17">
        <v>12</v>
      </c>
      <c r="E53" s="17">
        <v>23</v>
      </c>
      <c r="F53" s="9"/>
      <c r="G53" s="9"/>
      <c r="H53" s="9"/>
      <c r="I53" s="9"/>
      <c r="J53" s="21"/>
      <c r="K53" s="17">
        <v>23</v>
      </c>
      <c r="L53" s="16">
        <v>12</v>
      </c>
      <c r="M53" s="15"/>
      <c r="N53" s="17"/>
      <c r="O53" s="17"/>
      <c r="P53" s="17"/>
      <c r="Q53" s="17">
        <v>12</v>
      </c>
      <c r="R53" s="17">
        <v>30</v>
      </c>
      <c r="S53" s="8">
        <v>10</v>
      </c>
      <c r="T53" s="8">
        <v>10</v>
      </c>
      <c r="U53" s="8">
        <v>10</v>
      </c>
      <c r="V53" s="21"/>
      <c r="W53" s="9"/>
      <c r="X53" s="9">
        <f t="shared" ref="X53:AB53" si="39">(D53+I53+N53+S53)</f>
        <v>22</v>
      </c>
      <c r="Y53" s="9">
        <f t="shared" si="39"/>
        <v>33</v>
      </c>
      <c r="Z53" s="9">
        <f t="shared" si="39"/>
        <v>33</v>
      </c>
      <c r="AA53" s="9">
        <f t="shared" si="39"/>
        <v>24</v>
      </c>
      <c r="AB53" s="9">
        <f t="shared" si="39"/>
        <v>30</v>
      </c>
      <c r="AC53" s="1"/>
      <c r="AD53" s="23">
        <f t="shared" ref="AD53:AH53" si="40">X53*(100/$X$15)</f>
        <v>75.862068965517238</v>
      </c>
      <c r="AE53" s="23">
        <f t="shared" si="40"/>
        <v>113.79310344827586</v>
      </c>
      <c r="AF53" s="23">
        <f t="shared" si="40"/>
        <v>113.79310344827586</v>
      </c>
      <c r="AG53" s="23">
        <f t="shared" si="40"/>
        <v>82.758620689655174</v>
      </c>
      <c r="AH53" s="23">
        <f t="shared" si="40"/>
        <v>103.44827586206895</v>
      </c>
      <c r="AI53" s="23" t="e">
        <f>#REF!*(100/$X$15)</f>
        <v>#REF!</v>
      </c>
    </row>
    <row r="54" spans="1:35" ht="15.75" customHeight="1">
      <c r="A54" s="12">
        <v>39</v>
      </c>
      <c r="B54" s="24">
        <v>721216106044</v>
      </c>
      <c r="C54" s="25" t="s">
        <v>74</v>
      </c>
      <c r="D54" s="17">
        <v>0</v>
      </c>
      <c r="E54" s="17">
        <v>0</v>
      </c>
      <c r="F54" s="9"/>
      <c r="G54" s="9"/>
      <c r="H54" s="9"/>
      <c r="I54" s="9"/>
      <c r="J54" s="21"/>
      <c r="K54" s="17">
        <v>20</v>
      </c>
      <c r="L54" s="16">
        <v>15</v>
      </c>
      <c r="M54" s="15"/>
      <c r="N54" s="17"/>
      <c r="O54" s="17"/>
      <c r="P54" s="17"/>
      <c r="Q54" s="17">
        <v>15</v>
      </c>
      <c r="R54" s="17">
        <v>17</v>
      </c>
      <c r="S54" s="8">
        <v>9</v>
      </c>
      <c r="T54" s="8">
        <v>10</v>
      </c>
      <c r="U54" s="8">
        <v>10</v>
      </c>
      <c r="V54" s="21"/>
      <c r="W54" s="9"/>
      <c r="X54" s="9">
        <f t="shared" ref="X54:AB54" si="41">(D54+I54+N54+S54)</f>
        <v>9</v>
      </c>
      <c r="Y54" s="9">
        <f t="shared" si="41"/>
        <v>10</v>
      </c>
      <c r="Z54" s="9">
        <f t="shared" si="41"/>
        <v>30</v>
      </c>
      <c r="AA54" s="9">
        <f t="shared" si="41"/>
        <v>30</v>
      </c>
      <c r="AB54" s="9">
        <f t="shared" si="41"/>
        <v>17</v>
      </c>
      <c r="AC54" s="1"/>
      <c r="AD54" s="23"/>
      <c r="AE54" s="23"/>
      <c r="AF54" s="23"/>
      <c r="AG54" s="23"/>
      <c r="AH54" s="23"/>
      <c r="AI54" s="23"/>
    </row>
    <row r="55" spans="1:35" ht="15.75" customHeight="1">
      <c r="A55" s="12">
        <v>40</v>
      </c>
      <c r="B55" s="21">
        <v>721216106045</v>
      </c>
      <c r="C55" s="22" t="s">
        <v>75</v>
      </c>
      <c r="D55" s="17">
        <v>15</v>
      </c>
      <c r="E55" s="17">
        <v>5</v>
      </c>
      <c r="F55" s="9"/>
      <c r="G55" s="9"/>
      <c r="H55" s="9"/>
      <c r="I55" s="9"/>
      <c r="J55" s="21"/>
      <c r="K55" s="17">
        <v>18</v>
      </c>
      <c r="L55" s="16">
        <v>11</v>
      </c>
      <c r="M55" s="15"/>
      <c r="N55" s="17"/>
      <c r="O55" s="17"/>
      <c r="P55" s="17"/>
      <c r="Q55" s="17">
        <v>15</v>
      </c>
      <c r="R55" s="17">
        <v>16</v>
      </c>
      <c r="S55" s="8">
        <v>10</v>
      </c>
      <c r="T55" s="8">
        <v>9</v>
      </c>
      <c r="U55" s="8">
        <v>9</v>
      </c>
      <c r="V55" s="21"/>
      <c r="W55" s="9"/>
      <c r="X55" s="9">
        <f t="shared" ref="X55:AB55" si="42">(D55+I55+N55+S55)</f>
        <v>25</v>
      </c>
      <c r="Y55" s="9">
        <f t="shared" si="42"/>
        <v>14</v>
      </c>
      <c r="Z55" s="9">
        <f t="shared" si="42"/>
        <v>27</v>
      </c>
      <c r="AA55" s="9">
        <f t="shared" si="42"/>
        <v>26</v>
      </c>
      <c r="AB55" s="9">
        <f t="shared" si="42"/>
        <v>16</v>
      </c>
      <c r="AC55" s="1"/>
      <c r="AD55" s="23"/>
      <c r="AE55" s="23"/>
      <c r="AF55" s="23"/>
      <c r="AG55" s="23"/>
      <c r="AH55" s="23"/>
      <c r="AI55" s="23"/>
    </row>
    <row r="56" spans="1:35" ht="15.75" customHeight="1">
      <c r="A56" s="12">
        <v>41</v>
      </c>
      <c r="B56" s="21">
        <v>721216106046</v>
      </c>
      <c r="C56" s="22" t="s">
        <v>76</v>
      </c>
      <c r="D56" s="17">
        <v>12</v>
      </c>
      <c r="E56" s="17">
        <v>24</v>
      </c>
      <c r="F56" s="9"/>
      <c r="G56" s="9"/>
      <c r="H56" s="9"/>
      <c r="I56" s="9"/>
      <c r="J56" s="21"/>
      <c r="K56" s="17">
        <v>16</v>
      </c>
      <c r="L56" s="16">
        <v>16</v>
      </c>
      <c r="M56" s="15"/>
      <c r="N56" s="17"/>
      <c r="O56" s="17"/>
      <c r="P56" s="17"/>
      <c r="Q56" s="17">
        <v>12</v>
      </c>
      <c r="R56" s="17">
        <v>27</v>
      </c>
      <c r="S56" s="8">
        <v>10</v>
      </c>
      <c r="T56" s="8">
        <v>10</v>
      </c>
      <c r="U56" s="8">
        <v>10</v>
      </c>
      <c r="V56" s="21"/>
      <c r="W56" s="9"/>
      <c r="X56" s="9">
        <f t="shared" ref="X56:AB56" si="43">(D56+I56+N56+S56)</f>
        <v>22</v>
      </c>
      <c r="Y56" s="9">
        <f t="shared" si="43"/>
        <v>34</v>
      </c>
      <c r="Z56" s="9">
        <f t="shared" si="43"/>
        <v>26</v>
      </c>
      <c r="AA56" s="9">
        <f t="shared" si="43"/>
        <v>28</v>
      </c>
      <c r="AB56" s="9">
        <f t="shared" si="43"/>
        <v>27</v>
      </c>
      <c r="AC56" s="1"/>
      <c r="AD56" s="23"/>
      <c r="AE56" s="23"/>
      <c r="AF56" s="23"/>
      <c r="AG56" s="23"/>
      <c r="AH56" s="23"/>
      <c r="AI56" s="23"/>
    </row>
    <row r="57" spans="1:35" ht="15.75" customHeight="1">
      <c r="A57" s="12">
        <v>42</v>
      </c>
      <c r="B57" s="21">
        <v>721216106047</v>
      </c>
      <c r="C57" s="22" t="s">
        <v>77</v>
      </c>
      <c r="D57" s="17">
        <v>14</v>
      </c>
      <c r="E57" s="17">
        <v>22</v>
      </c>
      <c r="F57" s="9"/>
      <c r="G57" s="9"/>
      <c r="H57" s="9"/>
      <c r="I57" s="9"/>
      <c r="J57" s="21"/>
      <c r="K57" s="17">
        <v>14</v>
      </c>
      <c r="L57" s="16">
        <v>12</v>
      </c>
      <c r="M57" s="15"/>
      <c r="N57" s="17"/>
      <c r="O57" s="17"/>
      <c r="P57" s="17"/>
      <c r="Q57" s="17">
        <v>14</v>
      </c>
      <c r="R57" s="17">
        <v>22</v>
      </c>
      <c r="S57" s="8">
        <v>10</v>
      </c>
      <c r="T57" s="8">
        <v>10</v>
      </c>
      <c r="U57" s="8">
        <v>10</v>
      </c>
      <c r="V57" s="21"/>
      <c r="W57" s="9"/>
      <c r="X57" s="9">
        <f t="shared" ref="X57:AB57" si="44">(D57+I57+N57+S57)</f>
        <v>24</v>
      </c>
      <c r="Y57" s="9">
        <f t="shared" si="44"/>
        <v>32</v>
      </c>
      <c r="Z57" s="9">
        <f t="shared" si="44"/>
        <v>24</v>
      </c>
      <c r="AA57" s="9">
        <f t="shared" si="44"/>
        <v>26</v>
      </c>
      <c r="AB57" s="9">
        <f t="shared" si="44"/>
        <v>22</v>
      </c>
      <c r="AC57" s="1"/>
      <c r="AD57" s="23"/>
      <c r="AE57" s="23"/>
      <c r="AF57" s="23"/>
      <c r="AG57" s="23"/>
      <c r="AH57" s="23"/>
      <c r="AI57" s="23"/>
    </row>
    <row r="58" spans="1:35" ht="15.75" customHeight="1">
      <c r="A58" s="12">
        <v>43</v>
      </c>
      <c r="B58" s="21">
        <v>721216106048</v>
      </c>
      <c r="C58" s="22" t="s">
        <v>78</v>
      </c>
      <c r="D58" s="17">
        <v>10</v>
      </c>
      <c r="E58" s="17">
        <v>1</v>
      </c>
      <c r="F58" s="9"/>
      <c r="G58" s="9"/>
      <c r="H58" s="9"/>
      <c r="I58" s="9"/>
      <c r="J58" s="21"/>
      <c r="K58" s="17">
        <v>4</v>
      </c>
      <c r="L58" s="16">
        <v>4</v>
      </c>
      <c r="M58" s="15"/>
      <c r="N58" s="17"/>
      <c r="O58" s="17"/>
      <c r="P58" s="17"/>
      <c r="Q58" s="17">
        <v>10</v>
      </c>
      <c r="R58" s="17">
        <v>19</v>
      </c>
      <c r="S58" s="8">
        <v>10</v>
      </c>
      <c r="T58" s="8">
        <v>10</v>
      </c>
      <c r="U58" s="8">
        <v>10</v>
      </c>
      <c r="V58" s="21"/>
      <c r="W58" s="9"/>
      <c r="X58" s="9">
        <f t="shared" ref="X58:AB58" si="45">(D58+I58+N58+S58)</f>
        <v>20</v>
      </c>
      <c r="Y58" s="9">
        <f t="shared" si="45"/>
        <v>11</v>
      </c>
      <c r="Z58" s="9">
        <f t="shared" si="45"/>
        <v>14</v>
      </c>
      <c r="AA58" s="9">
        <f t="shared" si="45"/>
        <v>14</v>
      </c>
      <c r="AB58" s="9">
        <f t="shared" si="45"/>
        <v>19</v>
      </c>
      <c r="AC58" s="1"/>
      <c r="AD58" s="23"/>
      <c r="AE58" s="23"/>
      <c r="AF58" s="23"/>
      <c r="AG58" s="23"/>
      <c r="AH58" s="23"/>
      <c r="AI58" s="23"/>
    </row>
    <row r="59" spans="1:35" ht="15.75" customHeight="1">
      <c r="A59" s="12">
        <v>44</v>
      </c>
      <c r="B59" s="21">
        <v>721216106049</v>
      </c>
      <c r="C59" s="22" t="s">
        <v>79</v>
      </c>
      <c r="D59" s="17">
        <v>10</v>
      </c>
      <c r="E59" s="17">
        <v>25</v>
      </c>
      <c r="F59" s="9"/>
      <c r="G59" s="9"/>
      <c r="H59" s="9"/>
      <c r="I59" s="9"/>
      <c r="J59" s="21"/>
      <c r="K59" s="17">
        <v>8</v>
      </c>
      <c r="L59" s="16">
        <v>11</v>
      </c>
      <c r="M59" s="15"/>
      <c r="N59" s="17"/>
      <c r="O59" s="17"/>
      <c r="P59" s="17"/>
      <c r="Q59" s="17">
        <v>10</v>
      </c>
      <c r="R59" s="17">
        <v>21</v>
      </c>
      <c r="S59" s="8">
        <v>10</v>
      </c>
      <c r="T59" s="8">
        <v>10</v>
      </c>
      <c r="U59" s="8">
        <v>10</v>
      </c>
      <c r="V59" s="21"/>
      <c r="W59" s="9"/>
      <c r="X59" s="9">
        <f t="shared" ref="X59:AB59" si="46">(D59+I59+N59+S59)</f>
        <v>20</v>
      </c>
      <c r="Y59" s="9">
        <f t="shared" si="46"/>
        <v>35</v>
      </c>
      <c r="Z59" s="9">
        <f t="shared" si="46"/>
        <v>18</v>
      </c>
      <c r="AA59" s="9">
        <f t="shared" si="46"/>
        <v>21</v>
      </c>
      <c r="AB59" s="9">
        <f t="shared" si="46"/>
        <v>21</v>
      </c>
      <c r="AC59" s="1"/>
      <c r="AD59" s="23"/>
      <c r="AE59" s="23"/>
      <c r="AF59" s="23"/>
      <c r="AG59" s="23"/>
      <c r="AH59" s="23"/>
      <c r="AI59" s="23"/>
    </row>
    <row r="60" spans="1:35" ht="15.75" customHeight="1">
      <c r="A60" s="12">
        <v>45</v>
      </c>
      <c r="B60" s="21">
        <v>721216106050</v>
      </c>
      <c r="C60" s="22" t="s">
        <v>80</v>
      </c>
      <c r="D60" s="17">
        <v>2</v>
      </c>
      <c r="E60" s="17">
        <v>1</v>
      </c>
      <c r="F60" s="9"/>
      <c r="G60" s="9"/>
      <c r="H60" s="9"/>
      <c r="I60" s="9"/>
      <c r="J60" s="21"/>
      <c r="K60" s="26">
        <v>1</v>
      </c>
      <c r="L60" s="16">
        <v>1</v>
      </c>
      <c r="M60" s="15"/>
      <c r="N60" s="17"/>
      <c r="O60" s="17"/>
      <c r="P60" s="26"/>
      <c r="Q60" s="26">
        <v>2</v>
      </c>
      <c r="R60" s="26">
        <v>21</v>
      </c>
      <c r="S60" s="8">
        <v>10</v>
      </c>
      <c r="T60" s="8">
        <v>10</v>
      </c>
      <c r="U60" s="8">
        <v>10</v>
      </c>
      <c r="V60" s="21"/>
      <c r="W60" s="9"/>
      <c r="X60" s="9">
        <f t="shared" ref="X60:AB60" si="47">(D60+I60+N60+S60)</f>
        <v>12</v>
      </c>
      <c r="Y60" s="9">
        <f t="shared" si="47"/>
        <v>11</v>
      </c>
      <c r="Z60" s="9">
        <f t="shared" si="47"/>
        <v>11</v>
      </c>
      <c r="AA60" s="9">
        <f t="shared" si="47"/>
        <v>3</v>
      </c>
      <c r="AB60" s="9">
        <f t="shared" si="47"/>
        <v>21</v>
      </c>
      <c r="AC60" s="1"/>
      <c r="AD60" s="23"/>
      <c r="AE60" s="23"/>
      <c r="AF60" s="23"/>
      <c r="AG60" s="23"/>
      <c r="AH60" s="23"/>
      <c r="AI60" s="23"/>
    </row>
    <row r="61" spans="1:35" ht="15.75" customHeight="1">
      <c r="A61" s="12">
        <v>46</v>
      </c>
      <c r="B61" s="21">
        <v>721216106051</v>
      </c>
      <c r="C61" s="22" t="s">
        <v>81</v>
      </c>
      <c r="D61" s="17">
        <v>5</v>
      </c>
      <c r="E61" s="17">
        <v>4</v>
      </c>
      <c r="F61" s="9"/>
      <c r="G61" s="9"/>
      <c r="H61" s="9"/>
      <c r="I61" s="9"/>
      <c r="J61" s="21"/>
      <c r="K61" s="17">
        <v>4</v>
      </c>
      <c r="L61" s="16">
        <v>5</v>
      </c>
      <c r="M61" s="15"/>
      <c r="N61" s="17"/>
      <c r="O61" s="17"/>
      <c r="P61" s="17"/>
      <c r="Q61" s="17">
        <v>5</v>
      </c>
      <c r="R61" s="17">
        <v>28</v>
      </c>
      <c r="S61" s="8">
        <v>9</v>
      </c>
      <c r="T61" s="8">
        <v>10</v>
      </c>
      <c r="U61" s="8">
        <v>10</v>
      </c>
      <c r="V61" s="21"/>
      <c r="W61" s="9"/>
      <c r="X61" s="9">
        <f t="shared" ref="X61:AB61" si="48">(D61+I61+N61+S61)</f>
        <v>14</v>
      </c>
      <c r="Y61" s="9">
        <f t="shared" si="48"/>
        <v>14</v>
      </c>
      <c r="Z61" s="9">
        <f t="shared" si="48"/>
        <v>14</v>
      </c>
      <c r="AA61" s="9">
        <f t="shared" si="48"/>
        <v>10</v>
      </c>
      <c r="AB61" s="9">
        <f t="shared" si="48"/>
        <v>28</v>
      </c>
      <c r="AC61" s="1"/>
      <c r="AD61" s="23"/>
      <c r="AE61" s="23"/>
      <c r="AF61" s="23"/>
      <c r="AG61" s="23"/>
      <c r="AH61" s="23"/>
      <c r="AI61" s="23"/>
    </row>
    <row r="62" spans="1:35" ht="15.75" customHeight="1">
      <c r="A62" s="12">
        <v>47</v>
      </c>
      <c r="B62" s="21">
        <v>721216106052</v>
      </c>
      <c r="C62" s="22" t="s">
        <v>82</v>
      </c>
      <c r="D62" s="17">
        <v>12</v>
      </c>
      <c r="E62" s="17">
        <v>17</v>
      </c>
      <c r="F62" s="9"/>
      <c r="G62" s="9"/>
      <c r="H62" s="9"/>
      <c r="I62" s="9"/>
      <c r="J62" s="21"/>
      <c r="K62" s="26">
        <v>14</v>
      </c>
      <c r="L62" s="16">
        <v>12</v>
      </c>
      <c r="M62" s="15"/>
      <c r="N62" s="17"/>
      <c r="O62" s="17"/>
      <c r="P62" s="26"/>
      <c r="Q62" s="26">
        <v>12</v>
      </c>
      <c r="R62" s="26">
        <v>21</v>
      </c>
      <c r="S62" s="8">
        <v>10</v>
      </c>
      <c r="T62" s="8">
        <v>10</v>
      </c>
      <c r="U62" s="8">
        <v>10</v>
      </c>
      <c r="V62" s="21"/>
      <c r="W62" s="9"/>
      <c r="X62" s="9">
        <f t="shared" ref="X62:AB62" si="49">(D62+I62+N62+S62)</f>
        <v>22</v>
      </c>
      <c r="Y62" s="9">
        <f t="shared" si="49"/>
        <v>27</v>
      </c>
      <c r="Z62" s="9">
        <f t="shared" si="49"/>
        <v>24</v>
      </c>
      <c r="AA62" s="9">
        <f t="shared" si="49"/>
        <v>24</v>
      </c>
      <c r="AB62" s="9">
        <f t="shared" si="49"/>
        <v>21</v>
      </c>
      <c r="AC62" s="1"/>
      <c r="AD62" s="23"/>
      <c r="AE62" s="23"/>
      <c r="AF62" s="23"/>
      <c r="AG62" s="23"/>
      <c r="AH62" s="23"/>
      <c r="AI62" s="23"/>
    </row>
    <row r="63" spans="1:35" ht="15.75" customHeight="1">
      <c r="A63" s="12">
        <v>48</v>
      </c>
      <c r="B63" s="21">
        <v>721216106053</v>
      </c>
      <c r="C63" s="22" t="s">
        <v>83</v>
      </c>
      <c r="D63" s="17">
        <v>6</v>
      </c>
      <c r="E63" s="17">
        <v>1</v>
      </c>
      <c r="F63" s="9"/>
      <c r="G63" s="9"/>
      <c r="H63" s="9"/>
      <c r="I63" s="9"/>
      <c r="J63" s="21"/>
      <c r="K63" s="26">
        <v>1</v>
      </c>
      <c r="L63" s="16">
        <v>0</v>
      </c>
      <c r="M63" s="15"/>
      <c r="N63" s="17"/>
      <c r="O63" s="17"/>
      <c r="P63" s="26"/>
      <c r="Q63" s="26">
        <v>6</v>
      </c>
      <c r="R63" s="26">
        <v>3</v>
      </c>
      <c r="S63" s="8">
        <v>10</v>
      </c>
      <c r="T63" s="8">
        <v>8</v>
      </c>
      <c r="U63" s="8">
        <v>8</v>
      </c>
      <c r="V63" s="21"/>
      <c r="W63" s="9"/>
      <c r="X63" s="9">
        <f t="shared" ref="X63:AB63" si="50">(D63+I63+N63+S63)</f>
        <v>16</v>
      </c>
      <c r="Y63" s="9">
        <f t="shared" si="50"/>
        <v>9</v>
      </c>
      <c r="Z63" s="9">
        <f t="shared" si="50"/>
        <v>9</v>
      </c>
      <c r="AA63" s="9">
        <f t="shared" si="50"/>
        <v>6</v>
      </c>
      <c r="AB63" s="9">
        <f t="shared" si="50"/>
        <v>3</v>
      </c>
      <c r="AC63" s="1"/>
      <c r="AD63" s="23"/>
      <c r="AE63" s="23"/>
      <c r="AF63" s="23"/>
      <c r="AG63" s="23"/>
      <c r="AH63" s="23"/>
      <c r="AI63" s="23"/>
    </row>
    <row r="64" spans="1:35" ht="15.75" customHeight="1">
      <c r="A64" s="12">
        <v>49</v>
      </c>
      <c r="B64" s="21">
        <v>721216106055</v>
      </c>
      <c r="C64" s="22" t="s">
        <v>84</v>
      </c>
      <c r="D64" s="17">
        <v>12</v>
      </c>
      <c r="E64" s="17">
        <v>22</v>
      </c>
      <c r="F64" s="9"/>
      <c r="G64" s="9"/>
      <c r="H64" s="9"/>
      <c r="I64" s="9"/>
      <c r="J64" s="21"/>
      <c r="K64" s="26">
        <v>17</v>
      </c>
      <c r="L64" s="16">
        <v>12</v>
      </c>
      <c r="M64" s="15"/>
      <c r="N64" s="17"/>
      <c r="O64" s="17"/>
      <c r="P64" s="26"/>
      <c r="Q64" s="26">
        <v>12</v>
      </c>
      <c r="R64" s="26">
        <v>26</v>
      </c>
      <c r="S64" s="8">
        <v>8</v>
      </c>
      <c r="T64" s="8">
        <v>10</v>
      </c>
      <c r="U64" s="8">
        <v>10</v>
      </c>
      <c r="V64" s="21"/>
      <c r="W64" s="9"/>
      <c r="X64" s="9">
        <f t="shared" ref="X64:AB64" si="51">(D64+I64+N64+S64)</f>
        <v>20</v>
      </c>
      <c r="Y64" s="9">
        <f t="shared" si="51"/>
        <v>32</v>
      </c>
      <c r="Z64" s="9">
        <f t="shared" si="51"/>
        <v>27</v>
      </c>
      <c r="AA64" s="9">
        <f t="shared" si="51"/>
        <v>24</v>
      </c>
      <c r="AB64" s="9">
        <f t="shared" si="51"/>
        <v>26</v>
      </c>
      <c r="AC64" s="1"/>
      <c r="AD64" s="23"/>
      <c r="AE64" s="23"/>
      <c r="AF64" s="23"/>
      <c r="AG64" s="23"/>
      <c r="AH64" s="23"/>
      <c r="AI64" s="23"/>
    </row>
    <row r="65" spans="1:35" ht="15.75" customHeight="1">
      <c r="A65" s="12">
        <v>50</v>
      </c>
      <c r="B65" s="21">
        <v>721216106056</v>
      </c>
      <c r="C65" s="22" t="s">
        <v>85</v>
      </c>
      <c r="D65" s="17">
        <v>12</v>
      </c>
      <c r="E65" s="17">
        <v>13</v>
      </c>
      <c r="F65" s="9"/>
      <c r="G65" s="9"/>
      <c r="H65" s="9"/>
      <c r="I65" s="9"/>
      <c r="J65" s="21"/>
      <c r="K65" s="17">
        <v>14</v>
      </c>
      <c r="L65" s="16">
        <v>11</v>
      </c>
      <c r="M65" s="27"/>
      <c r="N65" s="17"/>
      <c r="O65" s="17"/>
      <c r="P65" s="17"/>
      <c r="Q65" s="17">
        <v>12</v>
      </c>
      <c r="R65" s="17">
        <v>18</v>
      </c>
      <c r="S65" s="8">
        <v>10</v>
      </c>
      <c r="T65" s="8">
        <v>10</v>
      </c>
      <c r="U65" s="8">
        <v>10</v>
      </c>
      <c r="V65" s="21"/>
      <c r="W65" s="9"/>
      <c r="X65" s="9">
        <f t="shared" ref="X65:AB65" si="52">(D65+I65+N65+S65)</f>
        <v>22</v>
      </c>
      <c r="Y65" s="9">
        <f t="shared" si="52"/>
        <v>23</v>
      </c>
      <c r="Z65" s="9">
        <f t="shared" si="52"/>
        <v>24</v>
      </c>
      <c r="AA65" s="9">
        <f t="shared" si="52"/>
        <v>23</v>
      </c>
      <c r="AB65" s="9">
        <f t="shared" si="52"/>
        <v>18</v>
      </c>
      <c r="AC65" s="1"/>
      <c r="AD65" s="23"/>
      <c r="AE65" s="23"/>
      <c r="AF65" s="23"/>
      <c r="AG65" s="23"/>
      <c r="AH65" s="23"/>
      <c r="AI65" s="23"/>
    </row>
    <row r="66" spans="1:35" ht="15.75" customHeight="1">
      <c r="A66" s="12">
        <v>51</v>
      </c>
      <c r="B66" s="21">
        <v>721216106057</v>
      </c>
      <c r="C66" s="22" t="s">
        <v>86</v>
      </c>
      <c r="D66" s="17">
        <v>18</v>
      </c>
      <c r="E66" s="17">
        <v>18</v>
      </c>
      <c r="F66" s="9"/>
      <c r="G66" s="9"/>
      <c r="H66" s="9"/>
      <c r="I66" s="9"/>
      <c r="J66" s="21"/>
      <c r="K66" s="26">
        <v>11</v>
      </c>
      <c r="L66" s="16">
        <v>15</v>
      </c>
      <c r="M66" s="15"/>
      <c r="N66" s="17"/>
      <c r="O66" s="17"/>
      <c r="P66" s="26"/>
      <c r="Q66" s="26">
        <v>18</v>
      </c>
      <c r="R66" s="26">
        <v>18</v>
      </c>
      <c r="S66" s="8">
        <v>10</v>
      </c>
      <c r="T66" s="8">
        <v>10</v>
      </c>
      <c r="U66" s="8">
        <v>10</v>
      </c>
      <c r="V66" s="21"/>
      <c r="W66" s="9"/>
      <c r="X66" s="9">
        <f t="shared" ref="X66:AB66" si="53">(D66+I66+N66+S66)</f>
        <v>28</v>
      </c>
      <c r="Y66" s="9">
        <f t="shared" si="53"/>
        <v>28</v>
      </c>
      <c r="Z66" s="9">
        <f t="shared" si="53"/>
        <v>21</v>
      </c>
      <c r="AA66" s="9">
        <f t="shared" si="53"/>
        <v>33</v>
      </c>
      <c r="AB66" s="9">
        <f t="shared" si="53"/>
        <v>18</v>
      </c>
      <c r="AC66" s="1"/>
      <c r="AD66" s="23"/>
      <c r="AE66" s="23"/>
      <c r="AF66" s="23"/>
      <c r="AG66" s="23"/>
      <c r="AH66" s="23"/>
      <c r="AI66" s="23"/>
    </row>
    <row r="67" spans="1:35" ht="15.75" customHeight="1">
      <c r="A67" s="12">
        <v>52</v>
      </c>
      <c r="B67" s="21">
        <v>721216106058</v>
      </c>
      <c r="C67" s="22" t="s">
        <v>87</v>
      </c>
      <c r="D67" s="17">
        <v>19</v>
      </c>
      <c r="E67" s="17">
        <v>24</v>
      </c>
      <c r="F67" s="9"/>
      <c r="G67" s="9"/>
      <c r="H67" s="9"/>
      <c r="I67" s="9"/>
      <c r="J67" s="21"/>
      <c r="K67" s="17">
        <v>23</v>
      </c>
      <c r="L67" s="16">
        <v>9</v>
      </c>
      <c r="M67" s="15"/>
      <c r="N67" s="17"/>
      <c r="O67" s="17"/>
      <c r="P67" s="17"/>
      <c r="Q67" s="17">
        <v>19</v>
      </c>
      <c r="R67" s="17">
        <v>23.5</v>
      </c>
      <c r="S67" s="8">
        <v>9</v>
      </c>
      <c r="T67" s="8">
        <v>10</v>
      </c>
      <c r="U67" s="8">
        <v>10</v>
      </c>
      <c r="V67" s="21"/>
      <c r="W67" s="9"/>
      <c r="X67" s="9">
        <f t="shared" ref="X67:AB67" si="54">(D67+I67+N67+S67)</f>
        <v>28</v>
      </c>
      <c r="Y67" s="9">
        <f t="shared" si="54"/>
        <v>34</v>
      </c>
      <c r="Z67" s="9">
        <f t="shared" si="54"/>
        <v>33</v>
      </c>
      <c r="AA67" s="9">
        <f t="shared" si="54"/>
        <v>28</v>
      </c>
      <c r="AB67" s="9">
        <f t="shared" si="54"/>
        <v>23.5</v>
      </c>
      <c r="AC67" s="1"/>
      <c r="AD67" s="23"/>
      <c r="AE67" s="23"/>
      <c r="AF67" s="23"/>
      <c r="AG67" s="23"/>
      <c r="AH67" s="23"/>
      <c r="AI67" s="23"/>
    </row>
    <row r="68" spans="1:35" ht="15.75" customHeight="1">
      <c r="A68" s="12">
        <v>53</v>
      </c>
      <c r="B68" s="21">
        <v>721216106059</v>
      </c>
      <c r="C68" s="22" t="s">
        <v>88</v>
      </c>
      <c r="D68" s="17">
        <v>3</v>
      </c>
      <c r="E68" s="17">
        <v>3</v>
      </c>
      <c r="F68" s="9"/>
      <c r="G68" s="9"/>
      <c r="H68" s="9"/>
      <c r="I68" s="9"/>
      <c r="J68" s="21"/>
      <c r="K68" s="26">
        <v>2</v>
      </c>
      <c r="L68" s="16">
        <v>3</v>
      </c>
      <c r="M68" s="15"/>
      <c r="N68" s="17"/>
      <c r="O68" s="17"/>
      <c r="P68" s="26"/>
      <c r="Q68" s="26">
        <v>3</v>
      </c>
      <c r="R68" s="26">
        <v>8</v>
      </c>
      <c r="S68" s="8">
        <v>10</v>
      </c>
      <c r="T68" s="8">
        <v>10</v>
      </c>
      <c r="U68" s="8">
        <v>10</v>
      </c>
      <c r="V68" s="21"/>
      <c r="W68" s="9"/>
      <c r="X68" s="9">
        <f t="shared" ref="X68:AB68" si="55">(D68+I68+N68+S68)</f>
        <v>13</v>
      </c>
      <c r="Y68" s="9">
        <f t="shared" si="55"/>
        <v>13</v>
      </c>
      <c r="Z68" s="9">
        <f t="shared" si="55"/>
        <v>12</v>
      </c>
      <c r="AA68" s="9">
        <f t="shared" si="55"/>
        <v>6</v>
      </c>
      <c r="AB68" s="9">
        <f t="shared" si="55"/>
        <v>8</v>
      </c>
      <c r="AC68" s="1"/>
      <c r="AD68" s="23"/>
      <c r="AE68" s="23"/>
      <c r="AF68" s="23"/>
      <c r="AG68" s="23"/>
      <c r="AH68" s="23"/>
      <c r="AI68" s="23"/>
    </row>
    <row r="69" spans="1:35" ht="15.75" customHeight="1">
      <c r="A69" s="12">
        <v>54</v>
      </c>
      <c r="B69" s="21">
        <v>721216106060</v>
      </c>
      <c r="C69" s="22" t="s">
        <v>89</v>
      </c>
      <c r="D69" s="17">
        <v>12</v>
      </c>
      <c r="E69" s="17">
        <v>19</v>
      </c>
      <c r="F69" s="9"/>
      <c r="G69" s="9"/>
      <c r="H69" s="9"/>
      <c r="I69" s="9"/>
      <c r="J69" s="21"/>
      <c r="K69" s="26">
        <v>19</v>
      </c>
      <c r="L69" s="16">
        <v>10</v>
      </c>
      <c r="M69" s="15"/>
      <c r="N69" s="17"/>
      <c r="O69" s="17"/>
      <c r="P69" s="26"/>
      <c r="Q69" s="26">
        <v>12</v>
      </c>
      <c r="R69" s="26">
        <v>19</v>
      </c>
      <c r="S69" s="8">
        <v>10</v>
      </c>
      <c r="T69" s="8">
        <v>10</v>
      </c>
      <c r="U69" s="8">
        <v>10</v>
      </c>
      <c r="V69" s="21"/>
      <c r="W69" s="9"/>
      <c r="X69" s="9">
        <f t="shared" ref="X69:AB69" si="56">(D69+I69+N69+S69)</f>
        <v>22</v>
      </c>
      <c r="Y69" s="9">
        <f t="shared" si="56"/>
        <v>29</v>
      </c>
      <c r="Z69" s="9">
        <f t="shared" si="56"/>
        <v>29</v>
      </c>
      <c r="AA69" s="9">
        <f t="shared" si="56"/>
        <v>22</v>
      </c>
      <c r="AB69" s="9">
        <f t="shared" si="56"/>
        <v>19</v>
      </c>
      <c r="AC69" s="1"/>
      <c r="AD69" s="23"/>
      <c r="AE69" s="23"/>
      <c r="AF69" s="23"/>
      <c r="AG69" s="23"/>
      <c r="AH69" s="23"/>
      <c r="AI69" s="23"/>
    </row>
    <row r="70" spans="1:35" ht="15.75" customHeight="1">
      <c r="A70" s="12">
        <v>55</v>
      </c>
      <c r="B70" s="21">
        <v>721216106061</v>
      </c>
      <c r="C70" s="22" t="s">
        <v>90</v>
      </c>
      <c r="D70" s="17">
        <v>14</v>
      </c>
      <c r="E70" s="17">
        <v>29</v>
      </c>
      <c r="F70" s="9"/>
      <c r="G70" s="9"/>
      <c r="H70" s="9"/>
      <c r="I70" s="9"/>
      <c r="J70" s="21"/>
      <c r="K70" s="17">
        <v>19</v>
      </c>
      <c r="L70" s="16">
        <v>16</v>
      </c>
      <c r="M70" s="15"/>
      <c r="N70" s="17"/>
      <c r="O70" s="17"/>
      <c r="P70" s="17"/>
      <c r="Q70" s="17">
        <v>14</v>
      </c>
      <c r="R70" s="17">
        <v>30</v>
      </c>
      <c r="S70" s="8">
        <v>10</v>
      </c>
      <c r="T70" s="8">
        <v>10</v>
      </c>
      <c r="U70" s="8">
        <v>10</v>
      </c>
      <c r="V70" s="21"/>
      <c r="W70" s="9"/>
      <c r="X70" s="9">
        <f t="shared" ref="X70:AB70" si="57">(D70+I70+N70+S70)</f>
        <v>24</v>
      </c>
      <c r="Y70" s="9">
        <f t="shared" si="57"/>
        <v>39</v>
      </c>
      <c r="Z70" s="9">
        <f t="shared" si="57"/>
        <v>29</v>
      </c>
      <c r="AA70" s="9">
        <f t="shared" si="57"/>
        <v>30</v>
      </c>
      <c r="AB70" s="9">
        <f t="shared" si="57"/>
        <v>30</v>
      </c>
      <c r="AC70" s="1"/>
      <c r="AD70" s="23"/>
      <c r="AE70" s="23"/>
      <c r="AF70" s="23"/>
      <c r="AG70" s="23"/>
      <c r="AH70" s="23"/>
      <c r="AI70" s="23"/>
    </row>
    <row r="71" spans="1:35" ht="15.75" customHeight="1">
      <c r="A71" s="12">
        <v>56</v>
      </c>
      <c r="B71" s="21">
        <v>721216106062</v>
      </c>
      <c r="C71" s="22" t="s">
        <v>91</v>
      </c>
      <c r="D71" s="17">
        <v>12</v>
      </c>
      <c r="E71" s="17">
        <v>17</v>
      </c>
      <c r="F71" s="9"/>
      <c r="G71" s="9"/>
      <c r="H71" s="9"/>
      <c r="I71" s="9"/>
      <c r="J71" s="21"/>
      <c r="K71" s="26">
        <v>24</v>
      </c>
      <c r="L71" s="16">
        <v>11</v>
      </c>
      <c r="M71" s="15"/>
      <c r="N71" s="17"/>
      <c r="O71" s="17"/>
      <c r="P71" s="26"/>
      <c r="Q71" s="26">
        <v>12</v>
      </c>
      <c r="R71" s="26">
        <v>7</v>
      </c>
      <c r="S71" s="8">
        <v>8</v>
      </c>
      <c r="T71" s="8">
        <v>10</v>
      </c>
      <c r="U71" s="8">
        <v>10</v>
      </c>
      <c r="V71" s="21"/>
      <c r="W71" s="9"/>
      <c r="X71" s="9">
        <f t="shared" ref="X71:AB71" si="58">(D71+I71+N71+S71)</f>
        <v>20</v>
      </c>
      <c r="Y71" s="9">
        <f t="shared" si="58"/>
        <v>27</v>
      </c>
      <c r="Z71" s="9">
        <f t="shared" si="58"/>
        <v>34</v>
      </c>
      <c r="AA71" s="9">
        <f t="shared" si="58"/>
        <v>23</v>
      </c>
      <c r="AB71" s="9">
        <f t="shared" si="58"/>
        <v>7</v>
      </c>
      <c r="AC71" s="1"/>
      <c r="AD71" s="23"/>
      <c r="AE71" s="23"/>
      <c r="AF71" s="23"/>
      <c r="AG71" s="23"/>
      <c r="AH71" s="23"/>
      <c r="AI71" s="23"/>
    </row>
    <row r="72" spans="1:35" ht="15.75" customHeight="1">
      <c r="A72" s="12">
        <v>57</v>
      </c>
      <c r="B72" s="21">
        <v>721216106063</v>
      </c>
      <c r="C72" s="22" t="s">
        <v>92</v>
      </c>
      <c r="D72" s="17">
        <v>15</v>
      </c>
      <c r="E72" s="17">
        <v>13</v>
      </c>
      <c r="F72" s="17"/>
      <c r="G72" s="17"/>
      <c r="H72" s="17"/>
      <c r="I72" s="17"/>
      <c r="J72" s="21"/>
      <c r="K72" s="17">
        <v>6</v>
      </c>
      <c r="L72" s="16">
        <v>3</v>
      </c>
      <c r="M72" s="28"/>
      <c r="N72" s="17"/>
      <c r="O72" s="17"/>
      <c r="P72" s="17"/>
      <c r="Q72" s="17">
        <v>15</v>
      </c>
      <c r="R72" s="17">
        <v>9</v>
      </c>
      <c r="S72" s="8">
        <v>10</v>
      </c>
      <c r="T72" s="8">
        <v>9</v>
      </c>
      <c r="U72" s="8">
        <v>10</v>
      </c>
      <c r="V72" s="24"/>
      <c r="W72" s="17"/>
      <c r="X72" s="9">
        <f t="shared" ref="X72:AB72" si="59">(D72+I72+N72+S72)</f>
        <v>25</v>
      </c>
      <c r="Y72" s="9">
        <f t="shared" si="59"/>
        <v>22</v>
      </c>
      <c r="Z72" s="9">
        <f t="shared" si="59"/>
        <v>16</v>
      </c>
      <c r="AA72" s="9">
        <f t="shared" si="59"/>
        <v>18</v>
      </c>
      <c r="AB72" s="9">
        <f t="shared" si="59"/>
        <v>9</v>
      </c>
      <c r="AC72" s="1"/>
      <c r="AD72" s="23"/>
      <c r="AE72" s="23"/>
      <c r="AF72" s="23"/>
      <c r="AG72" s="23"/>
      <c r="AH72" s="23"/>
      <c r="AI72" s="23"/>
    </row>
    <row r="73" spans="1:35" ht="15.75" customHeight="1">
      <c r="A73" s="12">
        <v>58</v>
      </c>
      <c r="B73" s="21">
        <v>721216106064</v>
      </c>
      <c r="C73" s="22" t="s">
        <v>93</v>
      </c>
      <c r="D73" s="17">
        <v>11</v>
      </c>
      <c r="E73" s="17">
        <v>20</v>
      </c>
      <c r="F73" s="9"/>
      <c r="G73" s="9"/>
      <c r="H73" s="9"/>
      <c r="I73" s="9"/>
      <c r="J73" s="21"/>
      <c r="K73" s="26">
        <v>14</v>
      </c>
      <c r="L73" s="16">
        <v>12</v>
      </c>
      <c r="M73" s="15"/>
      <c r="N73" s="17"/>
      <c r="O73" s="17"/>
      <c r="P73" s="26"/>
      <c r="Q73" s="26">
        <v>11</v>
      </c>
      <c r="R73" s="26">
        <v>22.5</v>
      </c>
      <c r="S73" s="8">
        <v>10</v>
      </c>
      <c r="T73" s="8">
        <v>10</v>
      </c>
      <c r="U73" s="8">
        <v>9</v>
      </c>
      <c r="V73" s="21"/>
      <c r="W73" s="9"/>
      <c r="X73" s="9">
        <f t="shared" ref="X73:AB73" si="60">(D73+I73+N73+S73)</f>
        <v>21</v>
      </c>
      <c r="Y73" s="9">
        <f t="shared" si="60"/>
        <v>30</v>
      </c>
      <c r="Z73" s="9">
        <f t="shared" si="60"/>
        <v>23</v>
      </c>
      <c r="AA73" s="9">
        <f t="shared" si="60"/>
        <v>23</v>
      </c>
      <c r="AB73" s="9">
        <f t="shared" si="60"/>
        <v>22.5</v>
      </c>
      <c r="AC73" s="1"/>
      <c r="AD73" s="23"/>
      <c r="AE73" s="23"/>
      <c r="AF73" s="23"/>
      <c r="AG73" s="23"/>
      <c r="AH73" s="23"/>
      <c r="AI73" s="23"/>
    </row>
    <row r="74" spans="1:35" ht="15.75" customHeight="1">
      <c r="A74" s="12">
        <v>59</v>
      </c>
      <c r="B74" s="21">
        <v>721216106065</v>
      </c>
      <c r="C74" s="22" t="s">
        <v>94</v>
      </c>
      <c r="D74" s="17">
        <v>6</v>
      </c>
      <c r="E74" s="17">
        <v>25</v>
      </c>
      <c r="F74" s="9"/>
      <c r="G74" s="9"/>
      <c r="H74" s="9"/>
      <c r="I74" s="9"/>
      <c r="J74" s="21"/>
      <c r="K74" s="26">
        <v>11</v>
      </c>
      <c r="L74" s="16">
        <v>10</v>
      </c>
      <c r="M74" s="15"/>
      <c r="N74" s="17"/>
      <c r="O74" s="17"/>
      <c r="P74" s="26"/>
      <c r="Q74" s="26">
        <v>6</v>
      </c>
      <c r="R74" s="26">
        <v>25</v>
      </c>
      <c r="S74" s="8">
        <v>10</v>
      </c>
      <c r="T74" s="8">
        <v>10</v>
      </c>
      <c r="U74" s="8">
        <v>10</v>
      </c>
      <c r="V74" s="21"/>
      <c r="W74" s="9"/>
      <c r="X74" s="9">
        <f t="shared" ref="X74:AB74" si="61">(D74+I74+N74+S74)</f>
        <v>16</v>
      </c>
      <c r="Y74" s="9">
        <f t="shared" si="61"/>
        <v>35</v>
      </c>
      <c r="Z74" s="9">
        <f t="shared" si="61"/>
        <v>21</v>
      </c>
      <c r="AA74" s="9">
        <f t="shared" si="61"/>
        <v>16</v>
      </c>
      <c r="AB74" s="9">
        <f t="shared" si="61"/>
        <v>25</v>
      </c>
      <c r="AC74" s="1"/>
      <c r="AD74" s="23"/>
      <c r="AE74" s="23"/>
      <c r="AF74" s="23"/>
      <c r="AG74" s="23"/>
      <c r="AH74" s="23"/>
      <c r="AI74" s="23"/>
    </row>
    <row r="75" spans="1:35" ht="15.75" customHeight="1">
      <c r="A75" s="12">
        <v>60</v>
      </c>
      <c r="B75" s="21">
        <v>721216106066</v>
      </c>
      <c r="C75" s="22" t="s">
        <v>95</v>
      </c>
      <c r="D75" s="17">
        <v>10</v>
      </c>
      <c r="E75" s="17">
        <v>25</v>
      </c>
      <c r="F75" s="9"/>
      <c r="G75" s="9"/>
      <c r="H75" s="9"/>
      <c r="I75" s="9"/>
      <c r="J75" s="21"/>
      <c r="K75" s="17">
        <v>26</v>
      </c>
      <c r="L75" s="16">
        <v>9</v>
      </c>
      <c r="M75" s="15"/>
      <c r="N75" s="17"/>
      <c r="O75" s="17"/>
      <c r="P75" s="17"/>
      <c r="Q75" s="17">
        <v>16</v>
      </c>
      <c r="R75" s="17">
        <v>26</v>
      </c>
      <c r="S75" s="8">
        <v>10</v>
      </c>
      <c r="T75" s="8">
        <v>10</v>
      </c>
      <c r="U75" s="8">
        <v>10</v>
      </c>
      <c r="V75" s="21"/>
      <c r="W75" s="9"/>
      <c r="X75" s="9">
        <f t="shared" ref="X75:AB75" si="62">(D75+I75+N75+S75)</f>
        <v>20</v>
      </c>
      <c r="Y75" s="9">
        <f t="shared" si="62"/>
        <v>35</v>
      </c>
      <c r="Z75" s="9">
        <f t="shared" si="62"/>
        <v>36</v>
      </c>
      <c r="AA75" s="9">
        <f t="shared" si="62"/>
        <v>25</v>
      </c>
      <c r="AB75" s="9">
        <f t="shared" si="62"/>
        <v>26</v>
      </c>
      <c r="AC75" s="1"/>
      <c r="AD75" s="23"/>
      <c r="AE75" s="23"/>
      <c r="AF75" s="23"/>
      <c r="AG75" s="23"/>
      <c r="AH75" s="23"/>
      <c r="AI75" s="23"/>
    </row>
    <row r="76" spans="1:35" ht="15.75" customHeight="1">
      <c r="A76" s="12">
        <v>61</v>
      </c>
      <c r="B76" s="21">
        <v>721216106067</v>
      </c>
      <c r="C76" s="22" t="s">
        <v>96</v>
      </c>
      <c r="D76" s="17">
        <v>6</v>
      </c>
      <c r="E76" s="17">
        <v>16</v>
      </c>
      <c r="F76" s="9"/>
      <c r="G76" s="9"/>
      <c r="H76" s="9"/>
      <c r="I76" s="9"/>
      <c r="J76" s="21"/>
      <c r="K76" s="26">
        <v>8</v>
      </c>
      <c r="L76" s="16">
        <v>8</v>
      </c>
      <c r="M76" s="15"/>
      <c r="N76" s="17"/>
      <c r="O76" s="17"/>
      <c r="P76" s="26"/>
      <c r="Q76" s="26">
        <v>6</v>
      </c>
      <c r="R76" s="26">
        <v>18</v>
      </c>
      <c r="S76" s="8">
        <v>10</v>
      </c>
      <c r="T76" s="8">
        <v>10</v>
      </c>
      <c r="U76" s="8">
        <v>10</v>
      </c>
      <c r="V76" s="21"/>
      <c r="W76" s="9"/>
      <c r="X76" s="9">
        <f t="shared" ref="X76:AB76" si="63">(D76+I76+N76+S76)</f>
        <v>16</v>
      </c>
      <c r="Y76" s="9">
        <f t="shared" si="63"/>
        <v>26</v>
      </c>
      <c r="Z76" s="9">
        <f t="shared" si="63"/>
        <v>18</v>
      </c>
      <c r="AA76" s="9">
        <f t="shared" si="63"/>
        <v>14</v>
      </c>
      <c r="AB76" s="9">
        <f t="shared" si="63"/>
        <v>18</v>
      </c>
      <c r="AC76" s="1"/>
      <c r="AD76" s="23"/>
      <c r="AE76" s="23"/>
      <c r="AF76" s="23"/>
      <c r="AG76" s="23"/>
      <c r="AH76" s="23"/>
      <c r="AI76" s="23"/>
    </row>
    <row r="77" spans="1:35" ht="15.75" customHeight="1">
      <c r="A77" s="12">
        <v>62</v>
      </c>
      <c r="B77" s="21">
        <v>721216106068</v>
      </c>
      <c r="C77" s="22" t="s">
        <v>97</v>
      </c>
      <c r="D77" s="17">
        <v>12</v>
      </c>
      <c r="E77" s="17">
        <v>18</v>
      </c>
      <c r="F77" s="9"/>
      <c r="G77" s="9"/>
      <c r="H77" s="9"/>
      <c r="I77" s="9"/>
      <c r="J77" s="21"/>
      <c r="K77" s="17">
        <v>13</v>
      </c>
      <c r="L77" s="16">
        <v>12</v>
      </c>
      <c r="M77" s="15"/>
      <c r="N77" s="17"/>
      <c r="O77" s="17"/>
      <c r="P77" s="17"/>
      <c r="Q77" s="17">
        <v>12</v>
      </c>
      <c r="R77" s="17">
        <v>21</v>
      </c>
      <c r="S77" s="8">
        <v>10</v>
      </c>
      <c r="T77" s="8">
        <v>10</v>
      </c>
      <c r="U77" s="8">
        <v>10</v>
      </c>
      <c r="V77" s="21"/>
      <c r="W77" s="9"/>
      <c r="X77" s="9">
        <f t="shared" ref="X77:AB77" si="64">(D77+I77+N77+S77)</f>
        <v>22</v>
      </c>
      <c r="Y77" s="9">
        <f t="shared" si="64"/>
        <v>28</v>
      </c>
      <c r="Z77" s="9">
        <f t="shared" si="64"/>
        <v>23</v>
      </c>
      <c r="AA77" s="9">
        <f t="shared" si="64"/>
        <v>24</v>
      </c>
      <c r="AB77" s="9">
        <f t="shared" si="64"/>
        <v>21</v>
      </c>
      <c r="AC77" s="1"/>
      <c r="AD77" s="23"/>
      <c r="AE77" s="23"/>
      <c r="AF77" s="23"/>
      <c r="AG77" s="23"/>
      <c r="AH77" s="23"/>
      <c r="AI77" s="23"/>
    </row>
    <row r="78" spans="1:35" ht="15.75" customHeight="1">
      <c r="A78" s="12">
        <v>63</v>
      </c>
      <c r="B78" s="21">
        <v>721216106069</v>
      </c>
      <c r="C78" s="22" t="s">
        <v>98</v>
      </c>
      <c r="D78" s="17">
        <v>4</v>
      </c>
      <c r="E78" s="17">
        <v>29</v>
      </c>
      <c r="F78" s="9"/>
      <c r="G78" s="9"/>
      <c r="H78" s="9"/>
      <c r="I78" s="9"/>
      <c r="J78" s="21"/>
      <c r="K78" s="17">
        <v>15</v>
      </c>
      <c r="L78" s="16">
        <v>15</v>
      </c>
      <c r="M78" s="15"/>
      <c r="N78" s="17"/>
      <c r="O78" s="17"/>
      <c r="P78" s="17"/>
      <c r="Q78" s="17">
        <v>15</v>
      </c>
      <c r="R78" s="17">
        <v>22</v>
      </c>
      <c r="S78" s="8">
        <v>9</v>
      </c>
      <c r="T78" s="8">
        <v>10</v>
      </c>
      <c r="U78" s="8">
        <v>10</v>
      </c>
      <c r="V78" s="21"/>
      <c r="W78" s="9"/>
      <c r="X78" s="9">
        <f t="shared" ref="X78:AB78" si="65">(D78+I78+N78+S78)</f>
        <v>13</v>
      </c>
      <c r="Y78" s="9">
        <f t="shared" si="65"/>
        <v>39</v>
      </c>
      <c r="Z78" s="9">
        <f t="shared" si="65"/>
        <v>25</v>
      </c>
      <c r="AA78" s="9">
        <f t="shared" si="65"/>
        <v>30</v>
      </c>
      <c r="AB78" s="9">
        <f t="shared" si="65"/>
        <v>22</v>
      </c>
      <c r="AC78" s="1"/>
      <c r="AD78" s="23"/>
      <c r="AE78" s="23"/>
      <c r="AF78" s="23"/>
      <c r="AG78" s="23"/>
      <c r="AH78" s="23"/>
      <c r="AI78" s="23"/>
    </row>
    <row r="79" spans="1:35" ht="15.75" customHeight="1">
      <c r="A79" s="12">
        <v>64</v>
      </c>
      <c r="B79" s="21">
        <v>721216106070</v>
      </c>
      <c r="C79" s="22" t="s">
        <v>99</v>
      </c>
      <c r="D79" s="17">
        <v>8</v>
      </c>
      <c r="E79" s="17">
        <v>20</v>
      </c>
      <c r="F79" s="9"/>
      <c r="G79" s="9"/>
      <c r="H79" s="9"/>
      <c r="I79" s="9"/>
      <c r="J79" s="21"/>
      <c r="K79" s="17">
        <v>12</v>
      </c>
      <c r="L79" s="16">
        <v>13</v>
      </c>
      <c r="M79" s="15"/>
      <c r="N79" s="17"/>
      <c r="O79" s="17"/>
      <c r="P79" s="17"/>
      <c r="Q79" s="17">
        <v>8</v>
      </c>
      <c r="R79" s="17">
        <v>24</v>
      </c>
      <c r="S79" s="8">
        <v>10</v>
      </c>
      <c r="T79" s="8">
        <v>8</v>
      </c>
      <c r="U79" s="8">
        <v>10</v>
      </c>
      <c r="V79" s="21"/>
      <c r="W79" s="9"/>
      <c r="X79" s="9">
        <f t="shared" ref="X79:AB79" si="66">(D79+I79+N79+S79)</f>
        <v>18</v>
      </c>
      <c r="Y79" s="9">
        <f t="shared" si="66"/>
        <v>28</v>
      </c>
      <c r="Z79" s="9">
        <f t="shared" si="66"/>
        <v>22</v>
      </c>
      <c r="AA79" s="9">
        <f t="shared" si="66"/>
        <v>21</v>
      </c>
      <c r="AB79" s="9">
        <f t="shared" si="66"/>
        <v>24</v>
      </c>
      <c r="AC79" s="1"/>
      <c r="AD79" s="23"/>
      <c r="AE79" s="23"/>
      <c r="AF79" s="23"/>
      <c r="AG79" s="23"/>
      <c r="AH79" s="23"/>
      <c r="AI79" s="23"/>
    </row>
    <row r="80" spans="1:35" ht="15.75" customHeight="1">
      <c r="A80" s="12">
        <v>65</v>
      </c>
      <c r="B80" s="21">
        <v>721216106071</v>
      </c>
      <c r="C80" s="22" t="s">
        <v>100</v>
      </c>
      <c r="D80" s="17">
        <v>10</v>
      </c>
      <c r="E80" s="17">
        <v>29</v>
      </c>
      <c r="F80" s="9"/>
      <c r="G80" s="9"/>
      <c r="H80" s="9"/>
      <c r="I80" s="9"/>
      <c r="J80" s="21"/>
      <c r="K80" s="17">
        <v>18</v>
      </c>
      <c r="L80" s="16">
        <v>11</v>
      </c>
      <c r="M80" s="15"/>
      <c r="N80" s="17"/>
      <c r="O80" s="17"/>
      <c r="P80" s="17"/>
      <c r="Q80" s="17">
        <v>10</v>
      </c>
      <c r="R80" s="17">
        <v>29</v>
      </c>
      <c r="S80" s="8">
        <v>10</v>
      </c>
      <c r="T80" s="8">
        <v>10</v>
      </c>
      <c r="U80" s="8">
        <v>8</v>
      </c>
      <c r="V80" s="21"/>
      <c r="W80" s="9"/>
      <c r="X80" s="9">
        <f t="shared" ref="X80:AB80" si="67">(D80+I80+N80+S80)</f>
        <v>20</v>
      </c>
      <c r="Y80" s="9">
        <f t="shared" si="67"/>
        <v>39</v>
      </c>
      <c r="Z80" s="9">
        <f t="shared" si="67"/>
        <v>26</v>
      </c>
      <c r="AA80" s="9">
        <f t="shared" si="67"/>
        <v>21</v>
      </c>
      <c r="AB80" s="9">
        <f t="shared" si="67"/>
        <v>29</v>
      </c>
      <c r="AC80" s="1"/>
      <c r="AD80" s="23"/>
      <c r="AE80" s="23"/>
      <c r="AF80" s="23"/>
      <c r="AG80" s="23"/>
      <c r="AH80" s="23"/>
      <c r="AI80" s="23"/>
    </row>
    <row r="81" spans="1:35" ht="15.75" customHeight="1">
      <c r="A81" s="12">
        <v>66</v>
      </c>
      <c r="B81" s="21">
        <v>721216106072</v>
      </c>
      <c r="C81" s="22" t="s">
        <v>101</v>
      </c>
      <c r="D81" s="17">
        <v>6</v>
      </c>
      <c r="E81" s="17">
        <v>23</v>
      </c>
      <c r="F81" s="9"/>
      <c r="G81" s="9"/>
      <c r="H81" s="9"/>
      <c r="I81" s="9"/>
      <c r="J81" s="21"/>
      <c r="K81" s="26">
        <v>13</v>
      </c>
      <c r="L81" s="16">
        <v>13</v>
      </c>
      <c r="M81" s="15"/>
      <c r="N81" s="17"/>
      <c r="O81" s="17"/>
      <c r="P81" s="26"/>
      <c r="Q81" s="26">
        <v>6</v>
      </c>
      <c r="R81" s="26">
        <v>26.5</v>
      </c>
      <c r="S81" s="8">
        <v>10</v>
      </c>
      <c r="T81" s="8">
        <v>10</v>
      </c>
      <c r="U81" s="8">
        <v>10</v>
      </c>
      <c r="V81" s="21"/>
      <c r="W81" s="9"/>
      <c r="X81" s="9">
        <f t="shared" ref="X81:AB81" si="68">(D81+I81+N81+S81)</f>
        <v>16</v>
      </c>
      <c r="Y81" s="9">
        <f t="shared" si="68"/>
        <v>33</v>
      </c>
      <c r="Z81" s="9">
        <f t="shared" si="68"/>
        <v>23</v>
      </c>
      <c r="AA81" s="9">
        <f t="shared" si="68"/>
        <v>19</v>
      </c>
      <c r="AB81" s="9">
        <f t="shared" si="68"/>
        <v>26.5</v>
      </c>
      <c r="AC81" s="1"/>
      <c r="AD81" s="23"/>
      <c r="AE81" s="23"/>
      <c r="AF81" s="23"/>
      <c r="AG81" s="23"/>
      <c r="AH81" s="23"/>
      <c r="AI81" s="23"/>
    </row>
    <row r="82" spans="1:35" ht="15.75" customHeight="1">
      <c r="A82" s="12">
        <v>67</v>
      </c>
      <c r="B82" s="21">
        <v>721216106073</v>
      </c>
      <c r="C82" s="22" t="s">
        <v>102</v>
      </c>
      <c r="D82" s="17">
        <v>13</v>
      </c>
      <c r="E82" s="17">
        <v>30</v>
      </c>
      <c r="F82" s="9"/>
      <c r="G82" s="9"/>
      <c r="H82" s="9"/>
      <c r="I82" s="9"/>
      <c r="J82" s="21"/>
      <c r="K82" s="17">
        <v>19</v>
      </c>
      <c r="L82" s="16">
        <v>15</v>
      </c>
      <c r="M82" s="15"/>
      <c r="N82" s="17"/>
      <c r="O82" s="17"/>
      <c r="P82" s="17"/>
      <c r="Q82" s="17">
        <v>13</v>
      </c>
      <c r="R82" s="17">
        <v>30.5</v>
      </c>
      <c r="S82" s="8">
        <v>10</v>
      </c>
      <c r="T82" s="8">
        <v>10</v>
      </c>
      <c r="U82" s="8">
        <v>10</v>
      </c>
      <c r="V82" s="21"/>
      <c r="W82" s="9"/>
      <c r="X82" s="9">
        <f t="shared" ref="X82:AB82" si="69">(D82+I82+N82+S82)</f>
        <v>23</v>
      </c>
      <c r="Y82" s="9">
        <f t="shared" si="69"/>
        <v>40</v>
      </c>
      <c r="Z82" s="9">
        <f t="shared" si="69"/>
        <v>29</v>
      </c>
      <c r="AA82" s="9">
        <f t="shared" si="69"/>
        <v>28</v>
      </c>
      <c r="AB82" s="9">
        <f t="shared" si="69"/>
        <v>30.5</v>
      </c>
      <c r="AC82" s="1"/>
      <c r="AD82" s="23"/>
      <c r="AE82" s="23"/>
      <c r="AF82" s="23"/>
      <c r="AG82" s="23"/>
      <c r="AH82" s="23"/>
      <c r="AI82" s="23"/>
    </row>
    <row r="83" spans="1:35" ht="15.75" customHeight="1">
      <c r="A83" s="12">
        <v>68</v>
      </c>
      <c r="B83" s="21">
        <v>721216106074</v>
      </c>
      <c r="C83" s="22" t="s">
        <v>103</v>
      </c>
      <c r="D83" s="17">
        <v>14</v>
      </c>
      <c r="E83" s="17">
        <v>14</v>
      </c>
      <c r="F83" s="9"/>
      <c r="G83" s="9"/>
      <c r="H83" s="9"/>
      <c r="I83" s="9"/>
      <c r="J83" s="21"/>
      <c r="K83" s="26">
        <v>1</v>
      </c>
      <c r="L83" s="16">
        <v>1</v>
      </c>
      <c r="M83" s="15"/>
      <c r="N83" s="17"/>
      <c r="O83" s="17"/>
      <c r="P83" s="26"/>
      <c r="Q83" s="26">
        <v>14</v>
      </c>
      <c r="R83" s="26">
        <v>6</v>
      </c>
      <c r="S83" s="8">
        <v>10</v>
      </c>
      <c r="T83" s="8">
        <v>10</v>
      </c>
      <c r="U83" s="8">
        <v>10</v>
      </c>
      <c r="V83" s="21"/>
      <c r="W83" s="9"/>
      <c r="X83" s="9">
        <f t="shared" ref="X83:AB83" si="70">(D83+I83+N83+S83)</f>
        <v>24</v>
      </c>
      <c r="Y83" s="9">
        <f t="shared" si="70"/>
        <v>24</v>
      </c>
      <c r="Z83" s="9">
        <f t="shared" si="70"/>
        <v>11</v>
      </c>
      <c r="AA83" s="9">
        <f t="shared" si="70"/>
        <v>15</v>
      </c>
      <c r="AB83" s="9">
        <f t="shared" si="70"/>
        <v>6</v>
      </c>
      <c r="AC83" s="1"/>
      <c r="AD83" s="23"/>
      <c r="AE83" s="23"/>
      <c r="AF83" s="23"/>
      <c r="AG83" s="23"/>
      <c r="AH83" s="23"/>
      <c r="AI83" s="23"/>
    </row>
    <row r="84" spans="1:35" ht="15.75" customHeight="1">
      <c r="A84" s="12">
        <v>69</v>
      </c>
      <c r="B84" s="21">
        <v>721216106075</v>
      </c>
      <c r="C84" s="22" t="s">
        <v>104</v>
      </c>
      <c r="D84" s="17">
        <v>6</v>
      </c>
      <c r="E84" s="17">
        <v>6</v>
      </c>
      <c r="F84" s="9"/>
      <c r="G84" s="9"/>
      <c r="H84" s="9"/>
      <c r="I84" s="9"/>
      <c r="J84" s="21"/>
      <c r="K84" s="26">
        <v>3</v>
      </c>
      <c r="L84" s="16">
        <v>2</v>
      </c>
      <c r="M84" s="15"/>
      <c r="N84" s="17"/>
      <c r="O84" s="17"/>
      <c r="P84" s="26"/>
      <c r="Q84" s="26">
        <v>6</v>
      </c>
      <c r="R84" s="26">
        <v>9</v>
      </c>
      <c r="S84" s="8">
        <v>10</v>
      </c>
      <c r="T84" s="8">
        <v>10</v>
      </c>
      <c r="U84" s="8">
        <v>10</v>
      </c>
      <c r="V84" s="21"/>
      <c r="W84" s="9"/>
      <c r="X84" s="9">
        <f t="shared" ref="X84:AB84" si="71">(D84+I84+N84+S84)</f>
        <v>16</v>
      </c>
      <c r="Y84" s="9">
        <f t="shared" si="71"/>
        <v>16</v>
      </c>
      <c r="Z84" s="9">
        <f t="shared" si="71"/>
        <v>13</v>
      </c>
      <c r="AA84" s="9">
        <f t="shared" si="71"/>
        <v>8</v>
      </c>
      <c r="AB84" s="9">
        <f t="shared" si="71"/>
        <v>9</v>
      </c>
      <c r="AC84" s="1"/>
      <c r="AD84" s="23"/>
      <c r="AE84" s="23"/>
      <c r="AF84" s="23"/>
      <c r="AG84" s="23"/>
      <c r="AH84" s="23"/>
      <c r="AI84" s="23"/>
    </row>
    <row r="85" spans="1:35" ht="15.75" customHeight="1">
      <c r="A85" s="12">
        <v>70</v>
      </c>
      <c r="B85" s="21">
        <v>721216106076</v>
      </c>
      <c r="C85" s="22" t="s">
        <v>105</v>
      </c>
      <c r="D85" s="17">
        <v>12</v>
      </c>
      <c r="E85" s="17">
        <v>29</v>
      </c>
      <c r="F85" s="9"/>
      <c r="G85" s="9"/>
      <c r="H85" s="9"/>
      <c r="I85" s="9"/>
      <c r="J85" s="21"/>
      <c r="K85" s="26">
        <v>11</v>
      </c>
      <c r="L85" s="16">
        <v>9</v>
      </c>
      <c r="M85" s="15"/>
      <c r="N85" s="17"/>
      <c r="O85" s="17"/>
      <c r="P85" s="26"/>
      <c r="Q85" s="26">
        <v>12</v>
      </c>
      <c r="R85" s="26">
        <v>25</v>
      </c>
      <c r="S85" s="8">
        <v>8</v>
      </c>
      <c r="T85" s="8">
        <v>10</v>
      </c>
      <c r="U85" s="8">
        <v>10</v>
      </c>
      <c r="V85" s="21"/>
      <c r="W85" s="9"/>
      <c r="X85" s="9">
        <f t="shared" ref="X85:AB85" si="72">(D85+I85+N85+S85)</f>
        <v>20</v>
      </c>
      <c r="Y85" s="9">
        <f t="shared" si="72"/>
        <v>39</v>
      </c>
      <c r="Z85" s="9">
        <f t="shared" si="72"/>
        <v>21</v>
      </c>
      <c r="AA85" s="9">
        <f t="shared" si="72"/>
        <v>21</v>
      </c>
      <c r="AB85" s="9">
        <f t="shared" si="72"/>
        <v>25</v>
      </c>
      <c r="AC85" s="1"/>
      <c r="AD85" s="23"/>
      <c r="AE85" s="23"/>
      <c r="AF85" s="23"/>
      <c r="AG85" s="23"/>
      <c r="AH85" s="23"/>
      <c r="AI85" s="23"/>
    </row>
    <row r="86" spans="1:35" ht="15.75" customHeight="1">
      <c r="A86" s="12">
        <v>71</v>
      </c>
      <c r="B86" s="21">
        <v>721216106077</v>
      </c>
      <c r="C86" s="22" t="s">
        <v>106</v>
      </c>
      <c r="D86" s="17">
        <v>12</v>
      </c>
      <c r="E86" s="17">
        <v>8</v>
      </c>
      <c r="F86" s="9"/>
      <c r="G86" s="9"/>
      <c r="H86" s="9"/>
      <c r="I86" s="9"/>
      <c r="J86" s="21"/>
      <c r="K86" s="17">
        <v>12</v>
      </c>
      <c r="L86" s="16">
        <v>14</v>
      </c>
      <c r="M86" s="27"/>
      <c r="N86" s="17"/>
      <c r="O86" s="17"/>
      <c r="P86" s="17"/>
      <c r="Q86" s="17">
        <v>12</v>
      </c>
      <c r="R86" s="17">
        <v>16</v>
      </c>
      <c r="S86" s="8">
        <v>10</v>
      </c>
      <c r="T86" s="8">
        <v>9</v>
      </c>
      <c r="U86" s="8">
        <v>9</v>
      </c>
      <c r="V86" s="21"/>
      <c r="W86" s="9"/>
      <c r="X86" s="9">
        <f t="shared" ref="X86:AB86" si="73">(D86+I86+N86+S86)</f>
        <v>22</v>
      </c>
      <c r="Y86" s="9">
        <f t="shared" si="73"/>
        <v>17</v>
      </c>
      <c r="Z86" s="9">
        <f t="shared" si="73"/>
        <v>21</v>
      </c>
      <c r="AA86" s="9">
        <f t="shared" si="73"/>
        <v>26</v>
      </c>
      <c r="AB86" s="9">
        <f t="shared" si="73"/>
        <v>16</v>
      </c>
      <c r="AC86" s="1"/>
      <c r="AD86" s="23"/>
      <c r="AE86" s="23"/>
      <c r="AF86" s="23"/>
      <c r="AG86" s="23"/>
      <c r="AH86" s="23"/>
      <c r="AI86" s="23"/>
    </row>
    <row r="87" spans="1:35" ht="15.75" customHeight="1">
      <c r="A87" s="12">
        <v>72</v>
      </c>
      <c r="B87" s="21">
        <v>721216106080</v>
      </c>
      <c r="C87" s="22" t="s">
        <v>107</v>
      </c>
      <c r="D87" s="17">
        <v>12</v>
      </c>
      <c r="E87" s="17">
        <v>23</v>
      </c>
      <c r="F87" s="9"/>
      <c r="G87" s="9"/>
      <c r="H87" s="9"/>
      <c r="I87" s="9"/>
      <c r="J87" s="21"/>
      <c r="K87" s="26">
        <v>23</v>
      </c>
      <c r="L87" s="16">
        <v>12</v>
      </c>
      <c r="M87" s="15"/>
      <c r="N87" s="17"/>
      <c r="O87" s="17"/>
      <c r="P87" s="26"/>
      <c r="Q87" s="26">
        <v>19</v>
      </c>
      <c r="R87" s="26">
        <v>29</v>
      </c>
      <c r="S87" s="8">
        <v>10</v>
      </c>
      <c r="T87" s="8">
        <v>10</v>
      </c>
      <c r="U87" s="8">
        <v>10</v>
      </c>
      <c r="V87" s="21"/>
      <c r="W87" s="9"/>
      <c r="X87" s="9">
        <f t="shared" ref="X87:AB87" si="74">(D87+I87+N87+S87)</f>
        <v>22</v>
      </c>
      <c r="Y87" s="9">
        <f t="shared" si="74"/>
        <v>33</v>
      </c>
      <c r="Z87" s="9">
        <f t="shared" si="74"/>
        <v>33</v>
      </c>
      <c r="AA87" s="9">
        <f t="shared" si="74"/>
        <v>31</v>
      </c>
      <c r="AB87" s="9">
        <f t="shared" si="74"/>
        <v>29</v>
      </c>
      <c r="AC87" s="1"/>
      <c r="AD87" s="23"/>
      <c r="AE87" s="23"/>
      <c r="AF87" s="23"/>
      <c r="AG87" s="23"/>
      <c r="AH87" s="23"/>
      <c r="AI87" s="23"/>
    </row>
    <row r="88" spans="1:35" ht="15.75" customHeight="1">
      <c r="A88" s="12">
        <v>73</v>
      </c>
      <c r="B88" s="21">
        <v>721216106081</v>
      </c>
      <c r="C88" s="22" t="s">
        <v>108</v>
      </c>
      <c r="D88" s="17">
        <v>14</v>
      </c>
      <c r="E88" s="17">
        <v>15</v>
      </c>
      <c r="F88" s="9"/>
      <c r="G88" s="9"/>
      <c r="H88" s="9"/>
      <c r="I88" s="9"/>
      <c r="J88" s="29"/>
      <c r="K88" s="26">
        <v>10</v>
      </c>
      <c r="L88" s="30">
        <v>11</v>
      </c>
      <c r="M88" s="15"/>
      <c r="N88" s="17"/>
      <c r="O88" s="17"/>
      <c r="P88" s="26"/>
      <c r="Q88" s="26">
        <v>14</v>
      </c>
      <c r="R88" s="26">
        <v>16</v>
      </c>
      <c r="S88" s="8">
        <v>10</v>
      </c>
      <c r="T88" s="8">
        <v>10</v>
      </c>
      <c r="U88" s="8">
        <v>10</v>
      </c>
      <c r="V88" s="21"/>
      <c r="W88" s="9"/>
      <c r="X88" s="9">
        <f t="shared" ref="X88:AB88" si="75">(D88+I88+N88+S88)</f>
        <v>24</v>
      </c>
      <c r="Y88" s="9">
        <f t="shared" si="75"/>
        <v>25</v>
      </c>
      <c r="Z88" s="9">
        <f t="shared" si="75"/>
        <v>20</v>
      </c>
      <c r="AA88" s="9">
        <f t="shared" si="75"/>
        <v>25</v>
      </c>
      <c r="AB88" s="9">
        <f t="shared" si="75"/>
        <v>16</v>
      </c>
      <c r="AC88" s="1"/>
      <c r="AD88" s="23"/>
      <c r="AE88" s="23"/>
      <c r="AF88" s="23"/>
      <c r="AG88" s="23"/>
      <c r="AH88" s="23"/>
      <c r="AI88" s="23"/>
    </row>
    <row r="89" spans="1:35" ht="15.75" customHeight="1">
      <c r="A89" s="12">
        <v>74</v>
      </c>
      <c r="B89" s="21">
        <v>721216106082</v>
      </c>
      <c r="C89" s="22" t="s">
        <v>109</v>
      </c>
      <c r="D89" s="17">
        <v>14</v>
      </c>
      <c r="E89" s="17">
        <v>21</v>
      </c>
      <c r="F89" s="9"/>
      <c r="G89" s="9"/>
      <c r="H89" s="9"/>
      <c r="I89" s="9"/>
      <c r="J89" s="29"/>
      <c r="K89" s="26">
        <v>22</v>
      </c>
      <c r="L89" s="30">
        <v>13</v>
      </c>
      <c r="M89" s="15"/>
      <c r="N89" s="17"/>
      <c r="O89" s="17"/>
      <c r="P89" s="26"/>
      <c r="Q89" s="26">
        <v>14</v>
      </c>
      <c r="R89" s="26">
        <v>28</v>
      </c>
      <c r="S89" s="8">
        <v>10</v>
      </c>
      <c r="T89" s="8">
        <v>10</v>
      </c>
      <c r="U89" s="8">
        <v>10</v>
      </c>
      <c r="V89" s="21"/>
      <c r="W89" s="9"/>
      <c r="X89" s="9">
        <f t="shared" ref="X89:AB89" si="76">(D89+I89+N89+S89)</f>
        <v>24</v>
      </c>
      <c r="Y89" s="9">
        <f t="shared" si="76"/>
        <v>31</v>
      </c>
      <c r="Z89" s="9">
        <f t="shared" si="76"/>
        <v>32</v>
      </c>
      <c r="AA89" s="9">
        <f t="shared" si="76"/>
        <v>27</v>
      </c>
      <c r="AB89" s="9">
        <f t="shared" si="76"/>
        <v>28</v>
      </c>
      <c r="AC89" s="1"/>
      <c r="AD89" s="23"/>
      <c r="AE89" s="23"/>
      <c r="AF89" s="23"/>
      <c r="AG89" s="23"/>
      <c r="AH89" s="23"/>
      <c r="AI89" s="23"/>
    </row>
    <row r="90" spans="1:35" ht="15.75" customHeight="1">
      <c r="A90" s="12">
        <v>75</v>
      </c>
      <c r="B90" s="21">
        <v>721216106083</v>
      </c>
      <c r="C90" s="22" t="s">
        <v>110</v>
      </c>
      <c r="D90" s="17">
        <v>10</v>
      </c>
      <c r="E90" s="17">
        <v>8</v>
      </c>
      <c r="F90" s="9"/>
      <c r="G90" s="9"/>
      <c r="H90" s="9"/>
      <c r="I90" s="9"/>
      <c r="J90" s="29"/>
      <c r="K90" s="26">
        <v>5</v>
      </c>
      <c r="L90" s="30">
        <v>5</v>
      </c>
      <c r="M90" s="15"/>
      <c r="N90" s="17"/>
      <c r="O90" s="17"/>
      <c r="P90" s="26"/>
      <c r="Q90" s="26">
        <v>10</v>
      </c>
      <c r="R90" s="26">
        <v>9</v>
      </c>
      <c r="S90" s="8">
        <v>10</v>
      </c>
      <c r="T90" s="8">
        <v>10</v>
      </c>
      <c r="U90" s="8">
        <v>10</v>
      </c>
      <c r="V90" s="21"/>
      <c r="W90" s="9"/>
      <c r="X90" s="9">
        <f t="shared" ref="X90:AB90" si="77">(D90+I90+N90+S90)</f>
        <v>20</v>
      </c>
      <c r="Y90" s="9">
        <f t="shared" si="77"/>
        <v>18</v>
      </c>
      <c r="Z90" s="9">
        <f t="shared" si="77"/>
        <v>15</v>
      </c>
      <c r="AA90" s="9">
        <f t="shared" si="77"/>
        <v>15</v>
      </c>
      <c r="AB90" s="9">
        <f t="shared" si="77"/>
        <v>9</v>
      </c>
      <c r="AC90" s="1"/>
      <c r="AD90" s="23"/>
      <c r="AE90" s="23"/>
      <c r="AF90" s="23"/>
      <c r="AG90" s="23"/>
      <c r="AH90" s="23"/>
      <c r="AI90" s="23"/>
    </row>
    <row r="91" spans="1:35" ht="15.75" customHeight="1">
      <c r="A91" s="12">
        <v>76</v>
      </c>
      <c r="B91" s="21">
        <v>721216106085</v>
      </c>
      <c r="C91" s="22" t="s">
        <v>111</v>
      </c>
      <c r="D91" s="17">
        <v>15</v>
      </c>
      <c r="E91" s="17">
        <v>15</v>
      </c>
      <c r="F91" s="9"/>
      <c r="G91" s="9"/>
      <c r="H91" s="9"/>
      <c r="I91" s="9"/>
      <c r="J91" s="29"/>
      <c r="K91" s="17">
        <v>17</v>
      </c>
      <c r="L91" s="30">
        <v>14</v>
      </c>
      <c r="M91" s="27"/>
      <c r="N91" s="17"/>
      <c r="O91" s="17"/>
      <c r="P91" s="17"/>
      <c r="Q91" s="17">
        <v>15</v>
      </c>
      <c r="R91" s="17">
        <v>22</v>
      </c>
      <c r="S91" s="8">
        <v>8</v>
      </c>
      <c r="T91" s="8">
        <v>10</v>
      </c>
      <c r="U91" s="8">
        <v>9</v>
      </c>
      <c r="V91" s="21"/>
      <c r="W91" s="9"/>
      <c r="X91" s="9">
        <f t="shared" ref="X91:AB91" si="78">(D91+I91+N91+S91)</f>
        <v>23</v>
      </c>
      <c r="Y91" s="9">
        <f t="shared" si="78"/>
        <v>25</v>
      </c>
      <c r="Z91" s="9">
        <f t="shared" si="78"/>
        <v>26</v>
      </c>
      <c r="AA91" s="9">
        <f t="shared" si="78"/>
        <v>29</v>
      </c>
      <c r="AB91" s="9">
        <f t="shared" si="78"/>
        <v>22</v>
      </c>
      <c r="AC91" s="1"/>
      <c r="AD91" s="23"/>
      <c r="AE91" s="23"/>
      <c r="AF91" s="23"/>
      <c r="AG91" s="23"/>
      <c r="AH91" s="23"/>
      <c r="AI91" s="23"/>
    </row>
    <row r="92" spans="1:35" ht="15.75" customHeight="1">
      <c r="A92" s="12">
        <v>77</v>
      </c>
      <c r="B92" s="21">
        <v>721216106086</v>
      </c>
      <c r="C92" s="22" t="s">
        <v>112</v>
      </c>
      <c r="D92" s="17">
        <v>14</v>
      </c>
      <c r="E92" s="17">
        <v>18</v>
      </c>
      <c r="F92" s="9"/>
      <c r="G92" s="9"/>
      <c r="H92" s="9"/>
      <c r="I92" s="9"/>
      <c r="J92" s="29"/>
      <c r="K92" s="26">
        <v>13</v>
      </c>
      <c r="L92" s="30">
        <v>12</v>
      </c>
      <c r="M92" s="15"/>
      <c r="N92" s="17"/>
      <c r="O92" s="17"/>
      <c r="P92" s="26"/>
      <c r="Q92" s="26">
        <v>14</v>
      </c>
      <c r="R92" s="26">
        <v>20</v>
      </c>
      <c r="S92" s="8">
        <v>10</v>
      </c>
      <c r="T92" s="8">
        <v>8</v>
      </c>
      <c r="U92" s="8">
        <v>10</v>
      </c>
      <c r="V92" s="21"/>
      <c r="W92" s="9"/>
      <c r="X92" s="9">
        <f t="shared" ref="X92:AB92" si="79">(D92+I92+N92+S92)</f>
        <v>24</v>
      </c>
      <c r="Y92" s="9">
        <f t="shared" si="79"/>
        <v>26</v>
      </c>
      <c r="Z92" s="9">
        <f t="shared" si="79"/>
        <v>23</v>
      </c>
      <c r="AA92" s="9">
        <f t="shared" si="79"/>
        <v>26</v>
      </c>
      <c r="AB92" s="9">
        <f t="shared" si="79"/>
        <v>20</v>
      </c>
      <c r="AC92" s="1"/>
      <c r="AD92" s="23"/>
      <c r="AE92" s="23"/>
      <c r="AF92" s="23"/>
      <c r="AG92" s="23"/>
      <c r="AH92" s="23"/>
      <c r="AI92" s="23"/>
    </row>
    <row r="93" spans="1:35" ht="15.75" customHeight="1">
      <c r="A93" s="80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70" t="s">
        <v>113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9"/>
      <c r="X93" s="31">
        <f>X15*(W7/100)</f>
        <v>14.5</v>
      </c>
      <c r="Y93" s="31">
        <f>Y15*(W7/100)</f>
        <v>20.5</v>
      </c>
      <c r="Z93" s="31">
        <f>Z15*(W7/100)</f>
        <v>20.5</v>
      </c>
      <c r="AA93" s="31">
        <f>AA15*(W7/100)</f>
        <v>19</v>
      </c>
      <c r="AB93" s="31">
        <f>AB15*(W7/100)</f>
        <v>15.5</v>
      </c>
      <c r="AC93" s="1"/>
      <c r="AD93" s="1"/>
      <c r="AE93" s="1"/>
      <c r="AF93" s="1"/>
      <c r="AG93" s="1"/>
      <c r="AH93" s="1"/>
      <c r="AI93" s="1"/>
    </row>
    <row r="94" spans="1:35" ht="15.75" customHeight="1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70" t="s">
        <v>114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9"/>
      <c r="X94" s="32">
        <f t="shared" ref="X94:AB94" si="80">COUNTIF(X16:X92,"&gt;="&amp;$X$93)</f>
        <v>69</v>
      </c>
      <c r="Y94" s="32">
        <f t="shared" si="80"/>
        <v>61</v>
      </c>
      <c r="Z94" s="32">
        <f t="shared" si="80"/>
        <v>62</v>
      </c>
      <c r="AA94" s="32">
        <f t="shared" si="80"/>
        <v>70</v>
      </c>
      <c r="AB94" s="32">
        <f t="shared" si="80"/>
        <v>68</v>
      </c>
      <c r="AC94" s="1"/>
      <c r="AD94" s="1"/>
      <c r="AE94" s="1"/>
      <c r="AF94" s="1"/>
      <c r="AG94" s="1"/>
      <c r="AH94" s="1"/>
      <c r="AI94" s="1"/>
    </row>
    <row r="95" spans="1:35" ht="15.75" customHeight="1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70" t="s">
        <v>115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9"/>
      <c r="X95" s="32">
        <f t="shared" ref="X95:AB95" si="81">(X94/$W$8)*100</f>
        <v>89.610389610389603</v>
      </c>
      <c r="Y95" s="32">
        <f t="shared" si="81"/>
        <v>79.220779220779221</v>
      </c>
      <c r="Z95" s="32">
        <f t="shared" si="81"/>
        <v>80.519480519480524</v>
      </c>
      <c r="AA95" s="32">
        <f t="shared" si="81"/>
        <v>90.909090909090907</v>
      </c>
      <c r="AB95" s="32">
        <f t="shared" si="81"/>
        <v>88.311688311688314</v>
      </c>
      <c r="AC95" s="1"/>
      <c r="AD95" s="1"/>
      <c r="AE95" s="1"/>
      <c r="AF95" s="1"/>
      <c r="AG95" s="1"/>
      <c r="AH95" s="1"/>
      <c r="AI95" s="1"/>
    </row>
    <row r="96" spans="1:35" ht="15.75" customHeight="1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70" t="s">
        <v>116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9"/>
      <c r="X96" s="86" t="str">
        <f t="shared" ref="X96:AB96" si="82">IF(80&lt;=X95,"3",IF(80&lt;=X95,"2",IF(60&lt;=X95,"1",0)))</f>
        <v>3</v>
      </c>
      <c r="Y96" s="86" t="str">
        <f t="shared" si="82"/>
        <v>1</v>
      </c>
      <c r="Z96" s="86" t="str">
        <f t="shared" si="82"/>
        <v>3</v>
      </c>
      <c r="AA96" s="86" t="str">
        <f t="shared" si="82"/>
        <v>3</v>
      </c>
      <c r="AB96" s="86" t="str">
        <f t="shared" si="82"/>
        <v>3</v>
      </c>
      <c r="AC96" s="1"/>
      <c r="AD96" s="1"/>
      <c r="AE96" s="1"/>
      <c r="AF96" s="1"/>
      <c r="AG96" s="1"/>
      <c r="AH96" s="1"/>
      <c r="AI96" s="1"/>
    </row>
    <row r="97" spans="1:35" ht="15.75" customHeight="1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70" t="s">
        <v>117</v>
      </c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9"/>
      <c r="X97" s="86">
        <v>3</v>
      </c>
      <c r="Y97" s="86">
        <v>1</v>
      </c>
      <c r="Z97" s="86">
        <v>3</v>
      </c>
      <c r="AA97" s="86">
        <v>3</v>
      </c>
      <c r="AB97" s="86">
        <v>3</v>
      </c>
      <c r="AC97" s="1"/>
      <c r="AD97" s="1"/>
      <c r="AE97" s="1"/>
      <c r="AF97" s="1"/>
      <c r="AG97" s="1"/>
      <c r="AH97" s="1"/>
      <c r="AI97" s="1"/>
    </row>
    <row r="98" spans="1:35" ht="15.75" customHeight="1">
      <c r="A98" s="1"/>
      <c r="B98" s="1"/>
      <c r="C98" s="1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>
      <c r="A99" s="1"/>
      <c r="B99" s="1"/>
      <c r="C99" s="1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>
      <c r="A100" s="1"/>
      <c r="B100" s="1"/>
      <c r="C100" s="1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>
      <c r="A101" s="1"/>
      <c r="B101" s="1"/>
      <c r="C101" s="1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>
      <c r="A102" s="1"/>
      <c r="B102" s="1"/>
      <c r="C102" s="1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>
      <c r="A103" s="1"/>
      <c r="B103" s="1"/>
      <c r="C103" s="1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>
      <c r="A104" s="1"/>
      <c r="B104" s="1"/>
      <c r="C104" s="1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>
      <c r="A105" s="1"/>
      <c r="B105" s="1"/>
      <c r="C105" s="1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5"/>
      <c r="O105" s="35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>
      <c r="A106" s="1"/>
      <c r="B106" s="1"/>
      <c r="C106" s="1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>
      <c r="A107" s="1"/>
      <c r="B107" s="1"/>
      <c r="C107" s="1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>
      <c r="A108" s="1"/>
      <c r="B108" s="1"/>
      <c r="C108" s="1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>
      <c r="A109" s="1"/>
      <c r="B109" s="1"/>
      <c r="C109" s="1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>
      <c r="A110" s="73" t="s">
        <v>118</v>
      </c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1"/>
      <c r="AD110" s="1"/>
      <c r="AE110" s="1"/>
      <c r="AF110" s="1"/>
      <c r="AG110" s="1"/>
      <c r="AH110" s="1"/>
      <c r="AI110" s="1"/>
    </row>
    <row r="111" spans="1:35" ht="15.75" customHeight="1">
      <c r="A111" s="1"/>
      <c r="B111" s="1"/>
      <c r="C111" s="1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>
      <c r="A112" s="1"/>
      <c r="B112" s="1"/>
      <c r="C112" s="1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>
      <c r="A113" s="1"/>
      <c r="B113" s="1"/>
      <c r="C113" s="1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>
      <c r="A114" s="1"/>
      <c r="B114" s="1"/>
      <c r="C114" s="1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>
      <c r="A115" s="1"/>
      <c r="B115" s="1"/>
      <c r="C115" s="1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>
      <c r="A116" s="1"/>
      <c r="B116" s="1"/>
      <c r="C116" s="1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>
      <c r="A117" s="1"/>
      <c r="B117" s="1"/>
      <c r="C117" s="1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>
      <c r="A118" s="1"/>
      <c r="B118" s="1"/>
      <c r="C118" s="1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>
      <c r="A119" s="1"/>
      <c r="B119" s="1"/>
      <c r="C119" s="1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>
      <c r="A120" s="1"/>
      <c r="B120" s="1"/>
      <c r="C120" s="1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>
      <c r="A121" s="1"/>
      <c r="B121" s="1"/>
      <c r="C121" s="1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>
      <c r="A122" s="1"/>
      <c r="B122" s="1"/>
      <c r="C122" s="1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>
      <c r="A123" s="1"/>
      <c r="B123" s="1"/>
      <c r="C123" s="1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>
      <c r="A124" s="1"/>
      <c r="B124" s="1"/>
      <c r="C124" s="1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>
      <c r="A125" s="1"/>
      <c r="B125" s="1"/>
      <c r="C125" s="1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>
      <c r="A126" s="1"/>
      <c r="B126" s="1"/>
      <c r="C126" s="1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>
      <c r="A127" s="1"/>
      <c r="B127" s="1"/>
      <c r="C127" s="1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>
      <c r="A128" s="1"/>
      <c r="B128" s="1"/>
      <c r="C128" s="1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>
      <c r="A129" s="1"/>
      <c r="B129" s="1"/>
      <c r="C129" s="1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>
      <c r="A130" s="1"/>
      <c r="B130" s="1"/>
      <c r="C130" s="1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>
      <c r="A131" s="1"/>
      <c r="B131" s="1"/>
      <c r="C131" s="1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>
      <c r="A132" s="1"/>
      <c r="B132" s="1"/>
      <c r="C132" s="1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>
      <c r="A133" s="1"/>
      <c r="B133" s="1"/>
      <c r="C133" s="1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>
      <c r="A134" s="1"/>
      <c r="B134" s="1"/>
      <c r="C134" s="1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>
      <c r="A135" s="1"/>
      <c r="B135" s="1"/>
      <c r="C135" s="1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>
      <c r="A136" s="1"/>
      <c r="B136" s="1"/>
      <c r="C136" s="1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>
      <c r="A137" s="1"/>
      <c r="B137" s="1"/>
      <c r="C137" s="1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>
      <c r="A138" s="1"/>
      <c r="B138" s="1"/>
      <c r="C138" s="1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>
      <c r="A139" s="1"/>
      <c r="B139" s="1"/>
      <c r="C139" s="1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>
      <c r="A140" s="1"/>
      <c r="B140" s="1"/>
      <c r="C140" s="1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>
      <c r="A141" s="1"/>
      <c r="B141" s="1"/>
      <c r="C141" s="1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>
      <c r="A142" s="1"/>
      <c r="B142" s="1"/>
      <c r="C142" s="1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>
      <c r="A143" s="1"/>
      <c r="B143" s="1"/>
      <c r="C143" s="1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>
      <c r="A144" s="1"/>
      <c r="B144" s="1"/>
      <c r="C144" s="1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>
      <c r="A145" s="1"/>
      <c r="B145" s="1"/>
      <c r="C145" s="1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>
      <c r="A146" s="1"/>
      <c r="B146" s="1"/>
      <c r="C146" s="1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>
      <c r="A147" s="1"/>
      <c r="B147" s="1"/>
      <c r="C147" s="1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>
      <c r="A148" s="1"/>
      <c r="B148" s="1"/>
      <c r="C148" s="1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>
      <c r="A149" s="1"/>
      <c r="B149" s="1"/>
      <c r="C149" s="1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>
      <c r="A150" s="1"/>
      <c r="B150" s="1"/>
      <c r="C150" s="1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>
      <c r="A151" s="1"/>
      <c r="B151" s="1"/>
      <c r="C151" s="1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>
      <c r="A152" s="1"/>
      <c r="B152" s="1"/>
      <c r="C152" s="1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>
      <c r="A153" s="1"/>
      <c r="B153" s="1"/>
      <c r="C153" s="1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>
      <c r="A154" s="1"/>
      <c r="B154" s="1"/>
      <c r="C154" s="1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>
      <c r="A155" s="1"/>
      <c r="B155" s="1"/>
      <c r="C155" s="1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>
      <c r="A156" s="1"/>
      <c r="B156" s="1"/>
      <c r="C156" s="1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>
      <c r="A157" s="1"/>
      <c r="B157" s="1"/>
      <c r="C157" s="1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>
      <c r="A158" s="1"/>
      <c r="B158" s="1"/>
      <c r="C158" s="1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>
      <c r="A159" s="1"/>
      <c r="B159" s="1"/>
      <c r="C159" s="1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>
      <c r="A160" s="1"/>
      <c r="B160" s="1"/>
      <c r="C160" s="1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>
      <c r="A161" s="1"/>
      <c r="B161" s="1"/>
      <c r="C161" s="1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>
      <c r="A162" s="1"/>
      <c r="B162" s="1"/>
      <c r="C162" s="1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>
      <c r="A163" s="1"/>
      <c r="B163" s="1"/>
      <c r="C163" s="1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>
      <c r="A164" s="1"/>
      <c r="B164" s="1"/>
      <c r="C164" s="1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>
      <c r="A165" s="1"/>
      <c r="B165" s="1"/>
      <c r="C165" s="1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>
      <c r="A166" s="1"/>
      <c r="B166" s="1"/>
      <c r="C166" s="1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>
      <c r="A167" s="1"/>
      <c r="B167" s="1"/>
      <c r="C167" s="1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>
      <c r="A168" s="1"/>
      <c r="B168" s="1"/>
      <c r="C168" s="1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>
      <c r="A169" s="1"/>
      <c r="B169" s="1"/>
      <c r="C169" s="1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>
      <c r="A170" s="1"/>
      <c r="B170" s="1"/>
      <c r="C170" s="1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>
      <c r="A171" s="1"/>
      <c r="B171" s="1"/>
      <c r="C171" s="1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>
      <c r="A172" s="1"/>
      <c r="B172" s="1"/>
      <c r="C172" s="1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>
      <c r="A173" s="1"/>
      <c r="B173" s="1"/>
      <c r="C173" s="1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>
      <c r="A174" s="1"/>
      <c r="B174" s="1"/>
      <c r="C174" s="1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>
      <c r="A175" s="1"/>
      <c r="B175" s="1"/>
      <c r="C175" s="1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>
      <c r="A176" s="1"/>
      <c r="B176" s="1"/>
      <c r="C176" s="1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>
      <c r="A177" s="1"/>
      <c r="B177" s="1"/>
      <c r="C177" s="1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>
      <c r="A178" s="1"/>
      <c r="B178" s="1"/>
      <c r="C178" s="1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>
      <c r="A179" s="1"/>
      <c r="B179" s="1"/>
      <c r="C179" s="1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>
      <c r="A180" s="1"/>
      <c r="B180" s="1"/>
      <c r="C180" s="1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>
      <c r="A181" s="1"/>
      <c r="B181" s="1"/>
      <c r="C181" s="1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>
      <c r="A182" s="1"/>
      <c r="B182" s="1"/>
      <c r="C182" s="1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>
      <c r="A183" s="1"/>
      <c r="B183" s="1"/>
      <c r="C183" s="1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>
      <c r="A184" s="1"/>
      <c r="B184" s="1"/>
      <c r="C184" s="1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>
      <c r="A185" s="1"/>
      <c r="B185" s="1"/>
      <c r="C185" s="1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>
      <c r="A186" s="1"/>
      <c r="B186" s="1"/>
      <c r="C186" s="1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>
      <c r="A187" s="1"/>
      <c r="B187" s="1"/>
      <c r="C187" s="1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>
      <c r="A188" s="1"/>
      <c r="B188" s="1"/>
      <c r="C188" s="1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>
      <c r="A189" s="1"/>
      <c r="B189" s="1"/>
      <c r="C189" s="1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>
      <c r="A190" s="1"/>
      <c r="B190" s="1"/>
      <c r="C190" s="1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>
      <c r="A191" s="1"/>
      <c r="B191" s="1"/>
      <c r="C191" s="1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>
      <c r="A192" s="1"/>
      <c r="B192" s="1"/>
      <c r="C192" s="1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>
      <c r="A193" s="1"/>
      <c r="B193" s="1"/>
      <c r="C193" s="1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>
      <c r="A194" s="1"/>
      <c r="B194" s="1"/>
      <c r="C194" s="1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>
      <c r="A195" s="1"/>
      <c r="B195" s="1"/>
      <c r="C195" s="1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>
      <c r="A196" s="1"/>
      <c r="B196" s="1"/>
      <c r="C196" s="1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>
      <c r="A197" s="1"/>
      <c r="B197" s="1"/>
      <c r="C197" s="1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>
      <c r="A198" s="1"/>
      <c r="B198" s="1"/>
      <c r="C198" s="1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>
      <c r="A199" s="1"/>
      <c r="B199" s="1"/>
      <c r="C199" s="1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>
      <c r="A200" s="1"/>
      <c r="B200" s="1"/>
      <c r="C200" s="1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>
      <c r="A201" s="1"/>
      <c r="B201" s="1"/>
      <c r="C201" s="1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>
      <c r="A202" s="1"/>
      <c r="B202" s="1"/>
      <c r="C202" s="1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>
      <c r="A203" s="1"/>
      <c r="B203" s="1"/>
      <c r="C203" s="1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>
      <c r="A204" s="1"/>
      <c r="B204" s="1"/>
      <c r="C204" s="1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>
      <c r="A205" s="1"/>
      <c r="B205" s="1"/>
      <c r="C205" s="1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>
      <c r="A206" s="1"/>
      <c r="B206" s="1"/>
      <c r="C206" s="1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>
      <c r="A207" s="1"/>
      <c r="B207" s="1"/>
      <c r="C207" s="1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>
      <c r="A208" s="1"/>
      <c r="B208" s="1"/>
      <c r="C208" s="1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>
      <c r="A209" s="1"/>
      <c r="B209" s="1"/>
      <c r="C209" s="1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>
      <c r="A210" s="1"/>
      <c r="B210" s="1"/>
      <c r="C210" s="1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>
      <c r="A211" s="1"/>
      <c r="B211" s="1"/>
      <c r="C211" s="1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>
      <c r="A212" s="1"/>
      <c r="B212" s="1"/>
      <c r="C212" s="1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>
      <c r="A213" s="1"/>
      <c r="B213" s="1"/>
      <c r="C213" s="1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>
      <c r="A214" s="1"/>
      <c r="B214" s="1"/>
      <c r="C214" s="1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>
      <c r="A215" s="1"/>
      <c r="B215" s="1"/>
      <c r="C215" s="1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>
      <c r="A216" s="1"/>
      <c r="B216" s="1"/>
      <c r="C216" s="1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>
      <c r="A217" s="1"/>
      <c r="B217" s="1"/>
      <c r="C217" s="1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>
      <c r="A218" s="1"/>
      <c r="B218" s="1"/>
      <c r="C218" s="1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>
      <c r="A219" s="1"/>
      <c r="B219" s="1"/>
      <c r="C219" s="1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>
      <c r="A220" s="1"/>
      <c r="B220" s="1"/>
      <c r="C220" s="1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>
      <c r="A221" s="1"/>
      <c r="B221" s="1"/>
      <c r="C221" s="1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>
      <c r="A222" s="1"/>
      <c r="B222" s="1"/>
      <c r="C222" s="1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>
      <c r="A223" s="1"/>
      <c r="B223" s="1"/>
      <c r="C223" s="1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>
      <c r="A224" s="1"/>
      <c r="B224" s="1"/>
      <c r="C224" s="1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>
      <c r="A225" s="1"/>
      <c r="B225" s="1"/>
      <c r="C225" s="1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>
      <c r="A226" s="1"/>
      <c r="B226" s="1"/>
      <c r="C226" s="1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>
      <c r="A227" s="1"/>
      <c r="B227" s="1"/>
      <c r="C227" s="1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>
      <c r="A228" s="1"/>
      <c r="B228" s="1"/>
      <c r="C228" s="1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>
      <c r="A229" s="1"/>
      <c r="B229" s="1"/>
      <c r="C229" s="1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>
      <c r="A230" s="1"/>
      <c r="B230" s="1"/>
      <c r="C230" s="1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>
      <c r="A231" s="1"/>
      <c r="B231" s="1"/>
      <c r="C231" s="1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>
      <c r="A232" s="1"/>
      <c r="B232" s="1"/>
      <c r="C232" s="1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>
      <c r="A233" s="1"/>
      <c r="B233" s="1"/>
      <c r="C233" s="1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>
      <c r="A234" s="1"/>
      <c r="B234" s="1"/>
      <c r="C234" s="1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>
      <c r="A235" s="1"/>
      <c r="B235" s="1"/>
      <c r="C235" s="1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>
      <c r="A236" s="1"/>
      <c r="B236" s="1"/>
      <c r="C236" s="1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>
      <c r="A237" s="1"/>
      <c r="B237" s="1"/>
      <c r="C237" s="1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>
      <c r="A238" s="1"/>
      <c r="B238" s="1"/>
      <c r="C238" s="1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>
      <c r="A239" s="1"/>
      <c r="B239" s="1"/>
      <c r="C239" s="1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>
      <c r="A240" s="1"/>
      <c r="B240" s="1"/>
      <c r="C240" s="1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>
      <c r="A241" s="1"/>
      <c r="B241" s="1"/>
      <c r="C241" s="1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>
      <c r="A242" s="1"/>
      <c r="B242" s="1"/>
      <c r="C242" s="1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>
      <c r="A243" s="1"/>
      <c r="B243" s="1"/>
      <c r="C243" s="1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>
      <c r="A244" s="1"/>
      <c r="B244" s="1"/>
      <c r="C244" s="1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>
      <c r="A245" s="1"/>
      <c r="B245" s="1"/>
      <c r="C245" s="1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>
      <c r="A246" s="1"/>
      <c r="B246" s="1"/>
      <c r="C246" s="1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>
      <c r="A247" s="1"/>
      <c r="B247" s="1"/>
      <c r="C247" s="1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>
      <c r="A248" s="1"/>
      <c r="B248" s="1"/>
      <c r="C248" s="1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>
      <c r="A249" s="1"/>
      <c r="B249" s="1"/>
      <c r="C249" s="1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>
      <c r="A250" s="1"/>
      <c r="B250" s="1"/>
      <c r="C250" s="1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>
      <c r="A251" s="1"/>
      <c r="B251" s="1"/>
      <c r="C251" s="1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>
      <c r="A252" s="1"/>
      <c r="B252" s="1"/>
      <c r="C252" s="1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>
      <c r="A253" s="1"/>
      <c r="B253" s="1"/>
      <c r="C253" s="1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>
      <c r="A254" s="1"/>
      <c r="B254" s="1"/>
      <c r="C254" s="1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>
      <c r="A255" s="1"/>
      <c r="B255" s="1"/>
      <c r="C255" s="1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>
      <c r="A256" s="1"/>
      <c r="B256" s="1"/>
      <c r="C256" s="1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>
      <c r="A257" s="1"/>
      <c r="B257" s="1"/>
      <c r="C257" s="1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>
      <c r="A258" s="1"/>
      <c r="B258" s="1"/>
      <c r="C258" s="1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>
      <c r="A259" s="1"/>
      <c r="B259" s="1"/>
      <c r="C259" s="1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>
      <c r="A260" s="1"/>
      <c r="B260" s="1"/>
      <c r="C260" s="1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>
      <c r="A261" s="1"/>
      <c r="B261" s="1"/>
      <c r="C261" s="1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>
      <c r="A262" s="1"/>
      <c r="B262" s="1"/>
      <c r="C262" s="1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>
      <c r="A263" s="1"/>
      <c r="B263" s="1"/>
      <c r="C263" s="1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>
      <c r="A264" s="1"/>
      <c r="B264" s="1"/>
      <c r="C264" s="1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>
      <c r="A265" s="1"/>
      <c r="B265" s="1"/>
      <c r="C265" s="1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>
      <c r="A266" s="1"/>
      <c r="B266" s="1"/>
      <c r="C266" s="1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>
      <c r="A267" s="1"/>
      <c r="B267" s="1"/>
      <c r="C267" s="1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>
      <c r="A268" s="1"/>
      <c r="B268" s="1"/>
      <c r="C268" s="1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>
      <c r="A269" s="1"/>
      <c r="B269" s="1"/>
      <c r="C269" s="1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>
      <c r="A270" s="1"/>
      <c r="B270" s="1"/>
      <c r="C270" s="1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>
      <c r="A271" s="1"/>
      <c r="B271" s="1"/>
      <c r="C271" s="1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>
      <c r="A272" s="1"/>
      <c r="B272" s="1"/>
      <c r="C272" s="1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>
      <c r="A273" s="1"/>
      <c r="B273" s="1"/>
      <c r="C273" s="1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>
      <c r="A274" s="1"/>
      <c r="B274" s="1"/>
      <c r="C274" s="1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>
      <c r="A275" s="1"/>
      <c r="B275" s="1"/>
      <c r="C275" s="1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>
      <c r="A276" s="1"/>
      <c r="B276" s="1"/>
      <c r="C276" s="1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>
      <c r="A277" s="1"/>
      <c r="B277" s="1"/>
      <c r="C277" s="1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>
      <c r="A278" s="1"/>
      <c r="B278" s="1"/>
      <c r="C278" s="1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>
      <c r="A279" s="1"/>
      <c r="B279" s="1"/>
      <c r="C279" s="1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>
      <c r="A280" s="1"/>
      <c r="B280" s="1"/>
      <c r="C280" s="1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>
      <c r="A281" s="1"/>
      <c r="B281" s="1"/>
      <c r="C281" s="1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>
      <c r="A282" s="1"/>
      <c r="B282" s="1"/>
      <c r="C282" s="1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>
      <c r="A283" s="1"/>
      <c r="B283" s="1"/>
      <c r="C283" s="1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>
      <c r="A284" s="1"/>
      <c r="B284" s="1"/>
      <c r="C284" s="1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>
      <c r="A285" s="1"/>
      <c r="B285" s="1"/>
      <c r="C285" s="1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>
      <c r="A286" s="1"/>
      <c r="B286" s="1"/>
      <c r="C286" s="1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>
      <c r="A287" s="1"/>
      <c r="B287" s="1"/>
      <c r="C287" s="1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>
      <c r="A288" s="1"/>
      <c r="B288" s="1"/>
      <c r="C288" s="1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>
      <c r="A289" s="1"/>
      <c r="B289" s="1"/>
      <c r="C289" s="1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>
      <c r="A290" s="1"/>
      <c r="B290" s="1"/>
      <c r="C290" s="1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>
      <c r="A291" s="1"/>
      <c r="B291" s="1"/>
      <c r="C291" s="1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>
      <c r="A292" s="1"/>
      <c r="B292" s="1"/>
      <c r="C292" s="1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>
      <c r="A293" s="1"/>
      <c r="B293" s="1"/>
      <c r="C293" s="1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>
      <c r="A294" s="1"/>
      <c r="B294" s="1"/>
      <c r="C294" s="1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>
      <c r="A295" s="1"/>
      <c r="B295" s="1"/>
      <c r="C295" s="1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>
      <c r="A296" s="1"/>
      <c r="B296" s="1"/>
      <c r="C296" s="1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>
      <c r="A297" s="1"/>
      <c r="B297" s="1"/>
      <c r="C297" s="1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>
      <c r="A298" s="1"/>
      <c r="B298" s="1"/>
      <c r="C298" s="1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>
      <c r="A299" s="1"/>
      <c r="B299" s="1"/>
      <c r="C299" s="1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>
      <c r="A300" s="1"/>
      <c r="B300" s="1"/>
      <c r="C300" s="1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>
      <c r="A301" s="1"/>
      <c r="B301" s="1"/>
      <c r="C301" s="1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>
      <c r="A302" s="1"/>
      <c r="B302" s="1"/>
      <c r="C302" s="1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>
      <c r="A303" s="1"/>
      <c r="B303" s="1"/>
      <c r="C303" s="1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>
      <c r="A304" s="1"/>
      <c r="B304" s="1"/>
      <c r="C304" s="1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>
      <c r="A305" s="1"/>
      <c r="B305" s="1"/>
      <c r="C305" s="1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>
      <c r="A306" s="1"/>
      <c r="B306" s="1"/>
      <c r="C306" s="1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>
      <c r="A307" s="1"/>
      <c r="B307" s="1"/>
      <c r="C307" s="1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>
      <c r="A308" s="1"/>
      <c r="B308" s="1"/>
      <c r="C308" s="1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>
      <c r="A309" s="1"/>
      <c r="B309" s="1"/>
      <c r="C309" s="1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>
      <c r="A310" s="1"/>
      <c r="B310" s="1"/>
      <c r="C310" s="1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>
      <c r="A311" s="1"/>
      <c r="B311" s="1"/>
      <c r="C311" s="1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>
      <c r="A312" s="1"/>
      <c r="B312" s="1"/>
      <c r="C312" s="1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>
      <c r="A313" s="1"/>
      <c r="B313" s="1"/>
      <c r="C313" s="1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>
      <c r="A314" s="1"/>
      <c r="B314" s="1"/>
      <c r="C314" s="1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>
      <c r="A315" s="1"/>
      <c r="B315" s="1"/>
      <c r="C315" s="1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>
      <c r="A316" s="1"/>
      <c r="B316" s="1"/>
      <c r="C316" s="1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>
      <c r="A317" s="1"/>
      <c r="B317" s="1"/>
      <c r="C317" s="1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>
      <c r="A318" s="1"/>
      <c r="B318" s="1"/>
      <c r="C318" s="1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>
      <c r="A319" s="1"/>
      <c r="B319" s="1"/>
      <c r="C319" s="1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>
      <c r="A320" s="1"/>
      <c r="B320" s="1"/>
      <c r="C320" s="1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>
      <c r="A321" s="1"/>
      <c r="B321" s="1"/>
      <c r="C321" s="1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>
      <c r="A322" s="1"/>
      <c r="B322" s="1"/>
      <c r="C322" s="1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>
      <c r="A323" s="1"/>
      <c r="B323" s="1"/>
      <c r="C323" s="1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>
      <c r="A324" s="1"/>
      <c r="B324" s="1"/>
      <c r="C324" s="1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>
      <c r="A325" s="1"/>
      <c r="B325" s="1"/>
      <c r="C325" s="1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>
      <c r="A326" s="1"/>
      <c r="B326" s="1"/>
      <c r="C326" s="1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>
      <c r="A327" s="1"/>
      <c r="B327" s="1"/>
      <c r="C327" s="1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>
      <c r="A328" s="1"/>
      <c r="B328" s="1"/>
      <c r="C328" s="1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>
      <c r="A329" s="1"/>
      <c r="B329" s="1"/>
      <c r="C329" s="1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>
      <c r="A330" s="1"/>
      <c r="B330" s="1"/>
      <c r="C330" s="1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>
      <c r="A331" s="1"/>
      <c r="B331" s="1"/>
      <c r="C331" s="1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>
      <c r="A332" s="1"/>
      <c r="B332" s="1"/>
      <c r="C332" s="1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>
      <c r="A333" s="1"/>
      <c r="B333" s="1"/>
      <c r="C333" s="1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>
      <c r="A334" s="1"/>
      <c r="B334" s="1"/>
      <c r="C334" s="1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>
      <c r="A335" s="1"/>
      <c r="B335" s="1"/>
      <c r="C335" s="1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>
      <c r="A336" s="1"/>
      <c r="B336" s="1"/>
      <c r="C336" s="1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>
      <c r="A337" s="1"/>
      <c r="B337" s="1"/>
      <c r="C337" s="1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>
      <c r="A338" s="1"/>
      <c r="B338" s="1"/>
      <c r="C338" s="1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>
      <c r="A339" s="1"/>
      <c r="B339" s="1"/>
      <c r="C339" s="1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>
      <c r="A340" s="1"/>
      <c r="B340" s="1"/>
      <c r="C340" s="1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>
      <c r="A341" s="1"/>
      <c r="B341" s="1"/>
      <c r="C341" s="1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>
      <c r="A342" s="1"/>
      <c r="B342" s="1"/>
      <c r="C342" s="1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>
      <c r="A343" s="1"/>
      <c r="B343" s="1"/>
      <c r="C343" s="1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>
      <c r="A344" s="1"/>
      <c r="B344" s="1"/>
      <c r="C344" s="1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>
      <c r="A345" s="1"/>
      <c r="B345" s="1"/>
      <c r="C345" s="1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>
      <c r="A346" s="1"/>
      <c r="B346" s="1"/>
      <c r="C346" s="1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>
      <c r="A347" s="1"/>
      <c r="B347" s="1"/>
      <c r="C347" s="1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>
      <c r="A348" s="1"/>
      <c r="B348" s="1"/>
      <c r="C348" s="1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>
      <c r="A349" s="1"/>
      <c r="B349" s="1"/>
      <c r="C349" s="1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>
      <c r="A350" s="1"/>
      <c r="B350" s="1"/>
      <c r="C350" s="1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>
      <c r="A351" s="1"/>
      <c r="B351" s="1"/>
      <c r="C351" s="1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>
      <c r="A352" s="1"/>
      <c r="B352" s="1"/>
      <c r="C352" s="1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>
      <c r="A353" s="1"/>
      <c r="B353" s="1"/>
      <c r="C353" s="1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>
      <c r="A354" s="1"/>
      <c r="B354" s="1"/>
      <c r="C354" s="1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>
      <c r="A355" s="1"/>
      <c r="B355" s="1"/>
      <c r="C355" s="1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>
      <c r="A356" s="1"/>
      <c r="B356" s="1"/>
      <c r="C356" s="1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>
      <c r="A357" s="1"/>
      <c r="B357" s="1"/>
      <c r="C357" s="1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>
      <c r="A358" s="1"/>
      <c r="B358" s="1"/>
      <c r="C358" s="1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>
      <c r="A359" s="1"/>
      <c r="B359" s="1"/>
      <c r="C359" s="1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>
      <c r="A360" s="1"/>
      <c r="B360" s="1"/>
      <c r="C360" s="1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>
      <c r="A361" s="1"/>
      <c r="B361" s="1"/>
      <c r="C361" s="1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>
      <c r="A362" s="1"/>
      <c r="B362" s="1"/>
      <c r="C362" s="1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>
      <c r="A363" s="1"/>
      <c r="B363" s="1"/>
      <c r="C363" s="1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>
      <c r="A364" s="1"/>
      <c r="B364" s="1"/>
      <c r="C364" s="1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>
      <c r="A365" s="1"/>
      <c r="B365" s="1"/>
      <c r="C365" s="1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>
      <c r="A366" s="1"/>
      <c r="B366" s="1"/>
      <c r="C366" s="1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>
      <c r="A367" s="1"/>
      <c r="B367" s="1"/>
      <c r="C367" s="1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>
      <c r="A368" s="1"/>
      <c r="B368" s="1"/>
      <c r="C368" s="1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>
      <c r="A369" s="1"/>
      <c r="B369" s="1"/>
      <c r="C369" s="1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>
      <c r="A370" s="1"/>
      <c r="B370" s="1"/>
      <c r="C370" s="1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>
      <c r="A371" s="1"/>
      <c r="B371" s="1"/>
      <c r="C371" s="1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>
      <c r="A372" s="1"/>
      <c r="B372" s="1"/>
      <c r="C372" s="1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>
      <c r="A373" s="1"/>
      <c r="B373" s="1"/>
      <c r="C373" s="1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>
      <c r="A374" s="1"/>
      <c r="B374" s="1"/>
      <c r="C374" s="1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>
      <c r="A375" s="1"/>
      <c r="B375" s="1"/>
      <c r="C375" s="1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>
      <c r="A376" s="1"/>
      <c r="B376" s="1"/>
      <c r="C376" s="1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>
      <c r="A377" s="1"/>
      <c r="B377" s="1"/>
      <c r="C377" s="1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>
      <c r="A378" s="1"/>
      <c r="B378" s="1"/>
      <c r="C378" s="1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>
      <c r="A379" s="1"/>
      <c r="B379" s="1"/>
      <c r="C379" s="1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>
      <c r="A380" s="1"/>
      <c r="B380" s="1"/>
      <c r="C380" s="1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>
      <c r="A381" s="1"/>
      <c r="B381" s="1"/>
      <c r="C381" s="1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>
      <c r="A382" s="1"/>
      <c r="B382" s="1"/>
      <c r="C382" s="1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>
      <c r="A383" s="1"/>
      <c r="B383" s="1"/>
      <c r="C383" s="1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>
      <c r="A384" s="1"/>
      <c r="B384" s="1"/>
      <c r="C384" s="1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>
      <c r="A385" s="1"/>
      <c r="B385" s="1"/>
      <c r="C385" s="1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>
      <c r="A386" s="1"/>
      <c r="B386" s="1"/>
      <c r="C386" s="1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>
      <c r="A387" s="1"/>
      <c r="B387" s="1"/>
      <c r="C387" s="1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>
      <c r="A388" s="1"/>
      <c r="B388" s="1"/>
      <c r="C388" s="1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>
      <c r="A389" s="1"/>
      <c r="B389" s="1"/>
      <c r="C389" s="1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>
      <c r="A390" s="1"/>
      <c r="B390" s="1"/>
      <c r="C390" s="1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>
      <c r="A391" s="1"/>
      <c r="B391" s="1"/>
      <c r="C391" s="1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>
      <c r="A392" s="1"/>
      <c r="B392" s="1"/>
      <c r="C392" s="1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>
      <c r="A393" s="1"/>
      <c r="B393" s="1"/>
      <c r="C393" s="1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>
      <c r="A394" s="1"/>
      <c r="B394" s="1"/>
      <c r="C394" s="1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>
      <c r="A395" s="1"/>
      <c r="B395" s="1"/>
      <c r="C395" s="1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>
      <c r="A396" s="1"/>
      <c r="B396" s="1"/>
      <c r="C396" s="1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>
      <c r="A397" s="1"/>
      <c r="B397" s="1"/>
      <c r="C397" s="1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>
      <c r="A398" s="1"/>
      <c r="B398" s="1"/>
      <c r="C398" s="1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>
      <c r="A399" s="1"/>
      <c r="B399" s="1"/>
      <c r="C399" s="1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>
      <c r="A400" s="1"/>
      <c r="B400" s="1"/>
      <c r="C400" s="1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>
      <c r="A401" s="1"/>
      <c r="B401" s="1"/>
      <c r="C401" s="1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>
      <c r="A402" s="1"/>
      <c r="B402" s="1"/>
      <c r="C402" s="1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>
      <c r="A403" s="1"/>
      <c r="B403" s="1"/>
      <c r="C403" s="1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>
      <c r="A404" s="1"/>
      <c r="B404" s="1"/>
      <c r="C404" s="1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>
      <c r="A405" s="1"/>
      <c r="B405" s="1"/>
      <c r="C405" s="1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>
      <c r="A406" s="1"/>
      <c r="B406" s="1"/>
      <c r="C406" s="1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>
      <c r="A407" s="1"/>
      <c r="B407" s="1"/>
      <c r="C407" s="1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>
      <c r="A408" s="1"/>
      <c r="B408" s="1"/>
      <c r="C408" s="1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>
      <c r="A409" s="1"/>
      <c r="B409" s="1"/>
      <c r="C409" s="1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>
      <c r="A410" s="1"/>
      <c r="B410" s="1"/>
      <c r="C410" s="1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>
      <c r="A411" s="1"/>
      <c r="B411" s="1"/>
      <c r="C411" s="1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>
      <c r="A412" s="1"/>
      <c r="B412" s="1"/>
      <c r="C412" s="1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>
      <c r="A413" s="1"/>
      <c r="B413" s="1"/>
      <c r="C413" s="1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>
      <c r="A414" s="1"/>
      <c r="B414" s="1"/>
      <c r="C414" s="1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>
      <c r="A415" s="1"/>
      <c r="B415" s="1"/>
      <c r="C415" s="1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>
      <c r="A416" s="1"/>
      <c r="B416" s="1"/>
      <c r="C416" s="1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>
      <c r="A417" s="1"/>
      <c r="B417" s="1"/>
      <c r="C417" s="1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>
      <c r="A418" s="1"/>
      <c r="B418" s="1"/>
      <c r="C418" s="1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>
      <c r="A419" s="1"/>
      <c r="B419" s="1"/>
      <c r="C419" s="1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>
      <c r="A420" s="1"/>
      <c r="B420" s="1"/>
      <c r="C420" s="1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>
      <c r="A421" s="1"/>
      <c r="B421" s="1"/>
      <c r="C421" s="1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>
      <c r="A422" s="1"/>
      <c r="B422" s="1"/>
      <c r="C422" s="1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>
      <c r="A423" s="1"/>
      <c r="B423" s="1"/>
      <c r="C423" s="1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>
      <c r="A424" s="1"/>
      <c r="B424" s="1"/>
      <c r="C424" s="1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>
      <c r="A425" s="1"/>
      <c r="B425" s="1"/>
      <c r="C425" s="1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>
      <c r="A426" s="1"/>
      <c r="B426" s="1"/>
      <c r="C426" s="1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>
      <c r="A427" s="1"/>
      <c r="B427" s="1"/>
      <c r="C427" s="1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>
      <c r="A428" s="1"/>
      <c r="B428" s="1"/>
      <c r="C428" s="1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>
      <c r="A429" s="1"/>
      <c r="B429" s="1"/>
      <c r="C429" s="1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>
      <c r="A430" s="1"/>
      <c r="B430" s="1"/>
      <c r="C430" s="1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>
      <c r="A431" s="1"/>
      <c r="B431" s="1"/>
      <c r="C431" s="1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>
      <c r="A432" s="1"/>
      <c r="B432" s="1"/>
      <c r="C432" s="1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>
      <c r="A433" s="1"/>
      <c r="B433" s="1"/>
      <c r="C433" s="1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>
      <c r="A434" s="1"/>
      <c r="B434" s="1"/>
      <c r="C434" s="1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>
      <c r="A435" s="1"/>
      <c r="B435" s="1"/>
      <c r="C435" s="1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>
      <c r="A436" s="1"/>
      <c r="B436" s="1"/>
      <c r="C436" s="1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>
      <c r="A437" s="1"/>
      <c r="B437" s="1"/>
      <c r="C437" s="1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>
      <c r="A438" s="1"/>
      <c r="B438" s="1"/>
      <c r="C438" s="1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>
      <c r="A439" s="1"/>
      <c r="B439" s="1"/>
      <c r="C439" s="1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>
      <c r="A440" s="1"/>
      <c r="B440" s="1"/>
      <c r="C440" s="1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>
      <c r="A441" s="1"/>
      <c r="B441" s="1"/>
      <c r="C441" s="1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>
      <c r="A442" s="1"/>
      <c r="B442" s="1"/>
      <c r="C442" s="1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>
      <c r="A443" s="1"/>
      <c r="B443" s="1"/>
      <c r="C443" s="1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>
      <c r="A444" s="1"/>
      <c r="B444" s="1"/>
      <c r="C444" s="1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>
      <c r="A445" s="1"/>
      <c r="B445" s="1"/>
      <c r="C445" s="1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>
      <c r="A446" s="1"/>
      <c r="B446" s="1"/>
      <c r="C446" s="1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>
      <c r="A447" s="1"/>
      <c r="B447" s="1"/>
      <c r="C447" s="1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>
      <c r="A448" s="1"/>
      <c r="B448" s="1"/>
      <c r="C448" s="1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>
      <c r="A449" s="1"/>
      <c r="B449" s="1"/>
      <c r="C449" s="1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>
      <c r="A450" s="1"/>
      <c r="B450" s="1"/>
      <c r="C450" s="1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>
      <c r="A451" s="1"/>
      <c r="B451" s="1"/>
      <c r="C451" s="1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>
      <c r="A452" s="1"/>
      <c r="B452" s="1"/>
      <c r="C452" s="1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>
      <c r="A453" s="1"/>
      <c r="B453" s="1"/>
      <c r="C453" s="1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>
      <c r="A454" s="1"/>
      <c r="B454" s="1"/>
      <c r="C454" s="1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>
      <c r="A455" s="1"/>
      <c r="B455" s="1"/>
      <c r="C455" s="1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>
      <c r="A456" s="1"/>
      <c r="B456" s="1"/>
      <c r="C456" s="1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>
      <c r="A457" s="1"/>
      <c r="B457" s="1"/>
      <c r="C457" s="1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>
      <c r="A458" s="1"/>
      <c r="B458" s="1"/>
      <c r="C458" s="1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>
      <c r="A459" s="1"/>
      <c r="B459" s="1"/>
      <c r="C459" s="1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>
      <c r="A460" s="1"/>
      <c r="B460" s="1"/>
      <c r="C460" s="1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>
      <c r="A461" s="1"/>
      <c r="B461" s="1"/>
      <c r="C461" s="1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>
      <c r="A462" s="1"/>
      <c r="B462" s="1"/>
      <c r="C462" s="1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>
      <c r="A463" s="1"/>
      <c r="B463" s="1"/>
      <c r="C463" s="1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>
      <c r="A464" s="1"/>
      <c r="B464" s="1"/>
      <c r="C464" s="1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>
      <c r="A465" s="1"/>
      <c r="B465" s="1"/>
      <c r="C465" s="1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>
      <c r="A466" s="1"/>
      <c r="B466" s="1"/>
      <c r="C466" s="1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>
      <c r="A467" s="1"/>
      <c r="B467" s="1"/>
      <c r="C467" s="1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>
      <c r="A468" s="1"/>
      <c r="B468" s="1"/>
      <c r="C468" s="1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>
      <c r="A469" s="1"/>
      <c r="B469" s="1"/>
      <c r="C469" s="1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>
      <c r="A470" s="1"/>
      <c r="B470" s="1"/>
      <c r="C470" s="1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>
      <c r="A471" s="1"/>
      <c r="B471" s="1"/>
      <c r="C471" s="1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>
      <c r="A472" s="1"/>
      <c r="B472" s="1"/>
      <c r="C472" s="1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>
      <c r="A473" s="1"/>
      <c r="B473" s="1"/>
      <c r="C473" s="1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>
      <c r="A474" s="1"/>
      <c r="B474" s="1"/>
      <c r="C474" s="1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>
      <c r="A475" s="1"/>
      <c r="B475" s="1"/>
      <c r="C475" s="1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>
      <c r="A476" s="1"/>
      <c r="B476" s="1"/>
      <c r="C476" s="1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>
      <c r="A477" s="1"/>
      <c r="B477" s="1"/>
      <c r="C477" s="1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>
      <c r="A478" s="1"/>
      <c r="B478" s="1"/>
      <c r="C478" s="1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>
      <c r="A479" s="1"/>
      <c r="B479" s="1"/>
      <c r="C479" s="1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>
      <c r="A480" s="1"/>
      <c r="B480" s="1"/>
      <c r="C480" s="1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>
      <c r="A481" s="1"/>
      <c r="B481" s="1"/>
      <c r="C481" s="1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>
      <c r="A482" s="1"/>
      <c r="B482" s="1"/>
      <c r="C482" s="1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>
      <c r="A483" s="1"/>
      <c r="B483" s="1"/>
      <c r="C483" s="1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>
      <c r="A484" s="1"/>
      <c r="B484" s="1"/>
      <c r="C484" s="1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>
      <c r="A485" s="1"/>
      <c r="B485" s="1"/>
      <c r="C485" s="1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>
      <c r="A486" s="1"/>
      <c r="B486" s="1"/>
      <c r="C486" s="1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>
      <c r="A487" s="1"/>
      <c r="B487" s="1"/>
      <c r="C487" s="1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>
      <c r="A488" s="1"/>
      <c r="B488" s="1"/>
      <c r="C488" s="1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>
      <c r="A489" s="1"/>
      <c r="B489" s="1"/>
      <c r="C489" s="1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>
      <c r="A490" s="1"/>
      <c r="B490" s="1"/>
      <c r="C490" s="1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>
      <c r="A491" s="1"/>
      <c r="B491" s="1"/>
      <c r="C491" s="1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>
      <c r="A492" s="1"/>
      <c r="B492" s="1"/>
      <c r="C492" s="1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>
      <c r="A493" s="1"/>
      <c r="B493" s="1"/>
      <c r="C493" s="1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>
      <c r="A494" s="1"/>
      <c r="B494" s="1"/>
      <c r="C494" s="1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>
      <c r="A495" s="1"/>
      <c r="B495" s="1"/>
      <c r="C495" s="1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>
      <c r="A496" s="1"/>
      <c r="B496" s="1"/>
      <c r="C496" s="1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>
      <c r="A497" s="1"/>
      <c r="B497" s="1"/>
      <c r="C497" s="1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>
      <c r="A498" s="1"/>
      <c r="B498" s="1"/>
      <c r="C498" s="1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>
      <c r="A499" s="1"/>
      <c r="B499" s="1"/>
      <c r="C499" s="1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>
      <c r="A500" s="1"/>
      <c r="B500" s="1"/>
      <c r="C500" s="1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>
      <c r="A501" s="1"/>
      <c r="B501" s="1"/>
      <c r="C501" s="1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>
      <c r="A502" s="1"/>
      <c r="B502" s="1"/>
      <c r="C502" s="1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>
      <c r="A503" s="1"/>
      <c r="B503" s="1"/>
      <c r="C503" s="1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>
      <c r="A504" s="1"/>
      <c r="B504" s="1"/>
      <c r="C504" s="1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>
      <c r="A505" s="1"/>
      <c r="B505" s="1"/>
      <c r="C505" s="1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>
      <c r="A506" s="1"/>
      <c r="B506" s="1"/>
      <c r="C506" s="1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>
      <c r="A507" s="1"/>
      <c r="B507" s="1"/>
      <c r="C507" s="1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>
      <c r="A508" s="1"/>
      <c r="B508" s="1"/>
      <c r="C508" s="1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>
      <c r="A509" s="1"/>
      <c r="B509" s="1"/>
      <c r="C509" s="1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>
      <c r="A510" s="1"/>
      <c r="B510" s="1"/>
      <c r="C510" s="1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>
      <c r="A511" s="1"/>
      <c r="B511" s="1"/>
      <c r="C511" s="1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>
      <c r="A512" s="1"/>
      <c r="B512" s="1"/>
      <c r="C512" s="1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>
      <c r="A513" s="1"/>
      <c r="B513" s="1"/>
      <c r="C513" s="1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>
      <c r="A514" s="1"/>
      <c r="B514" s="1"/>
      <c r="C514" s="1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>
      <c r="A515" s="1"/>
      <c r="B515" s="1"/>
      <c r="C515" s="1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>
      <c r="A516" s="1"/>
      <c r="B516" s="1"/>
      <c r="C516" s="1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>
      <c r="A517" s="1"/>
      <c r="B517" s="1"/>
      <c r="C517" s="1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>
      <c r="A518" s="1"/>
      <c r="B518" s="1"/>
      <c r="C518" s="1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>
      <c r="A519" s="1"/>
      <c r="B519" s="1"/>
      <c r="C519" s="1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>
      <c r="A520" s="1"/>
      <c r="B520" s="1"/>
      <c r="C520" s="1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>
      <c r="A521" s="1"/>
      <c r="B521" s="1"/>
      <c r="C521" s="1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>
      <c r="A522" s="1"/>
      <c r="B522" s="1"/>
      <c r="C522" s="1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>
      <c r="A523" s="1"/>
      <c r="B523" s="1"/>
      <c r="C523" s="1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>
      <c r="A524" s="1"/>
      <c r="B524" s="1"/>
      <c r="C524" s="1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>
      <c r="A525" s="1"/>
      <c r="B525" s="1"/>
      <c r="C525" s="1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>
      <c r="A526" s="1"/>
      <c r="B526" s="1"/>
      <c r="C526" s="1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>
      <c r="A527" s="1"/>
      <c r="B527" s="1"/>
      <c r="C527" s="1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>
      <c r="A528" s="1"/>
      <c r="B528" s="1"/>
      <c r="C528" s="1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>
      <c r="A529" s="1"/>
      <c r="B529" s="1"/>
      <c r="C529" s="1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>
      <c r="A530" s="1"/>
      <c r="B530" s="1"/>
      <c r="C530" s="1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>
      <c r="A531" s="1"/>
      <c r="B531" s="1"/>
      <c r="C531" s="1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>
      <c r="A532" s="1"/>
      <c r="B532" s="1"/>
      <c r="C532" s="1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>
      <c r="A533" s="1"/>
      <c r="B533" s="1"/>
      <c r="C533" s="1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>
      <c r="A534" s="1"/>
      <c r="B534" s="1"/>
      <c r="C534" s="1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>
      <c r="A535" s="1"/>
      <c r="B535" s="1"/>
      <c r="C535" s="1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>
      <c r="A536" s="1"/>
      <c r="B536" s="1"/>
      <c r="C536" s="1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>
      <c r="A537" s="1"/>
      <c r="B537" s="1"/>
      <c r="C537" s="1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>
      <c r="A538" s="1"/>
      <c r="B538" s="1"/>
      <c r="C538" s="1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>
      <c r="A539" s="1"/>
      <c r="B539" s="1"/>
      <c r="C539" s="1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>
      <c r="A540" s="1"/>
      <c r="B540" s="1"/>
      <c r="C540" s="1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>
      <c r="A541" s="1"/>
      <c r="B541" s="1"/>
      <c r="C541" s="1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>
      <c r="A542" s="1"/>
      <c r="B542" s="1"/>
      <c r="C542" s="1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>
      <c r="A543" s="1"/>
      <c r="B543" s="1"/>
      <c r="C543" s="1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>
      <c r="A544" s="1"/>
      <c r="B544" s="1"/>
      <c r="C544" s="1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>
      <c r="A545" s="1"/>
      <c r="B545" s="1"/>
      <c r="C545" s="1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>
      <c r="A546" s="1"/>
      <c r="B546" s="1"/>
      <c r="C546" s="1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>
      <c r="A547" s="1"/>
      <c r="B547" s="1"/>
      <c r="C547" s="1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>
      <c r="A548" s="1"/>
      <c r="B548" s="1"/>
      <c r="C548" s="1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>
      <c r="A549" s="1"/>
      <c r="B549" s="1"/>
      <c r="C549" s="1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>
      <c r="A550" s="1"/>
      <c r="B550" s="1"/>
      <c r="C550" s="1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>
      <c r="A551" s="1"/>
      <c r="B551" s="1"/>
      <c r="C551" s="1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>
      <c r="A552" s="1"/>
      <c r="B552" s="1"/>
      <c r="C552" s="1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>
      <c r="A553" s="1"/>
      <c r="B553" s="1"/>
      <c r="C553" s="1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>
      <c r="A554" s="1"/>
      <c r="B554" s="1"/>
      <c r="C554" s="1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>
      <c r="A555" s="1"/>
      <c r="B555" s="1"/>
      <c r="C555" s="1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>
      <c r="A556" s="1"/>
      <c r="B556" s="1"/>
      <c r="C556" s="1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>
      <c r="A557" s="1"/>
      <c r="B557" s="1"/>
      <c r="C557" s="1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>
      <c r="A558" s="1"/>
      <c r="B558" s="1"/>
      <c r="C558" s="1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>
      <c r="A559" s="1"/>
      <c r="B559" s="1"/>
      <c r="C559" s="1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>
      <c r="A560" s="1"/>
      <c r="B560" s="1"/>
      <c r="C560" s="1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>
      <c r="A561" s="1"/>
      <c r="B561" s="1"/>
      <c r="C561" s="1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>
      <c r="A562" s="1"/>
      <c r="B562" s="1"/>
      <c r="C562" s="1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>
      <c r="A563" s="1"/>
      <c r="B563" s="1"/>
      <c r="C563" s="1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>
      <c r="A564" s="1"/>
      <c r="B564" s="1"/>
      <c r="C564" s="1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>
      <c r="A565" s="1"/>
      <c r="B565" s="1"/>
      <c r="C565" s="1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>
      <c r="A566" s="1"/>
      <c r="B566" s="1"/>
      <c r="C566" s="1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>
      <c r="A567" s="1"/>
      <c r="B567" s="1"/>
      <c r="C567" s="1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>
      <c r="A568" s="1"/>
      <c r="B568" s="1"/>
      <c r="C568" s="1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>
      <c r="A569" s="1"/>
      <c r="B569" s="1"/>
      <c r="C569" s="1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>
      <c r="A570" s="1"/>
      <c r="B570" s="1"/>
      <c r="C570" s="1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>
      <c r="A571" s="1"/>
      <c r="B571" s="1"/>
      <c r="C571" s="1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>
      <c r="A572" s="1"/>
      <c r="B572" s="1"/>
      <c r="C572" s="1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>
      <c r="A573" s="1"/>
      <c r="B573" s="1"/>
      <c r="C573" s="1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>
      <c r="A574" s="1"/>
      <c r="B574" s="1"/>
      <c r="C574" s="1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>
      <c r="A575" s="1"/>
      <c r="B575" s="1"/>
      <c r="C575" s="1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>
      <c r="A576" s="1"/>
      <c r="B576" s="1"/>
      <c r="C576" s="1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>
      <c r="A577" s="1"/>
      <c r="B577" s="1"/>
      <c r="C577" s="1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>
      <c r="A578" s="1"/>
      <c r="B578" s="1"/>
      <c r="C578" s="1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>
      <c r="A579" s="1"/>
      <c r="B579" s="1"/>
      <c r="C579" s="1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>
      <c r="A580" s="1"/>
      <c r="B580" s="1"/>
      <c r="C580" s="1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>
      <c r="A581" s="1"/>
      <c r="B581" s="1"/>
      <c r="C581" s="1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>
      <c r="A582" s="1"/>
      <c r="B582" s="1"/>
      <c r="C582" s="1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>
      <c r="A583" s="1"/>
      <c r="B583" s="1"/>
      <c r="C583" s="1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>
      <c r="A584" s="1"/>
      <c r="B584" s="1"/>
      <c r="C584" s="1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>
      <c r="A585" s="1"/>
      <c r="B585" s="1"/>
      <c r="C585" s="1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>
      <c r="A586" s="1"/>
      <c r="B586" s="1"/>
      <c r="C586" s="1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>
      <c r="A587" s="1"/>
      <c r="B587" s="1"/>
      <c r="C587" s="1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>
      <c r="A588" s="1"/>
      <c r="B588" s="1"/>
      <c r="C588" s="1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>
      <c r="A589" s="1"/>
      <c r="B589" s="1"/>
      <c r="C589" s="1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>
      <c r="A590" s="1"/>
      <c r="B590" s="1"/>
      <c r="C590" s="1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>
      <c r="A591" s="1"/>
      <c r="B591" s="1"/>
      <c r="C591" s="1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>
      <c r="A592" s="1"/>
      <c r="B592" s="1"/>
      <c r="C592" s="1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>
      <c r="A593" s="1"/>
      <c r="B593" s="1"/>
      <c r="C593" s="1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>
      <c r="A594" s="1"/>
      <c r="B594" s="1"/>
      <c r="C594" s="1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>
      <c r="A595" s="1"/>
      <c r="B595" s="1"/>
      <c r="C595" s="1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>
      <c r="A596" s="1"/>
      <c r="B596" s="1"/>
      <c r="C596" s="1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>
      <c r="A597" s="1"/>
      <c r="B597" s="1"/>
      <c r="C597" s="1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>
      <c r="A598" s="1"/>
      <c r="B598" s="1"/>
      <c r="C598" s="1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>
      <c r="A599" s="1"/>
      <c r="B599" s="1"/>
      <c r="C599" s="1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>
      <c r="A600" s="1"/>
      <c r="B600" s="1"/>
      <c r="C600" s="1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>
      <c r="A601" s="1"/>
      <c r="B601" s="1"/>
      <c r="C601" s="1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>
      <c r="A602" s="1"/>
      <c r="B602" s="1"/>
      <c r="C602" s="1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>
      <c r="A603" s="1"/>
      <c r="B603" s="1"/>
      <c r="C603" s="1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>
      <c r="A604" s="1"/>
      <c r="B604" s="1"/>
      <c r="C604" s="1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>
      <c r="A605" s="1"/>
      <c r="B605" s="1"/>
      <c r="C605" s="1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>
      <c r="A606" s="1"/>
      <c r="B606" s="1"/>
      <c r="C606" s="1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>
      <c r="A607" s="1"/>
      <c r="B607" s="1"/>
      <c r="C607" s="1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>
      <c r="A608" s="1"/>
      <c r="B608" s="1"/>
      <c r="C608" s="1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>
      <c r="A609" s="1"/>
      <c r="B609" s="1"/>
      <c r="C609" s="1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>
      <c r="A610" s="1"/>
      <c r="B610" s="1"/>
      <c r="C610" s="1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>
      <c r="A611" s="1"/>
      <c r="B611" s="1"/>
      <c r="C611" s="1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>
      <c r="A612" s="1"/>
      <c r="B612" s="1"/>
      <c r="C612" s="1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>
      <c r="A613" s="1"/>
      <c r="B613" s="1"/>
      <c r="C613" s="1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>
      <c r="A614" s="1"/>
      <c r="B614" s="1"/>
      <c r="C614" s="1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>
      <c r="A615" s="1"/>
      <c r="B615" s="1"/>
      <c r="C615" s="1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>
      <c r="A616" s="1"/>
      <c r="B616" s="1"/>
      <c r="C616" s="1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>
      <c r="A617" s="1"/>
      <c r="B617" s="1"/>
      <c r="C617" s="1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>
      <c r="A618" s="1"/>
      <c r="B618" s="1"/>
      <c r="C618" s="1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>
      <c r="A619" s="1"/>
      <c r="B619" s="1"/>
      <c r="C619" s="1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>
      <c r="A620" s="1"/>
      <c r="B620" s="1"/>
      <c r="C620" s="1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>
      <c r="A621" s="1"/>
      <c r="B621" s="1"/>
      <c r="C621" s="1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>
      <c r="A622" s="1"/>
      <c r="B622" s="1"/>
      <c r="C622" s="1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>
      <c r="A623" s="1"/>
      <c r="B623" s="1"/>
      <c r="C623" s="1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>
      <c r="A624" s="1"/>
      <c r="B624" s="1"/>
      <c r="C624" s="1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>
      <c r="A625" s="1"/>
      <c r="B625" s="1"/>
      <c r="C625" s="1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>
      <c r="A626" s="1"/>
      <c r="B626" s="1"/>
      <c r="C626" s="1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>
      <c r="A627" s="1"/>
      <c r="B627" s="1"/>
      <c r="C627" s="1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>
      <c r="A628" s="1"/>
      <c r="B628" s="1"/>
      <c r="C628" s="1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>
      <c r="A629" s="1"/>
      <c r="B629" s="1"/>
      <c r="C629" s="1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>
      <c r="A630" s="1"/>
      <c r="B630" s="1"/>
      <c r="C630" s="1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>
      <c r="A631" s="1"/>
      <c r="B631" s="1"/>
      <c r="C631" s="1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>
      <c r="A632" s="1"/>
      <c r="B632" s="1"/>
      <c r="C632" s="1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>
      <c r="A633" s="1"/>
      <c r="B633" s="1"/>
      <c r="C633" s="1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>
      <c r="A634" s="1"/>
      <c r="B634" s="1"/>
      <c r="C634" s="1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>
      <c r="A635" s="1"/>
      <c r="B635" s="1"/>
      <c r="C635" s="1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>
      <c r="A636" s="1"/>
      <c r="B636" s="1"/>
      <c r="C636" s="1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>
      <c r="A637" s="1"/>
      <c r="B637" s="1"/>
      <c r="C637" s="1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>
      <c r="A638" s="1"/>
      <c r="B638" s="1"/>
      <c r="C638" s="1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>
      <c r="A639" s="1"/>
      <c r="B639" s="1"/>
      <c r="C639" s="1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>
      <c r="A640" s="1"/>
      <c r="B640" s="1"/>
      <c r="C640" s="1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>
      <c r="A641" s="1"/>
      <c r="B641" s="1"/>
      <c r="C641" s="1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>
      <c r="A642" s="1"/>
      <c r="B642" s="1"/>
      <c r="C642" s="1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>
      <c r="A643" s="1"/>
      <c r="B643" s="1"/>
      <c r="C643" s="1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>
      <c r="A644" s="1"/>
      <c r="B644" s="1"/>
      <c r="C644" s="1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>
      <c r="A645" s="1"/>
      <c r="B645" s="1"/>
      <c r="C645" s="1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>
      <c r="A646" s="1"/>
      <c r="B646" s="1"/>
      <c r="C646" s="1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>
      <c r="A647" s="1"/>
      <c r="B647" s="1"/>
      <c r="C647" s="1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>
      <c r="A648" s="1"/>
      <c r="B648" s="1"/>
      <c r="C648" s="1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>
      <c r="A649" s="1"/>
      <c r="B649" s="1"/>
      <c r="C649" s="1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>
      <c r="A650" s="1"/>
      <c r="B650" s="1"/>
      <c r="C650" s="1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>
      <c r="A651" s="1"/>
      <c r="B651" s="1"/>
      <c r="C651" s="1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>
      <c r="A652" s="1"/>
      <c r="B652" s="1"/>
      <c r="C652" s="1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>
      <c r="A653" s="1"/>
      <c r="B653" s="1"/>
      <c r="C653" s="1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>
      <c r="A654" s="1"/>
      <c r="B654" s="1"/>
      <c r="C654" s="1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>
      <c r="A655" s="1"/>
      <c r="B655" s="1"/>
      <c r="C655" s="1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>
      <c r="A656" s="1"/>
      <c r="B656" s="1"/>
      <c r="C656" s="1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>
      <c r="A657" s="1"/>
      <c r="B657" s="1"/>
      <c r="C657" s="1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>
      <c r="A658" s="1"/>
      <c r="B658" s="1"/>
      <c r="C658" s="1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>
      <c r="A659" s="1"/>
      <c r="B659" s="1"/>
      <c r="C659" s="1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>
      <c r="A660" s="1"/>
      <c r="B660" s="1"/>
      <c r="C660" s="1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>
      <c r="A661" s="1"/>
      <c r="B661" s="1"/>
      <c r="C661" s="1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>
      <c r="A662" s="1"/>
      <c r="B662" s="1"/>
      <c r="C662" s="1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>
      <c r="A663" s="1"/>
      <c r="B663" s="1"/>
      <c r="C663" s="1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>
      <c r="A664" s="1"/>
      <c r="B664" s="1"/>
      <c r="C664" s="1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>
      <c r="A665" s="1"/>
      <c r="B665" s="1"/>
      <c r="C665" s="1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>
      <c r="A666" s="1"/>
      <c r="B666" s="1"/>
      <c r="C666" s="1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>
      <c r="A667" s="1"/>
      <c r="B667" s="1"/>
      <c r="C667" s="1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>
      <c r="A668" s="1"/>
      <c r="B668" s="1"/>
      <c r="C668" s="1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>
      <c r="A669" s="1"/>
      <c r="B669" s="1"/>
      <c r="C669" s="1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>
      <c r="A670" s="1"/>
      <c r="B670" s="1"/>
      <c r="C670" s="1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>
      <c r="A671" s="1"/>
      <c r="B671" s="1"/>
      <c r="C671" s="1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>
      <c r="A672" s="1"/>
      <c r="B672" s="1"/>
      <c r="C672" s="1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>
      <c r="A673" s="1"/>
      <c r="B673" s="1"/>
      <c r="C673" s="1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>
      <c r="A674" s="1"/>
      <c r="B674" s="1"/>
      <c r="C674" s="1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>
      <c r="A675" s="1"/>
      <c r="B675" s="1"/>
      <c r="C675" s="1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>
      <c r="A676" s="1"/>
      <c r="B676" s="1"/>
      <c r="C676" s="1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>
      <c r="A677" s="1"/>
      <c r="B677" s="1"/>
      <c r="C677" s="1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>
      <c r="A678" s="1"/>
      <c r="B678" s="1"/>
      <c r="C678" s="1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>
      <c r="A679" s="1"/>
      <c r="B679" s="1"/>
      <c r="C679" s="1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>
      <c r="A680" s="1"/>
      <c r="B680" s="1"/>
      <c r="C680" s="1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>
      <c r="A681" s="1"/>
      <c r="B681" s="1"/>
      <c r="C681" s="1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>
      <c r="A682" s="1"/>
      <c r="B682" s="1"/>
      <c r="C682" s="1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>
      <c r="A683" s="1"/>
      <c r="B683" s="1"/>
      <c r="C683" s="1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>
      <c r="A684" s="1"/>
      <c r="B684" s="1"/>
      <c r="C684" s="1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>
      <c r="A685" s="1"/>
      <c r="B685" s="1"/>
      <c r="C685" s="1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>
      <c r="A686" s="1"/>
      <c r="B686" s="1"/>
      <c r="C686" s="1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>
      <c r="A687" s="1"/>
      <c r="B687" s="1"/>
      <c r="C687" s="1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>
      <c r="A688" s="1"/>
      <c r="B688" s="1"/>
      <c r="C688" s="1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>
      <c r="A689" s="1"/>
      <c r="B689" s="1"/>
      <c r="C689" s="1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>
      <c r="A690" s="1"/>
      <c r="B690" s="1"/>
      <c r="C690" s="1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>
      <c r="A691" s="1"/>
      <c r="B691" s="1"/>
      <c r="C691" s="1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>
      <c r="A692" s="1"/>
      <c r="B692" s="1"/>
      <c r="C692" s="1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>
      <c r="A693" s="1"/>
      <c r="B693" s="1"/>
      <c r="C693" s="1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>
      <c r="A694" s="1"/>
      <c r="B694" s="1"/>
      <c r="C694" s="1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>
      <c r="A695" s="1"/>
      <c r="B695" s="1"/>
      <c r="C695" s="1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>
      <c r="A696" s="1"/>
      <c r="B696" s="1"/>
      <c r="C696" s="1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>
      <c r="A697" s="1"/>
      <c r="B697" s="1"/>
      <c r="C697" s="1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>
      <c r="A698" s="1"/>
      <c r="B698" s="1"/>
      <c r="C698" s="1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>
      <c r="A699" s="1"/>
      <c r="B699" s="1"/>
      <c r="C699" s="1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>
      <c r="A700" s="1"/>
      <c r="B700" s="1"/>
      <c r="C700" s="1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>
      <c r="A701" s="1"/>
      <c r="B701" s="1"/>
      <c r="C701" s="1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>
      <c r="A702" s="1"/>
      <c r="B702" s="1"/>
      <c r="C702" s="1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>
      <c r="A703" s="1"/>
      <c r="B703" s="1"/>
      <c r="C703" s="1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>
      <c r="A704" s="1"/>
      <c r="B704" s="1"/>
      <c r="C704" s="1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>
      <c r="A705" s="1"/>
      <c r="B705" s="1"/>
      <c r="C705" s="1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>
      <c r="A706" s="1"/>
      <c r="B706" s="1"/>
      <c r="C706" s="1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>
      <c r="A707" s="1"/>
      <c r="B707" s="1"/>
      <c r="C707" s="1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>
      <c r="A708" s="1"/>
      <c r="B708" s="1"/>
      <c r="C708" s="1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>
      <c r="A709" s="1"/>
      <c r="B709" s="1"/>
      <c r="C709" s="1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>
      <c r="A710" s="1"/>
      <c r="B710" s="1"/>
      <c r="C710" s="1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>
      <c r="A711" s="1"/>
      <c r="B711" s="1"/>
      <c r="C711" s="1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>
      <c r="A712" s="1"/>
      <c r="B712" s="1"/>
      <c r="C712" s="1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>
      <c r="A713" s="1"/>
      <c r="B713" s="1"/>
      <c r="C713" s="1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>
      <c r="A714" s="1"/>
      <c r="B714" s="1"/>
      <c r="C714" s="1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>
      <c r="A715" s="1"/>
      <c r="B715" s="1"/>
      <c r="C715" s="1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>
      <c r="A716" s="1"/>
      <c r="B716" s="1"/>
      <c r="C716" s="1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>
      <c r="A717" s="1"/>
      <c r="B717" s="1"/>
      <c r="C717" s="1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>
      <c r="A718" s="1"/>
      <c r="B718" s="1"/>
      <c r="C718" s="1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>
      <c r="A719" s="1"/>
      <c r="B719" s="1"/>
      <c r="C719" s="1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>
      <c r="A720" s="1"/>
      <c r="B720" s="1"/>
      <c r="C720" s="1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>
      <c r="A721" s="1"/>
      <c r="B721" s="1"/>
      <c r="C721" s="1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>
      <c r="A722" s="1"/>
      <c r="B722" s="1"/>
      <c r="C722" s="1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>
      <c r="A723" s="1"/>
      <c r="B723" s="1"/>
      <c r="C723" s="1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>
      <c r="A724" s="1"/>
      <c r="B724" s="1"/>
      <c r="C724" s="1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>
      <c r="A725" s="1"/>
      <c r="B725" s="1"/>
      <c r="C725" s="1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>
      <c r="A726" s="1"/>
      <c r="B726" s="1"/>
      <c r="C726" s="1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>
      <c r="A727" s="1"/>
      <c r="B727" s="1"/>
      <c r="C727" s="1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>
      <c r="A728" s="1"/>
      <c r="B728" s="1"/>
      <c r="C728" s="1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>
      <c r="A729" s="1"/>
      <c r="B729" s="1"/>
      <c r="C729" s="1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>
      <c r="A730" s="1"/>
      <c r="B730" s="1"/>
      <c r="C730" s="1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>
      <c r="A731" s="1"/>
      <c r="B731" s="1"/>
      <c r="C731" s="1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>
      <c r="A732" s="1"/>
      <c r="B732" s="1"/>
      <c r="C732" s="1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>
      <c r="A733" s="1"/>
      <c r="B733" s="1"/>
      <c r="C733" s="1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>
      <c r="A734" s="1"/>
      <c r="B734" s="1"/>
      <c r="C734" s="1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>
      <c r="A735" s="1"/>
      <c r="B735" s="1"/>
      <c r="C735" s="1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>
      <c r="A736" s="1"/>
      <c r="B736" s="1"/>
      <c r="C736" s="1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>
      <c r="A737" s="1"/>
      <c r="B737" s="1"/>
      <c r="C737" s="1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>
      <c r="A738" s="1"/>
      <c r="B738" s="1"/>
      <c r="C738" s="1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>
      <c r="A739" s="1"/>
      <c r="B739" s="1"/>
      <c r="C739" s="1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>
      <c r="A740" s="1"/>
      <c r="B740" s="1"/>
      <c r="C740" s="1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>
      <c r="A741" s="1"/>
      <c r="B741" s="1"/>
      <c r="C741" s="1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>
      <c r="A742" s="1"/>
      <c r="B742" s="1"/>
      <c r="C742" s="1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>
      <c r="A743" s="1"/>
      <c r="B743" s="1"/>
      <c r="C743" s="1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>
      <c r="A744" s="1"/>
      <c r="B744" s="1"/>
      <c r="C744" s="1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>
      <c r="A745" s="1"/>
      <c r="B745" s="1"/>
      <c r="C745" s="1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>
      <c r="A746" s="1"/>
      <c r="B746" s="1"/>
      <c r="C746" s="1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>
      <c r="A747" s="1"/>
      <c r="B747" s="1"/>
      <c r="C747" s="1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>
      <c r="A748" s="1"/>
      <c r="B748" s="1"/>
      <c r="C748" s="1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>
      <c r="A749" s="1"/>
      <c r="B749" s="1"/>
      <c r="C749" s="1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>
      <c r="A750" s="1"/>
      <c r="B750" s="1"/>
      <c r="C750" s="1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>
      <c r="A751" s="1"/>
      <c r="B751" s="1"/>
      <c r="C751" s="1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>
      <c r="A752" s="1"/>
      <c r="B752" s="1"/>
      <c r="C752" s="1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>
      <c r="A753" s="1"/>
      <c r="B753" s="1"/>
      <c r="C753" s="1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>
      <c r="A754" s="1"/>
      <c r="B754" s="1"/>
      <c r="C754" s="1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>
      <c r="A755" s="1"/>
      <c r="B755" s="1"/>
      <c r="C755" s="1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>
      <c r="A756" s="1"/>
      <c r="B756" s="1"/>
      <c r="C756" s="1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>
      <c r="A757" s="1"/>
      <c r="B757" s="1"/>
      <c r="C757" s="1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>
      <c r="A758" s="1"/>
      <c r="B758" s="1"/>
      <c r="C758" s="1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>
      <c r="A759" s="1"/>
      <c r="B759" s="1"/>
      <c r="C759" s="1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>
      <c r="A760" s="1"/>
      <c r="B760" s="1"/>
      <c r="C760" s="1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>
      <c r="A761" s="1"/>
      <c r="B761" s="1"/>
      <c r="C761" s="1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>
      <c r="A762" s="1"/>
      <c r="B762" s="1"/>
      <c r="C762" s="1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>
      <c r="A763" s="1"/>
      <c r="B763" s="1"/>
      <c r="C763" s="1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>
      <c r="A764" s="1"/>
      <c r="B764" s="1"/>
      <c r="C764" s="1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>
      <c r="A765" s="1"/>
      <c r="B765" s="1"/>
      <c r="C765" s="1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>
      <c r="A766" s="1"/>
      <c r="B766" s="1"/>
      <c r="C766" s="1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>
      <c r="A767" s="1"/>
      <c r="B767" s="1"/>
      <c r="C767" s="1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>
      <c r="A768" s="1"/>
      <c r="B768" s="1"/>
      <c r="C768" s="1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>
      <c r="A769" s="1"/>
      <c r="B769" s="1"/>
      <c r="C769" s="1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>
      <c r="A770" s="1"/>
      <c r="B770" s="1"/>
      <c r="C770" s="1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>
      <c r="A771" s="1"/>
      <c r="B771" s="1"/>
      <c r="C771" s="1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>
      <c r="A772" s="1"/>
      <c r="B772" s="1"/>
      <c r="C772" s="1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>
      <c r="A773" s="1"/>
      <c r="B773" s="1"/>
      <c r="C773" s="1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>
      <c r="A774" s="1"/>
      <c r="B774" s="1"/>
      <c r="C774" s="1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>
      <c r="A775" s="1"/>
      <c r="B775" s="1"/>
      <c r="C775" s="1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>
      <c r="A776" s="1"/>
      <c r="B776" s="1"/>
      <c r="C776" s="1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>
      <c r="A777" s="1"/>
      <c r="B777" s="1"/>
      <c r="C777" s="1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>
      <c r="A778" s="1"/>
      <c r="B778" s="1"/>
      <c r="C778" s="1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>
      <c r="A779" s="1"/>
      <c r="B779" s="1"/>
      <c r="C779" s="1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>
      <c r="A780" s="1"/>
      <c r="B780" s="1"/>
      <c r="C780" s="1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>
      <c r="A781" s="1"/>
      <c r="B781" s="1"/>
      <c r="C781" s="1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>
      <c r="A782" s="1"/>
      <c r="B782" s="1"/>
      <c r="C782" s="1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>
      <c r="A783" s="1"/>
      <c r="B783" s="1"/>
      <c r="C783" s="1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>
      <c r="A784" s="1"/>
      <c r="B784" s="1"/>
      <c r="C784" s="1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>
      <c r="A785" s="1"/>
      <c r="B785" s="1"/>
      <c r="C785" s="1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>
      <c r="A786" s="1"/>
      <c r="B786" s="1"/>
      <c r="C786" s="1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>
      <c r="A787" s="1"/>
      <c r="B787" s="1"/>
      <c r="C787" s="1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>
      <c r="A788" s="1"/>
      <c r="B788" s="1"/>
      <c r="C788" s="1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>
      <c r="A789" s="1"/>
      <c r="B789" s="1"/>
      <c r="C789" s="1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>
      <c r="A790" s="1"/>
      <c r="B790" s="1"/>
      <c r="C790" s="1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>
      <c r="A791" s="1"/>
      <c r="B791" s="1"/>
      <c r="C791" s="1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>
      <c r="A792" s="1"/>
      <c r="B792" s="1"/>
      <c r="C792" s="1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>
      <c r="A793" s="1"/>
      <c r="B793" s="1"/>
      <c r="C793" s="1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>
      <c r="A794" s="1"/>
      <c r="B794" s="1"/>
      <c r="C794" s="1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>
      <c r="A795" s="1"/>
      <c r="B795" s="1"/>
      <c r="C795" s="1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>
      <c r="A796" s="1"/>
      <c r="B796" s="1"/>
      <c r="C796" s="1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>
      <c r="A797" s="1"/>
      <c r="B797" s="1"/>
      <c r="C797" s="1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>
      <c r="A798" s="1"/>
      <c r="B798" s="1"/>
      <c r="C798" s="1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>
      <c r="A799" s="1"/>
      <c r="B799" s="1"/>
      <c r="C799" s="1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>
      <c r="A800" s="1"/>
      <c r="B800" s="1"/>
      <c r="C800" s="1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>
      <c r="A801" s="1"/>
      <c r="B801" s="1"/>
      <c r="C801" s="1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>
      <c r="A802" s="1"/>
      <c r="B802" s="1"/>
      <c r="C802" s="1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>
      <c r="A803" s="1"/>
      <c r="B803" s="1"/>
      <c r="C803" s="1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>
      <c r="A804" s="1"/>
      <c r="B804" s="1"/>
      <c r="C804" s="1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>
      <c r="A805" s="1"/>
      <c r="B805" s="1"/>
      <c r="C805" s="1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>
      <c r="A806" s="1"/>
      <c r="B806" s="1"/>
      <c r="C806" s="1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>
      <c r="A807" s="1"/>
      <c r="B807" s="1"/>
      <c r="C807" s="1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>
      <c r="A808" s="1"/>
      <c r="B808" s="1"/>
      <c r="C808" s="1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>
      <c r="A809" s="1"/>
      <c r="B809" s="1"/>
      <c r="C809" s="1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>
      <c r="A810" s="1"/>
      <c r="B810" s="1"/>
      <c r="C810" s="1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>
      <c r="A811" s="1"/>
      <c r="B811" s="1"/>
      <c r="C811" s="1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>
      <c r="A812" s="1"/>
      <c r="B812" s="1"/>
      <c r="C812" s="1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>
      <c r="A813" s="1"/>
      <c r="B813" s="1"/>
      <c r="C813" s="1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>
      <c r="A814" s="1"/>
      <c r="B814" s="1"/>
      <c r="C814" s="1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>
      <c r="A815" s="1"/>
      <c r="B815" s="1"/>
      <c r="C815" s="1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>
      <c r="A816" s="1"/>
      <c r="B816" s="1"/>
      <c r="C816" s="1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>
      <c r="A817" s="1"/>
      <c r="B817" s="1"/>
      <c r="C817" s="1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>
      <c r="A818" s="1"/>
      <c r="B818" s="1"/>
      <c r="C818" s="1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>
      <c r="A819" s="1"/>
      <c r="B819" s="1"/>
      <c r="C819" s="1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>
      <c r="A820" s="1"/>
      <c r="B820" s="1"/>
      <c r="C820" s="1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>
      <c r="A821" s="1"/>
      <c r="B821" s="1"/>
      <c r="C821" s="1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>
      <c r="A822" s="1"/>
      <c r="B822" s="1"/>
      <c r="C822" s="1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>
      <c r="A823" s="1"/>
      <c r="B823" s="1"/>
      <c r="C823" s="1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>
      <c r="A824" s="1"/>
      <c r="B824" s="1"/>
      <c r="C824" s="1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>
      <c r="A825" s="1"/>
      <c r="B825" s="1"/>
      <c r="C825" s="1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>
      <c r="A826" s="1"/>
      <c r="B826" s="1"/>
      <c r="C826" s="1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>
      <c r="A827" s="1"/>
      <c r="B827" s="1"/>
      <c r="C827" s="1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>
      <c r="A828" s="1"/>
      <c r="B828" s="1"/>
      <c r="C828" s="1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>
      <c r="A829" s="1"/>
      <c r="B829" s="1"/>
      <c r="C829" s="1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>
      <c r="A830" s="1"/>
      <c r="B830" s="1"/>
      <c r="C830" s="1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>
      <c r="A831" s="1"/>
      <c r="B831" s="1"/>
      <c r="C831" s="1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>
      <c r="A832" s="1"/>
      <c r="B832" s="1"/>
      <c r="C832" s="1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>
      <c r="A833" s="1"/>
      <c r="B833" s="1"/>
      <c r="C833" s="1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>
      <c r="A834" s="1"/>
      <c r="B834" s="1"/>
      <c r="C834" s="1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>
      <c r="A835" s="1"/>
      <c r="B835" s="1"/>
      <c r="C835" s="1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>
      <c r="A836" s="1"/>
      <c r="B836" s="1"/>
      <c r="C836" s="1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>
      <c r="A837" s="1"/>
      <c r="B837" s="1"/>
      <c r="C837" s="1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>
      <c r="A838" s="1"/>
      <c r="B838" s="1"/>
      <c r="C838" s="1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>
      <c r="A839" s="1"/>
      <c r="B839" s="1"/>
      <c r="C839" s="1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>
      <c r="A840" s="1"/>
      <c r="B840" s="1"/>
      <c r="C840" s="1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>
      <c r="A841" s="1"/>
      <c r="B841" s="1"/>
      <c r="C841" s="1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>
      <c r="A842" s="1"/>
      <c r="B842" s="1"/>
      <c r="C842" s="1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>
      <c r="A843" s="1"/>
      <c r="B843" s="1"/>
      <c r="C843" s="1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>
      <c r="A844" s="1"/>
      <c r="B844" s="1"/>
      <c r="C844" s="1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>
      <c r="A845" s="1"/>
      <c r="B845" s="1"/>
      <c r="C845" s="1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>
      <c r="A846" s="1"/>
      <c r="B846" s="1"/>
      <c r="C846" s="1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>
      <c r="A847" s="1"/>
      <c r="B847" s="1"/>
      <c r="C847" s="1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>
      <c r="A848" s="1"/>
      <c r="B848" s="1"/>
      <c r="C848" s="1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>
      <c r="A849" s="1"/>
      <c r="B849" s="1"/>
      <c r="C849" s="1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>
      <c r="A850" s="1"/>
      <c r="B850" s="1"/>
      <c r="C850" s="1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>
      <c r="A851" s="1"/>
      <c r="B851" s="1"/>
      <c r="C851" s="1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>
      <c r="A852" s="1"/>
      <c r="B852" s="1"/>
      <c r="C852" s="1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>
      <c r="A853" s="1"/>
      <c r="B853" s="1"/>
      <c r="C853" s="1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>
      <c r="A854" s="1"/>
      <c r="B854" s="1"/>
      <c r="C854" s="1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>
      <c r="A855" s="1"/>
      <c r="B855" s="1"/>
      <c r="C855" s="1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>
      <c r="A856" s="1"/>
      <c r="B856" s="1"/>
      <c r="C856" s="1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>
      <c r="A857" s="1"/>
      <c r="B857" s="1"/>
      <c r="C857" s="1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>
      <c r="A858" s="1"/>
      <c r="B858" s="1"/>
      <c r="C858" s="1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>
      <c r="A859" s="1"/>
      <c r="B859" s="1"/>
      <c r="C859" s="1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>
      <c r="A860" s="1"/>
      <c r="B860" s="1"/>
      <c r="C860" s="1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>
      <c r="A861" s="1"/>
      <c r="B861" s="1"/>
      <c r="C861" s="1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>
      <c r="A862" s="1"/>
      <c r="B862" s="1"/>
      <c r="C862" s="1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>
      <c r="A863" s="1"/>
      <c r="B863" s="1"/>
      <c r="C863" s="1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>
      <c r="A864" s="1"/>
      <c r="B864" s="1"/>
      <c r="C864" s="1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>
      <c r="A865" s="1"/>
      <c r="B865" s="1"/>
      <c r="C865" s="1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>
      <c r="A866" s="1"/>
      <c r="B866" s="1"/>
      <c r="C866" s="1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>
      <c r="A867" s="1"/>
      <c r="B867" s="1"/>
      <c r="C867" s="1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>
      <c r="A868" s="1"/>
      <c r="B868" s="1"/>
      <c r="C868" s="1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>
      <c r="A869" s="1"/>
      <c r="B869" s="1"/>
      <c r="C869" s="1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>
      <c r="A870" s="1"/>
      <c r="B870" s="1"/>
      <c r="C870" s="1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>
      <c r="A871" s="1"/>
      <c r="B871" s="1"/>
      <c r="C871" s="1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>
      <c r="A872" s="1"/>
      <c r="B872" s="1"/>
      <c r="C872" s="1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>
      <c r="A873" s="1"/>
      <c r="B873" s="1"/>
      <c r="C873" s="1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>
      <c r="A874" s="1"/>
      <c r="B874" s="1"/>
      <c r="C874" s="1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>
      <c r="A875" s="1"/>
      <c r="B875" s="1"/>
      <c r="C875" s="1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>
      <c r="A876" s="1"/>
      <c r="B876" s="1"/>
      <c r="C876" s="1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>
      <c r="A877" s="1"/>
      <c r="B877" s="1"/>
      <c r="C877" s="1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>
      <c r="A878" s="1"/>
      <c r="B878" s="1"/>
      <c r="C878" s="1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>
      <c r="A879" s="1"/>
      <c r="B879" s="1"/>
      <c r="C879" s="1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>
      <c r="A880" s="1"/>
      <c r="B880" s="1"/>
      <c r="C880" s="1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>
      <c r="A881" s="1"/>
      <c r="B881" s="1"/>
      <c r="C881" s="1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>
      <c r="A882" s="1"/>
      <c r="B882" s="1"/>
      <c r="C882" s="1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>
      <c r="A883" s="1"/>
      <c r="B883" s="1"/>
      <c r="C883" s="1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>
      <c r="A884" s="1"/>
      <c r="B884" s="1"/>
      <c r="C884" s="1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>
      <c r="A885" s="1"/>
      <c r="B885" s="1"/>
      <c r="C885" s="1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>
      <c r="A886" s="1"/>
      <c r="B886" s="1"/>
      <c r="C886" s="1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>
      <c r="A887" s="1"/>
      <c r="B887" s="1"/>
      <c r="C887" s="1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>
      <c r="A888" s="1"/>
      <c r="B888" s="1"/>
      <c r="C888" s="1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>
      <c r="A889" s="1"/>
      <c r="B889" s="1"/>
      <c r="C889" s="1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>
      <c r="A890" s="1"/>
      <c r="B890" s="1"/>
      <c r="C890" s="1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>
      <c r="A891" s="1"/>
      <c r="B891" s="1"/>
      <c r="C891" s="1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>
      <c r="A892" s="1"/>
      <c r="B892" s="1"/>
      <c r="C892" s="1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>
      <c r="A893" s="1"/>
      <c r="B893" s="1"/>
      <c r="C893" s="1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>
      <c r="A894" s="1"/>
      <c r="B894" s="1"/>
      <c r="C894" s="1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>
      <c r="A895" s="1"/>
      <c r="B895" s="1"/>
      <c r="C895" s="1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>
      <c r="A896" s="1"/>
      <c r="B896" s="1"/>
      <c r="C896" s="1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>
      <c r="A897" s="1"/>
      <c r="B897" s="1"/>
      <c r="C897" s="1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>
      <c r="A898" s="1"/>
      <c r="B898" s="1"/>
      <c r="C898" s="1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>
      <c r="A899" s="1"/>
      <c r="B899" s="1"/>
      <c r="C899" s="1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>
      <c r="A900" s="1"/>
      <c r="B900" s="1"/>
      <c r="C900" s="1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>
      <c r="A901" s="1"/>
      <c r="B901" s="1"/>
      <c r="C901" s="1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>
      <c r="A902" s="1"/>
      <c r="B902" s="1"/>
      <c r="C902" s="1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>
      <c r="A903" s="1"/>
      <c r="B903" s="1"/>
      <c r="C903" s="1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>
      <c r="A904" s="1"/>
      <c r="B904" s="1"/>
      <c r="C904" s="1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>
      <c r="A905" s="1"/>
      <c r="B905" s="1"/>
      <c r="C905" s="1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>
      <c r="A906" s="1"/>
      <c r="B906" s="1"/>
      <c r="C906" s="1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>
      <c r="A907" s="1"/>
      <c r="B907" s="1"/>
      <c r="C907" s="1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>
      <c r="A908" s="1"/>
      <c r="B908" s="1"/>
      <c r="C908" s="1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>
      <c r="A909" s="1"/>
      <c r="B909" s="1"/>
      <c r="C909" s="1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>
      <c r="A910" s="1"/>
      <c r="B910" s="1"/>
      <c r="C910" s="1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>
      <c r="A911" s="1"/>
      <c r="B911" s="1"/>
      <c r="C911" s="1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>
      <c r="A912" s="1"/>
      <c r="B912" s="1"/>
      <c r="C912" s="1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>
      <c r="A913" s="1"/>
      <c r="B913" s="1"/>
      <c r="C913" s="1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>
      <c r="A914" s="1"/>
      <c r="B914" s="1"/>
      <c r="C914" s="1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>
      <c r="A915" s="1"/>
      <c r="B915" s="1"/>
      <c r="C915" s="1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>
      <c r="A916" s="1"/>
      <c r="B916" s="1"/>
      <c r="C916" s="1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>
      <c r="A917" s="1"/>
      <c r="B917" s="1"/>
      <c r="C917" s="1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>
      <c r="A918" s="1"/>
      <c r="B918" s="1"/>
      <c r="C918" s="1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>
      <c r="A919" s="1"/>
      <c r="B919" s="1"/>
      <c r="C919" s="1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>
      <c r="A920" s="1"/>
      <c r="B920" s="1"/>
      <c r="C920" s="1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>
      <c r="A921" s="1"/>
      <c r="B921" s="1"/>
      <c r="C921" s="1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>
      <c r="A922" s="1"/>
      <c r="B922" s="1"/>
      <c r="C922" s="1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>
      <c r="A923" s="1"/>
      <c r="B923" s="1"/>
      <c r="C923" s="1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>
      <c r="A924" s="1"/>
      <c r="B924" s="1"/>
      <c r="C924" s="1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>
      <c r="A925" s="1"/>
      <c r="B925" s="1"/>
      <c r="C925" s="1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>
      <c r="A926" s="1"/>
      <c r="B926" s="1"/>
      <c r="C926" s="1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>
      <c r="A927" s="1"/>
      <c r="B927" s="1"/>
      <c r="C927" s="1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>
      <c r="A928" s="1"/>
      <c r="B928" s="1"/>
      <c r="C928" s="1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>
      <c r="A929" s="1"/>
      <c r="B929" s="1"/>
      <c r="C929" s="1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>
      <c r="A930" s="1"/>
      <c r="B930" s="1"/>
      <c r="C930" s="1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>
      <c r="A931" s="1"/>
      <c r="B931" s="1"/>
      <c r="C931" s="1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>
      <c r="A932" s="1"/>
      <c r="B932" s="1"/>
      <c r="C932" s="1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>
      <c r="A933" s="1"/>
      <c r="B933" s="1"/>
      <c r="C933" s="1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>
      <c r="A934" s="1"/>
      <c r="B934" s="1"/>
      <c r="C934" s="1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>
      <c r="A935" s="1"/>
      <c r="B935" s="1"/>
      <c r="C935" s="1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>
      <c r="A936" s="1"/>
      <c r="B936" s="1"/>
      <c r="C936" s="1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>
      <c r="A937" s="1"/>
      <c r="B937" s="1"/>
      <c r="C937" s="1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>
      <c r="A938" s="1"/>
      <c r="B938" s="1"/>
      <c r="C938" s="1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>
      <c r="A939" s="1"/>
      <c r="B939" s="1"/>
      <c r="C939" s="1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>
      <c r="A940" s="1"/>
      <c r="B940" s="1"/>
      <c r="C940" s="1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>
      <c r="A941" s="1"/>
      <c r="B941" s="1"/>
      <c r="C941" s="1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>
      <c r="A942" s="1"/>
      <c r="B942" s="1"/>
      <c r="C942" s="1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>
      <c r="A943" s="1"/>
      <c r="B943" s="1"/>
      <c r="C943" s="1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>
      <c r="A944" s="1"/>
      <c r="B944" s="1"/>
      <c r="C944" s="1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>
      <c r="A945" s="1"/>
      <c r="B945" s="1"/>
      <c r="C945" s="1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>
      <c r="A946" s="1"/>
      <c r="B946" s="1"/>
      <c r="C946" s="1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>
      <c r="A947" s="1"/>
      <c r="B947" s="1"/>
      <c r="C947" s="1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>
      <c r="A948" s="1"/>
      <c r="B948" s="1"/>
      <c r="C948" s="1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>
      <c r="A949" s="1"/>
      <c r="B949" s="1"/>
      <c r="C949" s="1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>
      <c r="A950" s="1"/>
      <c r="B950" s="1"/>
      <c r="C950" s="1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>
      <c r="A951" s="1"/>
      <c r="B951" s="1"/>
      <c r="C951" s="1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>
      <c r="A952" s="1"/>
      <c r="B952" s="1"/>
      <c r="C952" s="1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>
      <c r="A953" s="1"/>
      <c r="B953" s="1"/>
      <c r="C953" s="1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>
      <c r="A954" s="1"/>
      <c r="B954" s="1"/>
      <c r="C954" s="1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>
      <c r="A955" s="1"/>
      <c r="B955" s="1"/>
      <c r="C955" s="1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>
      <c r="A956" s="1"/>
      <c r="B956" s="1"/>
      <c r="C956" s="1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>
      <c r="A957" s="1"/>
      <c r="B957" s="1"/>
      <c r="C957" s="1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>
      <c r="A958" s="1"/>
      <c r="B958" s="1"/>
      <c r="C958" s="1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>
      <c r="A959" s="1"/>
      <c r="B959" s="1"/>
      <c r="C959" s="1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>
      <c r="A960" s="1"/>
      <c r="B960" s="1"/>
      <c r="C960" s="1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>
      <c r="A961" s="1"/>
      <c r="B961" s="1"/>
      <c r="C961" s="1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>
      <c r="A962" s="1"/>
      <c r="B962" s="1"/>
      <c r="C962" s="1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>
      <c r="A963" s="1"/>
      <c r="B963" s="1"/>
      <c r="C963" s="1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>
      <c r="A964" s="1"/>
      <c r="B964" s="1"/>
      <c r="C964" s="1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>
      <c r="A965" s="1"/>
      <c r="B965" s="1"/>
      <c r="C965" s="1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>
      <c r="A966" s="1"/>
      <c r="B966" s="1"/>
      <c r="C966" s="1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>
      <c r="A967" s="1"/>
      <c r="B967" s="1"/>
      <c r="C967" s="1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>
      <c r="A968" s="1"/>
      <c r="B968" s="1"/>
      <c r="C968" s="1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>
      <c r="A969" s="1"/>
      <c r="B969" s="1"/>
      <c r="C969" s="1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>
      <c r="A970" s="1"/>
      <c r="B970" s="1"/>
      <c r="C970" s="1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>
      <c r="A971" s="1"/>
      <c r="B971" s="1"/>
      <c r="C971" s="1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>
      <c r="A972" s="1"/>
      <c r="B972" s="1"/>
      <c r="C972" s="1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>
      <c r="A973" s="1"/>
      <c r="B973" s="1"/>
      <c r="C973" s="1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>
      <c r="A974" s="1"/>
      <c r="B974" s="1"/>
      <c r="C974" s="1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>
      <c r="A975" s="1"/>
      <c r="B975" s="1"/>
      <c r="C975" s="1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>
      <c r="A976" s="1"/>
      <c r="B976" s="1"/>
      <c r="C976" s="1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>
      <c r="A977" s="1"/>
      <c r="B977" s="1"/>
      <c r="C977" s="1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>
      <c r="A978" s="1"/>
      <c r="B978" s="1"/>
      <c r="C978" s="1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>
      <c r="A979" s="1"/>
      <c r="B979" s="1"/>
      <c r="C979" s="1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>
      <c r="A980" s="1"/>
      <c r="B980" s="1"/>
      <c r="C980" s="1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>
      <c r="A981" s="1"/>
      <c r="B981" s="1"/>
      <c r="C981" s="1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>
      <c r="A982" s="1"/>
      <c r="B982" s="1"/>
      <c r="C982" s="1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>
      <c r="A983" s="1"/>
      <c r="B983" s="1"/>
      <c r="C983" s="1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>
      <c r="A984" s="1"/>
      <c r="B984" s="1"/>
      <c r="C984" s="1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>
      <c r="A985" s="1"/>
      <c r="B985" s="1"/>
      <c r="C985" s="1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>
      <c r="A986" s="1"/>
      <c r="B986" s="1"/>
      <c r="C986" s="1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>
      <c r="A987" s="1"/>
      <c r="B987" s="1"/>
      <c r="C987" s="1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>
      <c r="A988" s="1"/>
      <c r="B988" s="1"/>
      <c r="C988" s="1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>
      <c r="A989" s="1"/>
      <c r="B989" s="1"/>
      <c r="C989" s="1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>
      <c r="A990" s="1"/>
      <c r="B990" s="1"/>
      <c r="C990" s="1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>
      <c r="A991" s="1"/>
      <c r="B991" s="1"/>
      <c r="C991" s="1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>
      <c r="A992" s="1"/>
      <c r="B992" s="1"/>
      <c r="C992" s="1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>
      <c r="A993" s="1"/>
      <c r="B993" s="1"/>
      <c r="C993" s="1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>
      <c r="A994" s="1"/>
      <c r="B994" s="1"/>
      <c r="C994" s="1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>
      <c r="A995" s="1"/>
      <c r="B995" s="1"/>
      <c r="C995" s="1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>
      <c r="A996" s="1"/>
      <c r="B996" s="1"/>
      <c r="C996" s="1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>
      <c r="A997" s="1"/>
      <c r="B997" s="1"/>
      <c r="C997" s="1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>
      <c r="A998" s="1"/>
      <c r="B998" s="1"/>
      <c r="C998" s="1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>
      <c r="A999" s="1"/>
      <c r="B999" s="1"/>
      <c r="C999" s="1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>
      <c r="A1000" s="1"/>
      <c r="B1000" s="1"/>
      <c r="C1000" s="1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</sheetData>
  <mergeCells count="40">
    <mergeCell ref="A110:AB110"/>
    <mergeCell ref="A7:B7"/>
    <mergeCell ref="A8:B8"/>
    <mergeCell ref="A9:B12"/>
    <mergeCell ref="A13:A15"/>
    <mergeCell ref="B13:B15"/>
    <mergeCell ref="C13:C15"/>
    <mergeCell ref="A93:K97"/>
    <mergeCell ref="L93:W93"/>
    <mergeCell ref="L94:W94"/>
    <mergeCell ref="L95:W95"/>
    <mergeCell ref="L96:W96"/>
    <mergeCell ref="L97:W97"/>
    <mergeCell ref="AC13:AI13"/>
    <mergeCell ref="C8:R8"/>
    <mergeCell ref="S8:V8"/>
    <mergeCell ref="W8:AB8"/>
    <mergeCell ref="D9:AB9"/>
    <mergeCell ref="D10:AB10"/>
    <mergeCell ref="D11:AB11"/>
    <mergeCell ref="D12:AB12"/>
    <mergeCell ref="D13:H13"/>
    <mergeCell ref="I13:M13"/>
    <mergeCell ref="N13:R13"/>
    <mergeCell ref="S13:W13"/>
    <mergeCell ref="X13:AB13"/>
    <mergeCell ref="A6:B6"/>
    <mergeCell ref="C6:R6"/>
    <mergeCell ref="S6:V6"/>
    <mergeCell ref="W6:AB6"/>
    <mergeCell ref="C7:R7"/>
    <mergeCell ref="S7:V7"/>
    <mergeCell ref="W7:AB7"/>
    <mergeCell ref="A1:AB1"/>
    <mergeCell ref="A2:AB2"/>
    <mergeCell ref="A3:AB3"/>
    <mergeCell ref="A4:AB4"/>
    <mergeCell ref="A5:R5"/>
    <mergeCell ref="S5:V5"/>
    <mergeCell ref="W5:AB5"/>
  </mergeCells>
  <conditionalFormatting sqref="B53:C91">
    <cfRule type="containsText" dxfId="12" priority="1" operator="containsText" text="AB">
      <formula>NOT(ISERROR(SEARCH(("AB"),(B53))))</formula>
    </cfRule>
  </conditionalFormatting>
  <conditionalFormatting sqref="B53:C91">
    <cfRule type="cellIs" dxfId="11" priority="2" operator="lessThan">
      <formula>50</formula>
    </cfRule>
  </conditionalFormatting>
  <conditionalFormatting sqref="B53:C91">
    <cfRule type="containsText" dxfId="10" priority="3" operator="containsText" text="OD">
      <formula>NOT(ISERROR(SEARCH(("OD"),(B53))))</formula>
    </cfRule>
  </conditionalFormatting>
  <conditionalFormatting sqref="J53:J79 L53:L79">
    <cfRule type="cellIs" dxfId="9" priority="4" operator="greaterThan">
      <formula>19</formula>
    </cfRule>
  </conditionalFormatting>
  <conditionalFormatting sqref="B92:C92">
    <cfRule type="containsText" dxfId="8" priority="5" operator="containsText" text="AB">
      <formula>NOT(ISERROR(SEARCH(("AB"),(B92))))</formula>
    </cfRule>
  </conditionalFormatting>
  <conditionalFormatting sqref="B92:C92">
    <cfRule type="cellIs" dxfId="7" priority="6" operator="lessThan">
      <formula>50</formula>
    </cfRule>
  </conditionalFormatting>
  <conditionalFormatting sqref="B92:C92">
    <cfRule type="containsText" dxfId="6" priority="7" operator="containsText" text="OD">
      <formula>NOT(ISERROR(SEARCH(("OD"),(B92))))</formula>
    </cfRule>
  </conditionalFormatting>
  <conditionalFormatting sqref="L16:L25 L27:L42">
    <cfRule type="cellIs" dxfId="5" priority="8" operator="greaterThan">
      <formula>19</formula>
    </cfRule>
  </conditionalFormatting>
  <conditionalFormatting sqref="K16">
    <cfRule type="cellIs" dxfId="4" priority="9" operator="greaterThan">
      <formula>19</formula>
    </cfRule>
  </conditionalFormatting>
  <pageMargins left="0.31" right="0.26" top="0.36" bottom="0.25" header="0" footer="0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view="pageBreakPreview" topLeftCell="A61" zoomScale="60" workbookViewId="0">
      <selection activeCell="D100" sqref="D100"/>
    </sheetView>
  </sheetViews>
  <sheetFormatPr defaultColWidth="14.42578125" defaultRowHeight="15" customHeight="1"/>
  <cols>
    <col min="1" max="1" width="10.7109375" customWidth="1"/>
    <col min="2" max="2" width="17.85546875" customWidth="1"/>
    <col min="3" max="3" width="29.5703125" customWidth="1"/>
    <col min="4" max="4" width="27.5703125" customWidth="1"/>
    <col min="5" max="26" width="8.7109375" customWidth="1"/>
  </cols>
  <sheetData>
    <row r="1" spans="1:26" ht="32.25" customHeight="1">
      <c r="A1" s="73" t="s">
        <v>119</v>
      </c>
      <c r="B1" s="63"/>
      <c r="C1" s="63"/>
      <c r="D1" s="6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.75" customHeight="1">
      <c r="A2" s="73" t="str">
        <f>Internal!A2</f>
        <v>Department of Electronics and Communication Engineering</v>
      </c>
      <c r="B2" s="63"/>
      <c r="C2" s="63"/>
      <c r="D2" s="6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5.5" customHeight="1">
      <c r="A3" s="100" t="str">
        <f>Internal!A3</f>
        <v xml:space="preserve">ACADEMIC YEAR: 2019-20 (EVEN SEMESTER)               </v>
      </c>
      <c r="B3" s="87"/>
      <c r="C3" s="87"/>
      <c r="D3" s="8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01" t="s">
        <v>120</v>
      </c>
      <c r="B4" s="102"/>
      <c r="C4" s="102"/>
      <c r="D4" s="102"/>
    </row>
    <row r="5" spans="1:26" ht="18" customHeight="1">
      <c r="A5" s="101" t="s">
        <v>121</v>
      </c>
      <c r="B5" s="102"/>
      <c r="C5" s="103" t="str">
        <f>Internal!W6</f>
        <v>IV/VIII/ECE</v>
      </c>
      <c r="D5" s="102"/>
    </row>
    <row r="6" spans="1:26" ht="18" customHeight="1">
      <c r="A6" s="101" t="s">
        <v>122</v>
      </c>
      <c r="B6" s="102"/>
      <c r="C6" s="103" t="str">
        <f>Internal!C6&amp;Internal!C7</f>
        <v>GE8076PROFESSIONAL ETHICS  IN ENGINEERING</v>
      </c>
      <c r="D6" s="102"/>
    </row>
    <row r="7" spans="1:26" ht="18" customHeight="1">
      <c r="A7" s="104" t="s">
        <v>165</v>
      </c>
      <c r="B7" s="105"/>
      <c r="C7" s="105"/>
      <c r="D7" s="105"/>
    </row>
    <row r="8" spans="1:26" ht="15.75">
      <c r="A8" s="37"/>
      <c r="B8" s="37"/>
      <c r="C8" s="37"/>
      <c r="D8" s="37"/>
    </row>
    <row r="9" spans="1:26" ht="27.75" customHeight="1">
      <c r="A9" s="2" t="s">
        <v>123</v>
      </c>
      <c r="B9" s="2" t="s">
        <v>124</v>
      </c>
      <c r="C9" s="38" t="s">
        <v>125</v>
      </c>
      <c r="D9" s="2" t="s">
        <v>126</v>
      </c>
    </row>
    <row r="10" spans="1:26" ht="15" customHeight="1">
      <c r="A10" s="39">
        <v>1</v>
      </c>
      <c r="B10" s="40">
        <v>721216106001</v>
      </c>
      <c r="C10" s="40" t="s">
        <v>36</v>
      </c>
      <c r="D10" s="16" t="s">
        <v>127</v>
      </c>
    </row>
    <row r="11" spans="1:26" ht="15" customHeight="1">
      <c r="A11" s="39">
        <v>2</v>
      </c>
      <c r="B11" s="40">
        <v>721216106002</v>
      </c>
      <c r="C11" s="40" t="s">
        <v>37</v>
      </c>
      <c r="D11" s="16" t="s">
        <v>127</v>
      </c>
    </row>
    <row r="12" spans="1:26" ht="15" customHeight="1">
      <c r="A12" s="39">
        <v>3</v>
      </c>
      <c r="B12" s="40">
        <v>721216106003</v>
      </c>
      <c r="C12" s="40" t="s">
        <v>38</v>
      </c>
      <c r="D12" s="16" t="s">
        <v>128</v>
      </c>
    </row>
    <row r="13" spans="1:26" ht="15" customHeight="1">
      <c r="A13" s="39">
        <v>4</v>
      </c>
      <c r="B13" s="40">
        <v>721216106004</v>
      </c>
      <c r="C13" s="40" t="s">
        <v>39</v>
      </c>
      <c r="D13" s="16" t="s">
        <v>127</v>
      </c>
    </row>
    <row r="14" spans="1:26" ht="15" customHeight="1">
      <c r="A14" s="39">
        <v>5</v>
      </c>
      <c r="B14" s="40">
        <v>721216106005</v>
      </c>
      <c r="C14" s="40" t="s">
        <v>40</v>
      </c>
      <c r="D14" s="16" t="s">
        <v>128</v>
      </c>
    </row>
    <row r="15" spans="1:26" ht="15" customHeight="1">
      <c r="A15" s="39">
        <v>6</v>
      </c>
      <c r="B15" s="40">
        <v>721216106006</v>
      </c>
      <c r="C15" s="40" t="s">
        <v>41</v>
      </c>
      <c r="D15" s="16" t="s">
        <v>129</v>
      </c>
    </row>
    <row r="16" spans="1:26" ht="15" customHeight="1">
      <c r="A16" s="39">
        <v>7</v>
      </c>
      <c r="B16" s="40">
        <v>721216106008</v>
      </c>
      <c r="C16" s="40" t="s">
        <v>42</v>
      </c>
      <c r="D16" s="16" t="s">
        <v>128</v>
      </c>
    </row>
    <row r="17" spans="1:4" ht="15" customHeight="1">
      <c r="A17" s="39">
        <v>8</v>
      </c>
      <c r="B17" s="40">
        <v>721216106009</v>
      </c>
      <c r="C17" s="40" t="s">
        <v>43</v>
      </c>
      <c r="D17" s="16" t="s">
        <v>128</v>
      </c>
    </row>
    <row r="18" spans="1:4" ht="15" customHeight="1">
      <c r="A18" s="39">
        <v>9</v>
      </c>
      <c r="B18" s="40">
        <v>721216106010</v>
      </c>
      <c r="C18" s="40" t="s">
        <v>44</v>
      </c>
      <c r="D18" s="16" t="s">
        <v>128</v>
      </c>
    </row>
    <row r="19" spans="1:4" ht="15" customHeight="1">
      <c r="A19" s="39">
        <v>10</v>
      </c>
      <c r="B19" s="40">
        <v>721216106011</v>
      </c>
      <c r="C19" s="40" t="s">
        <v>45</v>
      </c>
      <c r="D19" s="16" t="s">
        <v>130</v>
      </c>
    </row>
    <row r="20" spans="1:4" ht="15" customHeight="1">
      <c r="A20" s="39">
        <v>11</v>
      </c>
      <c r="B20" s="40">
        <v>721216106012</v>
      </c>
      <c r="C20" s="40" t="s">
        <v>46</v>
      </c>
      <c r="D20" s="16" t="s">
        <v>131</v>
      </c>
    </row>
    <row r="21" spans="1:4" ht="15" customHeight="1">
      <c r="A21" s="39">
        <v>12</v>
      </c>
      <c r="B21" s="40">
        <v>721216106013</v>
      </c>
      <c r="C21" s="40" t="s">
        <v>47</v>
      </c>
      <c r="D21" s="16" t="s">
        <v>129</v>
      </c>
    </row>
    <row r="22" spans="1:4" ht="15" customHeight="1">
      <c r="A22" s="39">
        <v>13</v>
      </c>
      <c r="B22" s="40">
        <v>721216106014</v>
      </c>
      <c r="C22" s="40" t="s">
        <v>48</v>
      </c>
      <c r="D22" s="16" t="s">
        <v>128</v>
      </c>
    </row>
    <row r="23" spans="1:4" ht="15" customHeight="1">
      <c r="A23" s="39">
        <v>14</v>
      </c>
      <c r="B23" s="40">
        <v>721216106016</v>
      </c>
      <c r="C23" s="40" t="s">
        <v>49</v>
      </c>
      <c r="D23" s="16" t="s">
        <v>128</v>
      </c>
    </row>
    <row r="24" spans="1:4" ht="15" customHeight="1">
      <c r="A24" s="39">
        <v>15</v>
      </c>
      <c r="B24" s="40">
        <v>721216106018</v>
      </c>
      <c r="C24" s="40" t="s">
        <v>50</v>
      </c>
      <c r="D24" s="16" t="s">
        <v>127</v>
      </c>
    </row>
    <row r="25" spans="1:4" ht="15" customHeight="1">
      <c r="A25" s="39">
        <v>16</v>
      </c>
      <c r="B25" s="40">
        <v>721216106019</v>
      </c>
      <c r="C25" s="40" t="s">
        <v>51</v>
      </c>
      <c r="D25" s="16" t="s">
        <v>127</v>
      </c>
    </row>
    <row r="26" spans="1:4" ht="15" customHeight="1">
      <c r="A26" s="39">
        <v>17</v>
      </c>
      <c r="B26" s="40">
        <v>721216106020</v>
      </c>
      <c r="C26" s="40" t="s">
        <v>52</v>
      </c>
      <c r="D26" s="16" t="s">
        <v>127</v>
      </c>
    </row>
    <row r="27" spans="1:4" ht="15" customHeight="1">
      <c r="A27" s="39">
        <v>18</v>
      </c>
      <c r="B27" s="40">
        <v>721216106021</v>
      </c>
      <c r="C27" s="40" t="s">
        <v>53</v>
      </c>
      <c r="D27" s="16" t="s">
        <v>128</v>
      </c>
    </row>
    <row r="28" spans="1:4" ht="15" customHeight="1">
      <c r="A28" s="39">
        <v>19</v>
      </c>
      <c r="B28" s="40">
        <v>721216106022</v>
      </c>
      <c r="C28" s="40" t="s">
        <v>54</v>
      </c>
      <c r="D28" s="16" t="s">
        <v>129</v>
      </c>
    </row>
    <row r="29" spans="1:4" ht="15" customHeight="1">
      <c r="A29" s="39">
        <v>20</v>
      </c>
      <c r="B29" s="40">
        <v>721216106023</v>
      </c>
      <c r="C29" s="40" t="s">
        <v>55</v>
      </c>
      <c r="D29" s="16" t="s">
        <v>129</v>
      </c>
    </row>
    <row r="30" spans="1:4" ht="15" customHeight="1">
      <c r="A30" s="39">
        <v>21</v>
      </c>
      <c r="B30" s="40">
        <v>721216106024</v>
      </c>
      <c r="C30" s="40" t="s">
        <v>56</v>
      </c>
      <c r="D30" s="16" t="s">
        <v>128</v>
      </c>
    </row>
    <row r="31" spans="1:4" ht="15" customHeight="1">
      <c r="A31" s="39">
        <v>22</v>
      </c>
      <c r="B31" s="40">
        <v>721216106025</v>
      </c>
      <c r="C31" s="40" t="s">
        <v>57</v>
      </c>
      <c r="D31" s="16" t="s">
        <v>127</v>
      </c>
    </row>
    <row r="32" spans="1:4" ht="15" customHeight="1">
      <c r="A32" s="39">
        <v>23</v>
      </c>
      <c r="B32" s="40">
        <v>721216106026</v>
      </c>
      <c r="C32" s="40" t="s">
        <v>58</v>
      </c>
      <c r="D32" s="16" t="s">
        <v>128</v>
      </c>
    </row>
    <row r="33" spans="1:4" ht="15" customHeight="1">
      <c r="A33" s="39">
        <v>24</v>
      </c>
      <c r="B33" s="40">
        <v>721216106029</v>
      </c>
      <c r="C33" s="40" t="s">
        <v>59</v>
      </c>
      <c r="D33" s="16" t="s">
        <v>127</v>
      </c>
    </row>
    <row r="34" spans="1:4" ht="15" customHeight="1">
      <c r="A34" s="39">
        <v>25</v>
      </c>
      <c r="B34" s="40">
        <v>721216106031</v>
      </c>
      <c r="C34" s="40" t="s">
        <v>60</v>
      </c>
      <c r="D34" s="16" t="s">
        <v>131</v>
      </c>
    </row>
    <row r="35" spans="1:4" ht="15" customHeight="1">
      <c r="A35" s="39">
        <v>26</v>
      </c>
      <c r="B35" s="40">
        <v>721216106032</v>
      </c>
      <c r="C35" s="40" t="s">
        <v>61</v>
      </c>
      <c r="D35" s="16" t="s">
        <v>131</v>
      </c>
    </row>
    <row r="36" spans="1:4" ht="15" customHeight="1">
      <c r="A36" s="39">
        <v>27</v>
      </c>
      <c r="B36" s="40">
        <v>721216106033</v>
      </c>
      <c r="C36" s="40" t="s">
        <v>62</v>
      </c>
      <c r="D36" s="16" t="s">
        <v>130</v>
      </c>
    </row>
    <row r="37" spans="1:4" ht="15" customHeight="1">
      <c r="A37" s="39">
        <v>28</v>
      </c>
      <c r="B37" s="40">
        <v>721216106034</v>
      </c>
      <c r="C37" s="40" t="s">
        <v>63</v>
      </c>
      <c r="D37" s="16" t="s">
        <v>129</v>
      </c>
    </row>
    <row r="38" spans="1:4" ht="15" customHeight="1">
      <c r="A38" s="39">
        <v>29</v>
      </c>
      <c r="B38" s="40">
        <v>721216106035</v>
      </c>
      <c r="C38" s="40" t="s">
        <v>64</v>
      </c>
      <c r="D38" s="16" t="s">
        <v>127</v>
      </c>
    </row>
    <row r="39" spans="1:4" ht="15" customHeight="1">
      <c r="A39" s="39">
        <v>30</v>
      </c>
      <c r="B39" s="40">
        <v>721216106036</v>
      </c>
      <c r="C39" s="40" t="s">
        <v>65</v>
      </c>
      <c r="D39" s="16" t="s">
        <v>127</v>
      </c>
    </row>
    <row r="40" spans="1:4" ht="15" customHeight="1">
      <c r="A40" s="39">
        <v>31</v>
      </c>
      <c r="B40" s="40">
        <v>721216106037</v>
      </c>
      <c r="C40" s="40" t="s">
        <v>66</v>
      </c>
      <c r="D40" s="16" t="s">
        <v>128</v>
      </c>
    </row>
    <row r="41" spans="1:4" ht="15" customHeight="1">
      <c r="A41" s="39">
        <v>32</v>
      </c>
      <c r="B41" s="40">
        <v>721216106038</v>
      </c>
      <c r="C41" s="40" t="s">
        <v>67</v>
      </c>
      <c r="D41" s="16" t="s">
        <v>127</v>
      </c>
    </row>
    <row r="42" spans="1:4" ht="15" customHeight="1">
      <c r="A42" s="39">
        <v>33</v>
      </c>
      <c r="B42" s="40">
        <v>721216106039</v>
      </c>
      <c r="C42" s="40" t="s">
        <v>68</v>
      </c>
      <c r="D42" s="16" t="s">
        <v>128</v>
      </c>
    </row>
    <row r="43" spans="1:4" ht="15" customHeight="1">
      <c r="A43" s="39">
        <v>34</v>
      </c>
      <c r="B43" s="40">
        <v>721216106040</v>
      </c>
      <c r="C43" s="40" t="s">
        <v>69</v>
      </c>
      <c r="D43" s="16" t="s">
        <v>127</v>
      </c>
    </row>
    <row r="44" spans="1:4" ht="15" customHeight="1">
      <c r="A44" s="39">
        <v>35</v>
      </c>
      <c r="B44" s="40">
        <v>721216106041</v>
      </c>
      <c r="C44" s="40" t="s">
        <v>70</v>
      </c>
      <c r="D44" s="16" t="s">
        <v>129</v>
      </c>
    </row>
    <row r="45" spans="1:4" ht="15" customHeight="1">
      <c r="A45" s="39">
        <v>36</v>
      </c>
      <c r="B45" s="40">
        <v>721216106042</v>
      </c>
      <c r="C45" s="40" t="s">
        <v>71</v>
      </c>
      <c r="D45" s="16" t="s">
        <v>127</v>
      </c>
    </row>
    <row r="46" spans="1:4" ht="15" customHeight="1">
      <c r="A46" s="39">
        <v>37</v>
      </c>
      <c r="B46" s="40">
        <v>721216106084</v>
      </c>
      <c r="C46" s="40" t="s">
        <v>72</v>
      </c>
      <c r="D46" s="16" t="s">
        <v>128</v>
      </c>
    </row>
    <row r="47" spans="1:4" ht="15" customHeight="1">
      <c r="A47" s="41">
        <v>38</v>
      </c>
      <c r="B47" s="39">
        <v>721216106043</v>
      </c>
      <c r="C47" s="42" t="s">
        <v>73</v>
      </c>
      <c r="D47" s="43" t="s">
        <v>127</v>
      </c>
    </row>
    <row r="48" spans="1:4" ht="15" customHeight="1">
      <c r="A48" s="41">
        <v>39</v>
      </c>
      <c r="B48" s="44">
        <v>721216106044</v>
      </c>
      <c r="C48" s="45" t="s">
        <v>74</v>
      </c>
      <c r="D48" s="16" t="s">
        <v>128</v>
      </c>
    </row>
    <row r="49" spans="1:4" ht="15" customHeight="1">
      <c r="A49" s="41">
        <v>40</v>
      </c>
      <c r="B49" s="44">
        <v>721216106045</v>
      </c>
      <c r="C49" s="45" t="s">
        <v>75</v>
      </c>
      <c r="D49" s="16" t="s">
        <v>127</v>
      </c>
    </row>
    <row r="50" spans="1:4" ht="15" customHeight="1">
      <c r="A50" s="41">
        <v>41</v>
      </c>
      <c r="B50" s="44">
        <v>721216106046</v>
      </c>
      <c r="C50" s="45" t="s">
        <v>76</v>
      </c>
      <c r="D50" s="16" t="s">
        <v>127</v>
      </c>
    </row>
    <row r="51" spans="1:4" ht="15" customHeight="1">
      <c r="A51" s="41">
        <v>42</v>
      </c>
      <c r="B51" s="44">
        <v>721216106047</v>
      </c>
      <c r="C51" s="45" t="s">
        <v>77</v>
      </c>
      <c r="D51" s="16" t="s">
        <v>127</v>
      </c>
    </row>
    <row r="52" spans="1:4" ht="15" customHeight="1">
      <c r="A52" s="41">
        <v>43</v>
      </c>
      <c r="B52" s="44">
        <v>721216106048</v>
      </c>
      <c r="C52" s="45" t="s">
        <v>78</v>
      </c>
      <c r="D52" s="16" t="s">
        <v>128</v>
      </c>
    </row>
    <row r="53" spans="1:4" ht="15" customHeight="1">
      <c r="A53" s="41">
        <v>44</v>
      </c>
      <c r="B53" s="44">
        <v>721216106049</v>
      </c>
      <c r="C53" s="45" t="s">
        <v>79</v>
      </c>
      <c r="D53" s="16" t="s">
        <v>128</v>
      </c>
    </row>
    <row r="54" spans="1:4" ht="15" customHeight="1">
      <c r="A54" s="41">
        <v>45</v>
      </c>
      <c r="B54" s="44">
        <v>721216106050</v>
      </c>
      <c r="C54" s="45" t="s">
        <v>80</v>
      </c>
      <c r="D54" s="16" t="s">
        <v>128</v>
      </c>
    </row>
    <row r="55" spans="1:4" ht="15" customHeight="1">
      <c r="A55" s="41">
        <v>46</v>
      </c>
      <c r="B55" s="44">
        <v>721216106051</v>
      </c>
      <c r="C55" s="45" t="s">
        <v>81</v>
      </c>
      <c r="D55" s="16" t="s">
        <v>129</v>
      </c>
    </row>
    <row r="56" spans="1:4" ht="15" customHeight="1">
      <c r="A56" s="41">
        <v>47</v>
      </c>
      <c r="B56" s="44">
        <v>721216106052</v>
      </c>
      <c r="C56" s="45" t="s">
        <v>82</v>
      </c>
      <c r="D56" s="16" t="s">
        <v>127</v>
      </c>
    </row>
    <row r="57" spans="1:4" ht="15" customHeight="1">
      <c r="A57" s="41">
        <v>48</v>
      </c>
      <c r="B57" s="44">
        <v>721216106053</v>
      </c>
      <c r="C57" s="45" t="s">
        <v>83</v>
      </c>
      <c r="D57" s="16" t="s">
        <v>130</v>
      </c>
    </row>
    <row r="58" spans="1:4" ht="15" customHeight="1">
      <c r="A58" s="41">
        <v>49</v>
      </c>
      <c r="B58" s="44">
        <v>721216106055</v>
      </c>
      <c r="C58" s="45" t="s">
        <v>84</v>
      </c>
      <c r="D58" s="16" t="s">
        <v>127</v>
      </c>
    </row>
    <row r="59" spans="1:4" ht="15" customHeight="1">
      <c r="A59" s="41">
        <v>50</v>
      </c>
      <c r="B59" s="44">
        <v>721216106056</v>
      </c>
      <c r="C59" s="45" t="s">
        <v>85</v>
      </c>
      <c r="D59" s="16" t="s">
        <v>128</v>
      </c>
    </row>
    <row r="60" spans="1:4" ht="15" customHeight="1">
      <c r="A60" s="41">
        <v>51</v>
      </c>
      <c r="B60" s="44">
        <v>721216106057</v>
      </c>
      <c r="C60" s="45" t="s">
        <v>86</v>
      </c>
      <c r="D60" s="16" t="s">
        <v>131</v>
      </c>
    </row>
    <row r="61" spans="1:4" ht="15" customHeight="1">
      <c r="A61" s="41">
        <v>52</v>
      </c>
      <c r="B61" s="44">
        <v>721216106058</v>
      </c>
      <c r="C61" s="45" t="s">
        <v>87</v>
      </c>
      <c r="D61" s="16" t="s">
        <v>127</v>
      </c>
    </row>
    <row r="62" spans="1:4" ht="15" customHeight="1">
      <c r="A62" s="41">
        <v>53</v>
      </c>
      <c r="B62" s="44">
        <v>721216106059</v>
      </c>
      <c r="C62" s="45" t="s">
        <v>88</v>
      </c>
      <c r="D62" s="16" t="s">
        <v>130</v>
      </c>
    </row>
    <row r="63" spans="1:4" ht="15" customHeight="1">
      <c r="A63" s="41">
        <v>54</v>
      </c>
      <c r="B63" s="44">
        <v>721216106060</v>
      </c>
      <c r="C63" s="45" t="s">
        <v>89</v>
      </c>
      <c r="D63" s="16" t="s">
        <v>128</v>
      </c>
    </row>
    <row r="64" spans="1:4" ht="15" customHeight="1">
      <c r="A64" s="41">
        <v>55</v>
      </c>
      <c r="B64" s="44">
        <v>721216106061</v>
      </c>
      <c r="C64" s="45" t="s">
        <v>90</v>
      </c>
      <c r="D64" s="16" t="s">
        <v>128</v>
      </c>
    </row>
    <row r="65" spans="1:4" ht="15" customHeight="1">
      <c r="A65" s="41">
        <v>56</v>
      </c>
      <c r="B65" s="44">
        <v>721216106062</v>
      </c>
      <c r="C65" s="45" t="s">
        <v>91</v>
      </c>
      <c r="D65" s="16" t="s">
        <v>127</v>
      </c>
    </row>
    <row r="66" spans="1:4" ht="15" customHeight="1">
      <c r="A66" s="41">
        <v>57</v>
      </c>
      <c r="B66" s="44">
        <v>721216106063</v>
      </c>
      <c r="C66" s="45" t="s">
        <v>92</v>
      </c>
      <c r="D66" s="16" t="s">
        <v>128</v>
      </c>
    </row>
    <row r="67" spans="1:4" ht="15" customHeight="1">
      <c r="A67" s="41">
        <v>58</v>
      </c>
      <c r="B67" s="44">
        <v>721216106064</v>
      </c>
      <c r="C67" s="45" t="s">
        <v>93</v>
      </c>
      <c r="D67" s="16" t="s">
        <v>127</v>
      </c>
    </row>
    <row r="68" spans="1:4" ht="15" customHeight="1">
      <c r="A68" s="41">
        <v>59</v>
      </c>
      <c r="B68" s="44">
        <v>721216106065</v>
      </c>
      <c r="C68" s="45" t="s">
        <v>94</v>
      </c>
      <c r="D68" s="16" t="s">
        <v>127</v>
      </c>
    </row>
    <row r="69" spans="1:4" ht="15" customHeight="1">
      <c r="A69" s="41">
        <v>60</v>
      </c>
      <c r="B69" s="44">
        <v>721216106066</v>
      </c>
      <c r="C69" s="45" t="s">
        <v>95</v>
      </c>
      <c r="D69" s="16" t="s">
        <v>128</v>
      </c>
    </row>
    <row r="70" spans="1:4" ht="15" customHeight="1">
      <c r="A70" s="41">
        <v>61</v>
      </c>
      <c r="B70" s="44">
        <v>721216106067</v>
      </c>
      <c r="C70" s="45" t="s">
        <v>96</v>
      </c>
      <c r="D70" s="16" t="s">
        <v>127</v>
      </c>
    </row>
    <row r="71" spans="1:4" ht="15" customHeight="1">
      <c r="A71" s="41">
        <v>62</v>
      </c>
      <c r="B71" s="44">
        <v>721216106068</v>
      </c>
      <c r="C71" s="45" t="s">
        <v>97</v>
      </c>
      <c r="D71" s="16" t="s">
        <v>128</v>
      </c>
    </row>
    <row r="72" spans="1:4" ht="15" customHeight="1">
      <c r="A72" s="41">
        <v>63</v>
      </c>
      <c r="B72" s="44">
        <v>721216106069</v>
      </c>
      <c r="C72" s="45" t="s">
        <v>98</v>
      </c>
      <c r="D72" s="16" t="s">
        <v>127</v>
      </c>
    </row>
    <row r="73" spans="1:4" ht="15" customHeight="1">
      <c r="A73" s="41">
        <v>64</v>
      </c>
      <c r="B73" s="44">
        <v>721216106070</v>
      </c>
      <c r="C73" s="45" t="s">
        <v>99</v>
      </c>
      <c r="D73" s="16" t="s">
        <v>127</v>
      </c>
    </row>
    <row r="74" spans="1:4" ht="15" customHeight="1">
      <c r="A74" s="41">
        <v>65</v>
      </c>
      <c r="B74" s="44">
        <v>721216106071</v>
      </c>
      <c r="C74" s="45" t="s">
        <v>100</v>
      </c>
      <c r="D74" s="16" t="s">
        <v>127</v>
      </c>
    </row>
    <row r="75" spans="1:4" ht="15" customHeight="1">
      <c r="A75" s="41">
        <v>66</v>
      </c>
      <c r="B75" s="44">
        <v>721216106072</v>
      </c>
      <c r="C75" s="45" t="s">
        <v>101</v>
      </c>
      <c r="D75" s="16" t="s">
        <v>127</v>
      </c>
    </row>
    <row r="76" spans="1:4" ht="15" customHeight="1">
      <c r="A76" s="41">
        <v>67</v>
      </c>
      <c r="B76" s="44">
        <v>721216106073</v>
      </c>
      <c r="C76" s="45" t="s">
        <v>102</v>
      </c>
      <c r="D76" s="16" t="s">
        <v>127</v>
      </c>
    </row>
    <row r="77" spans="1:4" ht="15" customHeight="1">
      <c r="A77" s="41">
        <v>68</v>
      </c>
      <c r="B77" s="44">
        <v>721216106074</v>
      </c>
      <c r="C77" s="45" t="s">
        <v>103</v>
      </c>
      <c r="D77" s="16" t="s">
        <v>127</v>
      </c>
    </row>
    <row r="78" spans="1:4" ht="15" customHeight="1">
      <c r="A78" s="41">
        <v>69</v>
      </c>
      <c r="B78" s="44">
        <v>721216106075</v>
      </c>
      <c r="C78" s="45" t="s">
        <v>104</v>
      </c>
      <c r="D78" s="16" t="s">
        <v>128</v>
      </c>
    </row>
    <row r="79" spans="1:4" ht="15" customHeight="1">
      <c r="A79" s="41">
        <v>70</v>
      </c>
      <c r="B79" s="44">
        <v>721216106076</v>
      </c>
      <c r="C79" s="45" t="s">
        <v>105</v>
      </c>
      <c r="D79" s="16" t="s">
        <v>127</v>
      </c>
    </row>
    <row r="80" spans="1:4" ht="15" customHeight="1">
      <c r="A80" s="41">
        <v>71</v>
      </c>
      <c r="B80" s="44">
        <v>721216106077</v>
      </c>
      <c r="C80" s="45" t="s">
        <v>106</v>
      </c>
      <c r="D80" s="16" t="s">
        <v>127</v>
      </c>
    </row>
    <row r="81" spans="1:4" ht="15" customHeight="1">
      <c r="A81" s="41">
        <v>72</v>
      </c>
      <c r="B81" s="44">
        <v>721216106080</v>
      </c>
      <c r="C81" s="45" t="s">
        <v>107</v>
      </c>
      <c r="D81" s="16" t="s">
        <v>128</v>
      </c>
    </row>
    <row r="82" spans="1:4" ht="15" customHeight="1">
      <c r="A82" s="41">
        <v>73</v>
      </c>
      <c r="B82" s="44">
        <v>721216106081</v>
      </c>
      <c r="C82" s="45" t="s">
        <v>108</v>
      </c>
      <c r="D82" s="16" t="s">
        <v>128</v>
      </c>
    </row>
    <row r="83" spans="1:4" ht="15" customHeight="1">
      <c r="A83" s="41">
        <v>74</v>
      </c>
      <c r="B83" s="44">
        <v>721216106082</v>
      </c>
      <c r="C83" s="45" t="s">
        <v>109</v>
      </c>
      <c r="D83" s="16" t="s">
        <v>131</v>
      </c>
    </row>
    <row r="84" spans="1:4" ht="15" customHeight="1">
      <c r="A84" s="41">
        <v>75</v>
      </c>
      <c r="B84" s="44">
        <v>721216106083</v>
      </c>
      <c r="C84" s="45" t="s">
        <v>110</v>
      </c>
      <c r="D84" s="16" t="s">
        <v>127</v>
      </c>
    </row>
    <row r="85" spans="1:4" ht="15" customHeight="1">
      <c r="A85" s="41">
        <v>76</v>
      </c>
      <c r="B85" s="44">
        <v>721216106085</v>
      </c>
      <c r="C85" s="45" t="s">
        <v>111</v>
      </c>
      <c r="D85" s="16" t="s">
        <v>127</v>
      </c>
    </row>
    <row r="86" spans="1:4" ht="15" customHeight="1">
      <c r="A86" s="41">
        <v>77</v>
      </c>
      <c r="B86" s="44">
        <v>721216106086</v>
      </c>
      <c r="C86" s="45" t="s">
        <v>112</v>
      </c>
      <c r="D86" s="16" t="s">
        <v>127</v>
      </c>
    </row>
    <row r="87" spans="1:4" ht="15.75" customHeight="1">
      <c r="A87" s="81" t="s">
        <v>132</v>
      </c>
      <c r="B87" s="68"/>
      <c r="C87" s="69"/>
      <c r="D87" s="46">
        <v>77</v>
      </c>
    </row>
    <row r="88" spans="1:4" ht="15.75" customHeight="1">
      <c r="A88" s="81" t="s">
        <v>133</v>
      </c>
      <c r="B88" s="68"/>
      <c r="C88" s="69"/>
      <c r="D88" s="46">
        <f>D87-D89</f>
        <v>77</v>
      </c>
    </row>
    <row r="89" spans="1:4" ht="15.75" customHeight="1">
      <c r="A89" s="81" t="s">
        <v>134</v>
      </c>
      <c r="B89" s="68"/>
      <c r="C89" s="69"/>
      <c r="D89" s="46">
        <f>COUNTIF(D47:D77,"=U")+COUNTIF(D47:D77,"=UA")</f>
        <v>0</v>
      </c>
    </row>
    <row r="90" spans="1:4" ht="15.75" customHeight="1">
      <c r="A90" s="81" t="s">
        <v>135</v>
      </c>
      <c r="B90" s="68"/>
      <c r="C90" s="69"/>
      <c r="D90" s="47">
        <f>(D88/D87)</f>
        <v>1</v>
      </c>
    </row>
    <row r="91" spans="1:4" ht="15.75" customHeight="1">
      <c r="A91" s="81" t="s">
        <v>136</v>
      </c>
      <c r="B91" s="68"/>
      <c r="C91" s="69"/>
      <c r="D91" s="48">
        <f>COUNTIF(D10:D86,"=S")</f>
        <v>0</v>
      </c>
    </row>
    <row r="92" spans="1:4" ht="15.75" customHeight="1">
      <c r="A92" s="81" t="s">
        <v>137</v>
      </c>
      <c r="B92" s="68"/>
      <c r="C92" s="69"/>
      <c r="D92" s="48">
        <f>COUNTIF(D10:D86,"=A")</f>
        <v>5</v>
      </c>
    </row>
    <row r="93" spans="1:4" ht="15.75" customHeight="1">
      <c r="A93" s="81" t="s">
        <v>138</v>
      </c>
      <c r="B93" s="68"/>
      <c r="C93" s="69"/>
      <c r="D93" s="48">
        <f>COUNTIF(D10:D86,"=B")</f>
        <v>35</v>
      </c>
    </row>
    <row r="94" spans="1:4" ht="15.75" customHeight="1">
      <c r="A94" s="81" t="s">
        <v>139</v>
      </c>
      <c r="B94" s="68"/>
      <c r="C94" s="69"/>
      <c r="D94" s="48">
        <f>COUNTIF(D10:D86,"=C")</f>
        <v>26</v>
      </c>
    </row>
    <row r="95" spans="1:4" ht="15.75" customHeight="1">
      <c r="A95" s="81" t="s">
        <v>140</v>
      </c>
      <c r="B95" s="68"/>
      <c r="C95" s="69"/>
      <c r="D95" s="48">
        <f>COUNTIF(D10:D86,"=D")</f>
        <v>7</v>
      </c>
    </row>
    <row r="96" spans="1:4" ht="15.75" customHeight="1">
      <c r="A96" s="81" t="s">
        <v>141</v>
      </c>
      <c r="B96" s="68"/>
      <c r="C96" s="69"/>
      <c r="D96" s="48">
        <f>COUNTIF(D10:D86,"=E")</f>
        <v>4</v>
      </c>
    </row>
    <row r="97" spans="1:4" ht="15.75" customHeight="1">
      <c r="A97" s="81" t="s">
        <v>142</v>
      </c>
      <c r="B97" s="68"/>
      <c r="C97" s="69"/>
      <c r="D97" s="4" t="s">
        <v>143</v>
      </c>
    </row>
    <row r="98" spans="1:4" ht="15.75" customHeight="1">
      <c r="A98" s="81" t="s">
        <v>144</v>
      </c>
      <c r="B98" s="68"/>
      <c r="C98" s="69"/>
      <c r="D98" s="4">
        <f>D88</f>
        <v>77</v>
      </c>
    </row>
    <row r="99" spans="1:4" ht="15.75" customHeight="1">
      <c r="A99" s="81" t="s">
        <v>145</v>
      </c>
      <c r="B99" s="68"/>
      <c r="C99" s="69"/>
      <c r="D99" s="11">
        <f>(D98/D87)*100</f>
        <v>100</v>
      </c>
    </row>
    <row r="100" spans="1:4" ht="15.75" customHeight="1">
      <c r="A100" s="82" t="s">
        <v>146</v>
      </c>
      <c r="B100" s="68"/>
      <c r="C100" s="69"/>
      <c r="D100" s="106" t="str">
        <f>IF(80&lt;=D99,"3",IF(70&lt;=D99,"2",IF(60&lt;=D99,"1",0)))</f>
        <v>3</v>
      </c>
    </row>
    <row r="101" spans="1:4" ht="15.75" customHeight="1">
      <c r="A101" s="37"/>
      <c r="B101" s="37"/>
      <c r="C101" s="37"/>
      <c r="D101" s="37"/>
    </row>
    <row r="102" spans="1:4" ht="15.75" customHeight="1">
      <c r="A102" s="83" t="s">
        <v>147</v>
      </c>
      <c r="B102" s="63"/>
      <c r="C102" s="37"/>
      <c r="D102" s="37"/>
    </row>
    <row r="103" spans="1:4" ht="15.75" customHeight="1">
      <c r="A103" s="63"/>
      <c r="B103" s="63"/>
      <c r="C103" s="49"/>
      <c r="D103" s="49" t="s">
        <v>148</v>
      </c>
    </row>
    <row r="104" spans="1:4" ht="15.75" customHeight="1">
      <c r="A104" s="50"/>
      <c r="B104" s="50"/>
      <c r="C104" s="50"/>
      <c r="D104" s="50"/>
    </row>
    <row r="105" spans="1:4" ht="15.75" customHeight="1">
      <c r="A105" s="50"/>
      <c r="B105" s="50"/>
      <c r="C105" s="50"/>
      <c r="D105" s="50"/>
    </row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102:B103"/>
    <mergeCell ref="A92:C92"/>
    <mergeCell ref="A93:C93"/>
    <mergeCell ref="A94:C94"/>
    <mergeCell ref="A95:C95"/>
    <mergeCell ref="A96:C96"/>
    <mergeCell ref="A97:C97"/>
    <mergeCell ref="A98:C98"/>
    <mergeCell ref="A89:C89"/>
    <mergeCell ref="A90:C90"/>
    <mergeCell ref="A91:C91"/>
    <mergeCell ref="A99:C99"/>
    <mergeCell ref="A100:C100"/>
    <mergeCell ref="A6:B6"/>
    <mergeCell ref="C6:D6"/>
    <mergeCell ref="A7:D7"/>
    <mergeCell ref="A87:C87"/>
    <mergeCell ref="A88:C88"/>
    <mergeCell ref="A1:D1"/>
    <mergeCell ref="A2:D2"/>
    <mergeCell ref="A3:D3"/>
    <mergeCell ref="A4:D4"/>
    <mergeCell ref="A5:B5"/>
    <mergeCell ref="C5:D5"/>
  </mergeCells>
  <conditionalFormatting sqref="D47:D86">
    <cfRule type="containsText" dxfId="3" priority="1" stopIfTrue="1" operator="containsText" text="UA">
      <formula>NOT(ISERROR(SEARCH(("UA"),(D47))))</formula>
    </cfRule>
  </conditionalFormatting>
  <conditionalFormatting sqref="D47:D86">
    <cfRule type="cellIs" dxfId="2" priority="2" stopIfTrue="1" operator="equal">
      <formula>"U"</formula>
    </cfRule>
  </conditionalFormatting>
  <conditionalFormatting sqref="D47:D86">
    <cfRule type="containsText" dxfId="1" priority="3" operator="containsText" text="WH">
      <formula>NOT(ISERROR(SEARCH(("WH"),(D47))))</formula>
    </cfRule>
  </conditionalFormatting>
  <conditionalFormatting sqref="D10:D46">
    <cfRule type="containsText" dxfId="0" priority="4" operator="containsText" text="WH">
      <formula>NOT(ISERROR(SEARCH(("WH"),(D10))))</formula>
    </cfRule>
  </conditionalFormatting>
  <pageMargins left="0.7" right="0.7" top="0.75" bottom="0.75" header="0" footer="0"/>
  <pageSetup paperSize="9" scale="8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977"/>
  <sheetViews>
    <sheetView tabSelected="1" view="pageBreakPreview" zoomScale="60" workbookViewId="0">
      <selection activeCell="A16" sqref="A16:XFD38"/>
    </sheetView>
  </sheetViews>
  <sheetFormatPr defaultColWidth="14.42578125" defaultRowHeight="15" customHeight="1"/>
  <cols>
    <col min="1" max="1" width="10.7109375" customWidth="1"/>
    <col min="2" max="2" width="16.42578125" customWidth="1"/>
    <col min="3" max="3" width="13.5703125" customWidth="1"/>
    <col min="4" max="4" width="16.28515625" customWidth="1"/>
    <col min="5" max="5" width="14.42578125" customWidth="1"/>
    <col min="6" max="7" width="9.140625" customWidth="1"/>
    <col min="8" max="8" width="12.5703125" customWidth="1"/>
    <col min="9" max="9" width="10.85546875" customWidth="1"/>
    <col min="10" max="10" width="7.7109375" customWidth="1"/>
    <col min="11" max="11" width="7.5703125" customWidth="1"/>
    <col min="12" max="12" width="7.140625" customWidth="1"/>
    <col min="13" max="13" width="6.7109375" customWidth="1"/>
    <col min="14" max="14" width="6.85546875" customWidth="1"/>
    <col min="15" max="15" width="7.42578125" customWidth="1"/>
    <col min="16" max="27" width="9.140625" customWidth="1"/>
  </cols>
  <sheetData>
    <row r="1" spans="1:27" ht="32.25" customHeight="1">
      <c r="A1" s="73" t="s">
        <v>149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spans="1:27" ht="21.75" customHeight="1">
      <c r="A2" s="73" t="str">
        <f>Internal!A2</f>
        <v>Department of Electronics and Communication Engineering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ht="25.5" customHeight="1">
      <c r="A3" s="73" t="str">
        <f>Internal!A3</f>
        <v xml:space="preserve">ACADEMIC YEAR: 2019-20 (EVEN SEMESTER)               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</row>
    <row r="4" spans="1:27" ht="15.7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spans="1:27" ht="36" customHeight="1">
      <c r="A5" s="107" t="s">
        <v>166</v>
      </c>
      <c r="B5" s="108"/>
      <c r="C5" s="108"/>
      <c r="D5" s="108"/>
      <c r="E5" s="73" t="str">
        <f>University!C6</f>
        <v>GE8076PROFESSIONAL ETHICS  IN ENGINEERING</v>
      </c>
      <c r="F5" s="63"/>
      <c r="G5" s="63"/>
      <c r="H5" s="53" t="s">
        <v>150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15.75" customHeight="1" thickBot="1">
      <c r="A6" s="54" t="s">
        <v>151</v>
      </c>
      <c r="B6" s="54" t="s">
        <v>152</v>
      </c>
      <c r="C6" s="54" t="s">
        <v>153</v>
      </c>
      <c r="D6" s="55" t="s">
        <v>154</v>
      </c>
      <c r="E6" s="54" t="s">
        <v>155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spans="1:27" ht="15.75" customHeight="1" thickBot="1">
      <c r="A7" s="59" t="s">
        <v>157</v>
      </c>
      <c r="B7" s="56" t="str">
        <f>Internal!X96</f>
        <v>3</v>
      </c>
      <c r="C7" s="56" t="str">
        <f>University!D100</f>
        <v>3</v>
      </c>
      <c r="D7" s="57">
        <f t="shared" ref="D7:D11" si="0">(B7*0.5+C7*0.5)</f>
        <v>3</v>
      </c>
      <c r="E7" s="57">
        <f t="shared" ref="E7:E11" si="1">D7</f>
        <v>3</v>
      </c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</row>
    <row r="8" spans="1:27" ht="15.75" customHeight="1" thickBot="1">
      <c r="A8" s="60" t="s">
        <v>158</v>
      </c>
      <c r="B8" s="56" t="str">
        <f>Internal!Y96</f>
        <v>1</v>
      </c>
      <c r="C8" s="56" t="str">
        <f>University!D100</f>
        <v>3</v>
      </c>
      <c r="D8" s="57">
        <f t="shared" si="0"/>
        <v>2</v>
      </c>
      <c r="E8" s="57">
        <f t="shared" si="1"/>
        <v>2</v>
      </c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</row>
    <row r="9" spans="1:27" ht="15.75" customHeight="1" thickBot="1">
      <c r="A9" s="60" t="s">
        <v>159</v>
      </c>
      <c r="B9" s="56" t="str">
        <f>Internal!Z96</f>
        <v>3</v>
      </c>
      <c r="C9" s="56" t="str">
        <f>University!D100</f>
        <v>3</v>
      </c>
      <c r="D9" s="57">
        <f t="shared" si="0"/>
        <v>3</v>
      </c>
      <c r="E9" s="57">
        <f t="shared" si="1"/>
        <v>3</v>
      </c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</row>
    <row r="10" spans="1:27" ht="15.75" customHeight="1" thickBot="1">
      <c r="A10" s="60" t="s">
        <v>160</v>
      </c>
      <c r="B10" s="56" t="str">
        <f>Internal!AA96</f>
        <v>3</v>
      </c>
      <c r="C10" s="56" t="str">
        <f>University!D100</f>
        <v>3</v>
      </c>
      <c r="D10" s="57">
        <f t="shared" si="0"/>
        <v>3</v>
      </c>
      <c r="E10" s="57">
        <f t="shared" si="1"/>
        <v>3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</row>
    <row r="11" spans="1:27" ht="15.75" customHeight="1" thickBot="1">
      <c r="A11" s="60" t="s">
        <v>161</v>
      </c>
      <c r="B11" s="56" t="str">
        <f>Internal!AB96</f>
        <v>3</v>
      </c>
      <c r="C11" s="56" t="str">
        <f>University!D100</f>
        <v>3</v>
      </c>
      <c r="D11" s="57">
        <f t="shared" si="0"/>
        <v>3</v>
      </c>
      <c r="E11" s="57">
        <f t="shared" si="1"/>
        <v>3</v>
      </c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</row>
    <row r="12" spans="1:27" ht="15.75" customHeight="1">
      <c r="A12" s="58" t="s">
        <v>156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</row>
    <row r="13" spans="1:27" ht="15.7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</row>
    <row r="14" spans="1:27" ht="15.7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</row>
    <row r="15" spans="1:27" ht="15.7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27" ht="15.7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1:27" ht="15.7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1:27" ht="33.75" customHeight="1">
      <c r="A18" s="67" t="s">
        <v>162</v>
      </c>
      <c r="B18" s="69"/>
      <c r="C18" s="84" t="s">
        <v>163</v>
      </c>
      <c r="D18" s="85"/>
      <c r="E18" s="85"/>
      <c r="F18" s="85"/>
      <c r="G18" s="75"/>
      <c r="H18" s="37"/>
      <c r="I18" s="61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</row>
    <row r="19" spans="1:27" ht="27.75" customHeight="1">
      <c r="A19" s="67" t="s">
        <v>164</v>
      </c>
      <c r="B19" s="69"/>
      <c r="C19" s="67"/>
      <c r="D19" s="68"/>
      <c r="E19" s="68"/>
      <c r="F19" s="68"/>
      <c r="G19" s="69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1:27" ht="15.7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1:27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1:27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1:27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1:27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1:27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1:27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1: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1:27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1:27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1:27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1:27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1:27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  <row r="33" spans="1:27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</row>
    <row r="34" spans="1:27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</row>
    <row r="35" spans="1:27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</row>
    <row r="36" spans="1:27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</row>
    <row r="37" spans="1:2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</row>
    <row r="38" spans="1:27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</row>
    <row r="39" spans="1:27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</row>
    <row r="40" spans="1:27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</row>
    <row r="41" spans="1:27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</row>
    <row r="42" spans="1:27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</row>
    <row r="43" spans="1:27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</row>
    <row r="44" spans="1:27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</row>
    <row r="45" spans="1:27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</row>
    <row r="46" spans="1:27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</row>
    <row r="47" spans="1:2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</row>
    <row r="48" spans="1:27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</row>
    <row r="49" spans="1:27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</row>
    <row r="50" spans="1:27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</row>
    <row r="54" spans="1:27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</row>
    <row r="55" spans="1:27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</row>
    <row r="56" spans="1:27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7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</row>
    <row r="60" spans="1:27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</row>
    <row r="61" spans="1:27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</row>
    <row r="62" spans="1:27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</row>
    <row r="63" spans="1:27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</row>
    <row r="64" spans="1:27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</row>
    <row r="65" spans="1:27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</row>
    <row r="66" spans="1:27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</row>
    <row r="67" spans="1:2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</row>
    <row r="68" spans="1:27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</row>
    <row r="69" spans="1:27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</row>
    <row r="70" spans="1:27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</row>
    <row r="71" spans="1:27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</row>
    <row r="72" spans="1:27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</row>
    <row r="73" spans="1:27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</row>
    <row r="74" spans="1:27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</row>
    <row r="75" spans="1:27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</row>
    <row r="76" spans="1:27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</row>
    <row r="77" spans="1:2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</row>
    <row r="78" spans="1:27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</row>
    <row r="79" spans="1:27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</row>
    <row r="80" spans="1:27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</row>
    <row r="81" spans="1:27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</row>
    <row r="82" spans="1:27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</row>
    <row r="83" spans="1:27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</row>
    <row r="84" spans="1:27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</row>
    <row r="85" spans="1:27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</row>
    <row r="86" spans="1:27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</row>
    <row r="87" spans="1:2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</row>
    <row r="88" spans="1:27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</row>
    <row r="89" spans="1:27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</row>
    <row r="90" spans="1:27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</row>
    <row r="91" spans="1:27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</row>
    <row r="92" spans="1:27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</row>
    <row r="93" spans="1:27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</row>
    <row r="94" spans="1:27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</row>
    <row r="95" spans="1:27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</row>
    <row r="96" spans="1:27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</row>
    <row r="97" spans="1:2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</row>
    <row r="98" spans="1:27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</row>
    <row r="99" spans="1:27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</row>
    <row r="100" spans="1:27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</row>
    <row r="101" spans="1:27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</row>
    <row r="102" spans="1:27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</row>
    <row r="103" spans="1:27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</row>
    <row r="104" spans="1:27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</row>
    <row r="105" spans="1:27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</row>
    <row r="106" spans="1:27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</row>
    <row r="107" spans="1:2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</row>
    <row r="108" spans="1:27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</row>
    <row r="109" spans="1:27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</row>
    <row r="110" spans="1:27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</row>
    <row r="111" spans="1:27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</row>
    <row r="121" spans="1:27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</row>
    <row r="151" spans="1:27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</row>
    <row r="152" spans="1:27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</row>
    <row r="153" spans="1:27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</row>
    <row r="154" spans="1:27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</row>
    <row r="155" spans="1:27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</row>
    <row r="156" spans="1:27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</row>
    <row r="157" spans="1:2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</row>
    <row r="158" spans="1:27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</row>
    <row r="159" spans="1:27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</row>
    <row r="160" spans="1:27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</row>
    <row r="161" spans="1:27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</row>
    <row r="162" spans="1:27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</row>
    <row r="163" spans="1:27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</row>
    <row r="164" spans="1:27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</row>
    <row r="165" spans="1:27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</row>
    <row r="166" spans="1:27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</row>
    <row r="167" spans="1:2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</row>
    <row r="168" spans="1:27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</row>
    <row r="169" spans="1:27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</row>
    <row r="170" spans="1:27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</row>
    <row r="171" spans="1:27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</row>
    <row r="172" spans="1:27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</row>
    <row r="173" spans="1:27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</row>
    <row r="174" spans="1:27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</row>
    <row r="175" spans="1:27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</row>
    <row r="176" spans="1:27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</row>
    <row r="177" spans="1:2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</row>
    <row r="178" spans="1:27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</row>
    <row r="179" spans="1:27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</row>
    <row r="180" spans="1:27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</row>
    <row r="181" spans="1:27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</row>
    <row r="182" spans="1:27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</row>
    <row r="183" spans="1:27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</row>
    <row r="184" spans="1:27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</row>
    <row r="185" spans="1:27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</row>
    <row r="186" spans="1:27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</row>
    <row r="187" spans="1:2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</row>
    <row r="188" spans="1:27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</row>
    <row r="189" spans="1:27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</row>
    <row r="190" spans="1:27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</row>
    <row r="191" spans="1:27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</row>
    <row r="192" spans="1:27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</row>
    <row r="193" spans="1:27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</row>
    <row r="194" spans="1:27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</row>
    <row r="195" spans="1:27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</row>
    <row r="196" spans="1:27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</row>
    <row r="197" spans="1:2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</row>
    <row r="198" spans="1:27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</row>
    <row r="199" spans="1:27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</row>
    <row r="200" spans="1:27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</row>
    <row r="201" spans="1:27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</row>
    <row r="202" spans="1:27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</row>
    <row r="203" spans="1:27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</row>
    <row r="204" spans="1:27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</row>
    <row r="205" spans="1:27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</row>
    <row r="206" spans="1:27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</row>
    <row r="207" spans="1:2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</row>
    <row r="208" spans="1:27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</row>
    <row r="209" spans="1:27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</row>
    <row r="210" spans="1:27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</row>
    <row r="211" spans="1:27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</row>
    <row r="212" spans="1:27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</row>
    <row r="213" spans="1:27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</row>
    <row r="214" spans="1:27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</row>
    <row r="215" spans="1:27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</row>
    <row r="216" spans="1:27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</row>
    <row r="217" spans="1:2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</row>
    <row r="218" spans="1:27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</row>
    <row r="219" spans="1:27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</row>
    <row r="220" spans="1:27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</row>
    <row r="221" spans="1:27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</row>
    <row r="222" spans="1:27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</row>
    <row r="223" spans="1:27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</row>
    <row r="224" spans="1:27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</row>
    <row r="225" spans="1:27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</row>
    <row r="226" spans="1:27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</row>
    <row r="227" spans="1: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</row>
    <row r="228" spans="1:27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</row>
    <row r="229" spans="1:27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</row>
    <row r="230" spans="1:27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</row>
    <row r="231" spans="1:27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</row>
    <row r="232" spans="1:27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</row>
    <row r="233" spans="1:27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</row>
    <row r="234" spans="1:27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</row>
    <row r="235" spans="1:27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</row>
    <row r="236" spans="1:27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</row>
    <row r="237" spans="1:2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</row>
    <row r="238" spans="1:27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</row>
    <row r="239" spans="1:27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</row>
    <row r="240" spans="1:27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</row>
    <row r="241" spans="1:27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</row>
    <row r="242" spans="1:27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</row>
    <row r="243" spans="1:27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</row>
    <row r="244" spans="1:27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</row>
    <row r="245" spans="1:27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</row>
    <row r="246" spans="1:27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</row>
    <row r="247" spans="1:2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</row>
    <row r="248" spans="1:27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</row>
    <row r="249" spans="1:27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</row>
    <row r="250" spans="1:27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</row>
    <row r="251" spans="1:27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</row>
    <row r="252" spans="1:27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</row>
    <row r="253" spans="1:27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</row>
    <row r="254" spans="1:27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</row>
    <row r="255" spans="1:27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</row>
    <row r="256" spans="1:27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</row>
    <row r="257" spans="1:2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</row>
    <row r="258" spans="1:27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</row>
    <row r="259" spans="1:27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</row>
    <row r="260" spans="1:27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</row>
    <row r="261" spans="1:27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</row>
    <row r="262" spans="1:27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</row>
    <row r="263" spans="1:27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</row>
    <row r="264" spans="1:27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</row>
    <row r="265" spans="1:27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</row>
    <row r="266" spans="1:27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</row>
    <row r="267" spans="1:2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</row>
    <row r="268" spans="1:27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</row>
    <row r="269" spans="1:27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</row>
    <row r="270" spans="1:27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</row>
    <row r="271" spans="1:27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</row>
    <row r="272" spans="1:27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</row>
    <row r="273" spans="1:27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</row>
    <row r="274" spans="1:27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</row>
    <row r="275" spans="1:27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</row>
    <row r="276" spans="1:27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</row>
    <row r="277" spans="1:2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</row>
    <row r="278" spans="1:27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</row>
    <row r="279" spans="1:27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</row>
    <row r="280" spans="1:27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</row>
    <row r="281" spans="1:27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</row>
    <row r="282" spans="1:27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</row>
    <row r="283" spans="1:27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</row>
    <row r="284" spans="1:27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</row>
    <row r="285" spans="1:27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</row>
    <row r="286" spans="1:27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</row>
    <row r="287" spans="1:2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</row>
    <row r="288" spans="1:27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</row>
    <row r="289" spans="1:27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</row>
    <row r="290" spans="1:27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</row>
    <row r="291" spans="1:27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</row>
    <row r="292" spans="1:27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</row>
    <row r="293" spans="1:27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</row>
    <row r="294" spans="1:27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</row>
    <row r="295" spans="1:27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</row>
    <row r="296" spans="1:27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</row>
    <row r="297" spans="1:2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</row>
    <row r="298" spans="1:27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</row>
    <row r="299" spans="1:27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</row>
    <row r="300" spans="1:27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</row>
    <row r="301" spans="1:27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</row>
    <row r="302" spans="1:27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</row>
    <row r="303" spans="1:27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</row>
    <row r="304" spans="1:27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</row>
    <row r="305" spans="1:27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</row>
    <row r="306" spans="1:27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</row>
    <row r="307" spans="1:2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</row>
    <row r="308" spans="1:27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</row>
    <row r="309" spans="1:27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</row>
    <row r="310" spans="1:27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</row>
    <row r="311" spans="1:27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</row>
    <row r="312" spans="1:27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</row>
    <row r="313" spans="1:27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</row>
    <row r="314" spans="1:27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</row>
    <row r="315" spans="1:27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</row>
    <row r="316" spans="1:27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</row>
    <row r="317" spans="1:2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</row>
    <row r="318" spans="1:27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</row>
    <row r="319" spans="1:27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</row>
    <row r="320" spans="1:27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</row>
    <row r="321" spans="1:27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</row>
    <row r="322" spans="1:27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</row>
    <row r="323" spans="1:27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</row>
    <row r="324" spans="1:27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</row>
    <row r="325" spans="1:27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</row>
    <row r="326" spans="1:27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</row>
    <row r="327" spans="1: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</row>
    <row r="328" spans="1:27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</row>
    <row r="329" spans="1:27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</row>
    <row r="330" spans="1:27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</row>
    <row r="331" spans="1:27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</row>
    <row r="332" spans="1:27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</row>
    <row r="333" spans="1:27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</row>
    <row r="334" spans="1:27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</row>
    <row r="335" spans="1:27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</row>
    <row r="336" spans="1:27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</row>
    <row r="337" spans="1:2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</row>
    <row r="338" spans="1:27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</row>
    <row r="339" spans="1:27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</row>
    <row r="340" spans="1:27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</row>
    <row r="341" spans="1:27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</row>
    <row r="342" spans="1:27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</row>
    <row r="343" spans="1:27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</row>
    <row r="344" spans="1:27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</row>
    <row r="345" spans="1:27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</row>
    <row r="346" spans="1:27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</row>
    <row r="347" spans="1:2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</row>
    <row r="348" spans="1:27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</row>
    <row r="349" spans="1:27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</row>
    <row r="350" spans="1:27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</row>
    <row r="351" spans="1:27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</row>
    <row r="352" spans="1:27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</row>
    <row r="353" spans="1:27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</row>
    <row r="354" spans="1:27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</row>
    <row r="355" spans="1:27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</row>
    <row r="356" spans="1:27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</row>
    <row r="357" spans="1:2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</row>
    <row r="358" spans="1:27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</row>
    <row r="359" spans="1:27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</row>
    <row r="360" spans="1:27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</row>
    <row r="361" spans="1:27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</row>
    <row r="362" spans="1:27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</row>
    <row r="363" spans="1:27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</row>
    <row r="364" spans="1:27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</row>
    <row r="365" spans="1:27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</row>
    <row r="366" spans="1:27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</row>
    <row r="367" spans="1:2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</row>
    <row r="368" spans="1:27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</row>
    <row r="369" spans="1:27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</row>
    <row r="370" spans="1:27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</row>
    <row r="371" spans="1:27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</row>
    <row r="372" spans="1:27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</row>
    <row r="373" spans="1:27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</row>
    <row r="374" spans="1:27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</row>
    <row r="375" spans="1:27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</row>
    <row r="376" spans="1:27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</row>
    <row r="377" spans="1:2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</row>
    <row r="378" spans="1:27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</row>
    <row r="379" spans="1:27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</row>
    <row r="380" spans="1:27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</row>
    <row r="381" spans="1:27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</row>
    <row r="382" spans="1:27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</row>
    <row r="383" spans="1:27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</row>
    <row r="384" spans="1:27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</row>
    <row r="385" spans="1:27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</row>
    <row r="386" spans="1:27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</row>
    <row r="387" spans="1:2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</row>
    <row r="388" spans="1:27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</row>
    <row r="389" spans="1:27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</row>
    <row r="390" spans="1:27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</row>
    <row r="391" spans="1:27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</row>
    <row r="392" spans="1:27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</row>
    <row r="393" spans="1:27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</row>
    <row r="394" spans="1:27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</row>
    <row r="395" spans="1:27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</row>
    <row r="396" spans="1:27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</row>
    <row r="397" spans="1:2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</row>
    <row r="398" spans="1:27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</row>
    <row r="399" spans="1:27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</row>
    <row r="400" spans="1:27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</row>
    <row r="401" spans="1:27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</row>
    <row r="402" spans="1:27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</row>
    <row r="403" spans="1:27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</row>
    <row r="404" spans="1:27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</row>
    <row r="405" spans="1:27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</row>
    <row r="406" spans="1:27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</row>
    <row r="407" spans="1:2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</row>
    <row r="408" spans="1:27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</row>
    <row r="409" spans="1:27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</row>
    <row r="410" spans="1:27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</row>
    <row r="411" spans="1:27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</row>
    <row r="412" spans="1:27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</row>
    <row r="413" spans="1:27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</row>
    <row r="414" spans="1:27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</row>
    <row r="415" spans="1:27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</row>
    <row r="416" spans="1:27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</row>
    <row r="417" spans="1:2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</row>
    <row r="418" spans="1:27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</row>
    <row r="419" spans="1:27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</row>
    <row r="420" spans="1:27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</row>
    <row r="421" spans="1:27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</row>
    <row r="422" spans="1:27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</row>
    <row r="423" spans="1:27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</row>
    <row r="424" spans="1:27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</row>
    <row r="425" spans="1:27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</row>
    <row r="426" spans="1:27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</row>
    <row r="427" spans="1: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</row>
    <row r="428" spans="1:27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</row>
    <row r="429" spans="1:27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</row>
    <row r="430" spans="1:27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</row>
    <row r="431" spans="1:27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</row>
    <row r="432" spans="1:27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</row>
    <row r="433" spans="1:27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</row>
    <row r="434" spans="1:27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</row>
    <row r="435" spans="1:27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</row>
    <row r="436" spans="1:27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</row>
    <row r="437" spans="1:2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</row>
    <row r="438" spans="1:27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</row>
    <row r="439" spans="1:27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</row>
    <row r="440" spans="1:27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</row>
    <row r="441" spans="1:27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</row>
    <row r="442" spans="1:27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</row>
    <row r="443" spans="1:27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</row>
    <row r="444" spans="1:27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</row>
    <row r="445" spans="1:27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</row>
    <row r="446" spans="1:27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</row>
    <row r="447" spans="1:2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</row>
    <row r="448" spans="1:27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</row>
    <row r="449" spans="1:27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</row>
    <row r="450" spans="1:27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</row>
    <row r="451" spans="1:27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</row>
    <row r="452" spans="1:27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</row>
    <row r="453" spans="1:27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</row>
    <row r="454" spans="1:27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</row>
    <row r="455" spans="1:27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</row>
    <row r="456" spans="1:27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</row>
    <row r="457" spans="1:2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</row>
    <row r="458" spans="1:27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</row>
    <row r="459" spans="1:27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</row>
    <row r="460" spans="1:27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</row>
    <row r="461" spans="1:27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</row>
    <row r="462" spans="1:27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</row>
    <row r="463" spans="1:27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</row>
    <row r="464" spans="1:27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</row>
    <row r="465" spans="1:27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</row>
    <row r="466" spans="1:27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</row>
    <row r="467" spans="1:2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</row>
    <row r="468" spans="1:27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</row>
    <row r="469" spans="1:27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</row>
    <row r="470" spans="1:27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</row>
    <row r="471" spans="1:27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</row>
    <row r="472" spans="1:27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</row>
    <row r="473" spans="1:27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</row>
    <row r="474" spans="1:27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</row>
    <row r="475" spans="1:27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</row>
    <row r="476" spans="1:27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</row>
    <row r="477" spans="1:2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</row>
    <row r="478" spans="1:27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</row>
    <row r="479" spans="1:27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</row>
    <row r="480" spans="1:27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</row>
    <row r="481" spans="1:27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</row>
    <row r="482" spans="1:27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</row>
    <row r="483" spans="1:27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</row>
    <row r="484" spans="1:27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</row>
    <row r="485" spans="1:27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</row>
    <row r="486" spans="1:27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</row>
    <row r="487" spans="1:2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</row>
    <row r="488" spans="1:27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</row>
    <row r="489" spans="1:27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</row>
    <row r="490" spans="1:27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</row>
    <row r="491" spans="1:27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</row>
    <row r="492" spans="1:27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</row>
    <row r="493" spans="1:27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</row>
    <row r="494" spans="1:27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</row>
    <row r="495" spans="1:27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</row>
    <row r="496" spans="1:27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</row>
    <row r="497" spans="1:2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</row>
    <row r="498" spans="1:27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</row>
    <row r="499" spans="1:27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</row>
    <row r="500" spans="1:27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</row>
    <row r="501" spans="1:27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</row>
    <row r="502" spans="1:27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</row>
    <row r="503" spans="1:27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</row>
    <row r="504" spans="1:27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</row>
    <row r="505" spans="1:27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</row>
    <row r="506" spans="1:27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</row>
    <row r="507" spans="1:2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</row>
    <row r="508" spans="1:27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</row>
    <row r="509" spans="1:27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</row>
    <row r="510" spans="1:27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</row>
    <row r="511" spans="1:27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</row>
    <row r="512" spans="1:27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</row>
    <row r="513" spans="1:27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</row>
    <row r="514" spans="1:27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</row>
    <row r="515" spans="1:27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</row>
    <row r="516" spans="1:27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</row>
    <row r="517" spans="1:2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</row>
    <row r="518" spans="1:27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</row>
    <row r="519" spans="1:27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</row>
    <row r="520" spans="1:27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</row>
    <row r="521" spans="1:27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</row>
    <row r="522" spans="1:27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</row>
    <row r="523" spans="1:27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</row>
    <row r="524" spans="1:27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</row>
    <row r="525" spans="1:27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</row>
    <row r="526" spans="1:27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</row>
    <row r="527" spans="1: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</row>
    <row r="528" spans="1:27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</row>
    <row r="529" spans="1:27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</row>
    <row r="530" spans="1:27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</row>
    <row r="531" spans="1:27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</row>
    <row r="532" spans="1:27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</row>
    <row r="533" spans="1:27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</row>
    <row r="534" spans="1:27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</row>
    <row r="535" spans="1:27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</row>
    <row r="536" spans="1:27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</row>
    <row r="537" spans="1:2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</row>
    <row r="538" spans="1:27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</row>
    <row r="539" spans="1:27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</row>
    <row r="540" spans="1:27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</row>
    <row r="541" spans="1:27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</row>
    <row r="542" spans="1:27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</row>
    <row r="543" spans="1:27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</row>
    <row r="544" spans="1:27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</row>
    <row r="545" spans="1:27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</row>
    <row r="546" spans="1:27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</row>
    <row r="547" spans="1:2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</row>
    <row r="548" spans="1:27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</row>
    <row r="549" spans="1:27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</row>
    <row r="550" spans="1:27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</row>
    <row r="551" spans="1:27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</row>
    <row r="552" spans="1:27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</row>
    <row r="553" spans="1:27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</row>
    <row r="554" spans="1:27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</row>
    <row r="555" spans="1:27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</row>
    <row r="556" spans="1:27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</row>
    <row r="557" spans="1:2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</row>
    <row r="558" spans="1:27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</row>
    <row r="559" spans="1:27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</row>
    <row r="560" spans="1:27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</row>
    <row r="561" spans="1:27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</row>
    <row r="562" spans="1:27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</row>
    <row r="563" spans="1:27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</row>
    <row r="564" spans="1:27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</row>
    <row r="565" spans="1:27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</row>
    <row r="566" spans="1:27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</row>
    <row r="567" spans="1:2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</row>
    <row r="568" spans="1:27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</row>
    <row r="569" spans="1:27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</row>
    <row r="570" spans="1:27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</row>
    <row r="571" spans="1:27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</row>
    <row r="572" spans="1:27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</row>
    <row r="573" spans="1:27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</row>
    <row r="574" spans="1:27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</row>
    <row r="575" spans="1:27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</row>
    <row r="576" spans="1:27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</row>
    <row r="577" spans="1:2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</row>
    <row r="578" spans="1:27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</row>
    <row r="579" spans="1:27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</row>
    <row r="580" spans="1:27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</row>
    <row r="581" spans="1:27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</row>
    <row r="582" spans="1:27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</row>
    <row r="583" spans="1:27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</row>
    <row r="584" spans="1:27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</row>
    <row r="585" spans="1:27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</row>
    <row r="586" spans="1:27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</row>
    <row r="587" spans="1:2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</row>
    <row r="588" spans="1:27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</row>
    <row r="589" spans="1:27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</row>
    <row r="590" spans="1:27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</row>
    <row r="591" spans="1:27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</row>
    <row r="592" spans="1:27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</row>
    <row r="593" spans="1:27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</row>
    <row r="594" spans="1:27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</row>
    <row r="595" spans="1:27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</row>
    <row r="596" spans="1:27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</row>
    <row r="597" spans="1:2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</row>
    <row r="598" spans="1:27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</row>
    <row r="599" spans="1:27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</row>
    <row r="600" spans="1:27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</row>
    <row r="601" spans="1:27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</row>
    <row r="602" spans="1:27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</row>
    <row r="603" spans="1:27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</row>
    <row r="604" spans="1:27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</row>
    <row r="605" spans="1:27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</row>
    <row r="606" spans="1:27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</row>
    <row r="607" spans="1:2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</row>
    <row r="608" spans="1:27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</row>
    <row r="609" spans="1:27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</row>
    <row r="610" spans="1:27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</row>
    <row r="611" spans="1:27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</row>
    <row r="612" spans="1:27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</row>
    <row r="613" spans="1:27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</row>
    <row r="614" spans="1:27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</row>
    <row r="615" spans="1:27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</row>
    <row r="616" spans="1:27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</row>
    <row r="617" spans="1:2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</row>
    <row r="618" spans="1:27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</row>
    <row r="619" spans="1:27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</row>
    <row r="620" spans="1:27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</row>
    <row r="621" spans="1:27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</row>
    <row r="622" spans="1:27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</row>
    <row r="623" spans="1:27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</row>
    <row r="624" spans="1:27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</row>
    <row r="625" spans="1:27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</row>
    <row r="626" spans="1:27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</row>
    <row r="627" spans="1: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</row>
    <row r="628" spans="1:27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</row>
    <row r="629" spans="1:27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</row>
    <row r="630" spans="1:27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</row>
    <row r="631" spans="1:27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</row>
    <row r="632" spans="1:27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</row>
    <row r="633" spans="1:27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</row>
    <row r="634" spans="1:27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</row>
    <row r="635" spans="1:27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</row>
    <row r="636" spans="1:27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</row>
    <row r="637" spans="1:2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</row>
    <row r="638" spans="1:27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</row>
    <row r="639" spans="1:27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</row>
    <row r="640" spans="1:27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</row>
    <row r="641" spans="1:27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</row>
    <row r="642" spans="1:27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</row>
    <row r="643" spans="1:27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</row>
    <row r="644" spans="1:27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</row>
    <row r="645" spans="1:27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</row>
    <row r="646" spans="1:27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</row>
    <row r="647" spans="1:2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</row>
    <row r="648" spans="1:27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</row>
    <row r="649" spans="1:27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</row>
    <row r="650" spans="1:27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</row>
    <row r="651" spans="1:27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</row>
    <row r="652" spans="1:27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</row>
    <row r="653" spans="1:27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</row>
    <row r="654" spans="1:27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</row>
    <row r="655" spans="1:27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</row>
    <row r="656" spans="1:27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</row>
    <row r="657" spans="1:2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</row>
    <row r="658" spans="1:27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</row>
    <row r="659" spans="1:27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</row>
    <row r="660" spans="1:27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</row>
    <row r="661" spans="1:27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</row>
    <row r="662" spans="1:27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</row>
    <row r="663" spans="1:27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</row>
    <row r="664" spans="1:27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</row>
    <row r="665" spans="1:27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</row>
    <row r="666" spans="1:27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</row>
    <row r="667" spans="1:2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</row>
    <row r="668" spans="1:27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</row>
    <row r="669" spans="1:27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</row>
    <row r="670" spans="1:27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</row>
    <row r="671" spans="1:27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</row>
    <row r="672" spans="1:27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</row>
    <row r="673" spans="1:27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</row>
    <row r="674" spans="1:27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</row>
    <row r="675" spans="1:27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</row>
    <row r="676" spans="1:27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</row>
    <row r="677" spans="1:2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</row>
    <row r="678" spans="1:27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</row>
    <row r="679" spans="1:27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</row>
    <row r="680" spans="1:27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</row>
    <row r="681" spans="1:27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</row>
    <row r="682" spans="1:27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</row>
    <row r="683" spans="1:27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</row>
    <row r="684" spans="1:27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</row>
    <row r="685" spans="1:27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</row>
    <row r="686" spans="1:27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</row>
    <row r="687" spans="1:2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</row>
    <row r="688" spans="1:27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</row>
    <row r="689" spans="1:27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</row>
    <row r="690" spans="1:27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</row>
    <row r="691" spans="1:27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</row>
    <row r="692" spans="1:27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</row>
    <row r="693" spans="1:27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</row>
    <row r="694" spans="1:27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</row>
    <row r="695" spans="1:27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</row>
    <row r="696" spans="1:27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</row>
    <row r="697" spans="1:2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</row>
    <row r="698" spans="1:27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</row>
    <row r="699" spans="1:27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</row>
    <row r="700" spans="1:27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</row>
    <row r="701" spans="1:27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</row>
    <row r="702" spans="1:27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</row>
    <row r="703" spans="1:27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</row>
    <row r="704" spans="1:27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</row>
    <row r="705" spans="1:27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</row>
    <row r="706" spans="1:27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</row>
    <row r="707" spans="1:2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</row>
    <row r="708" spans="1:27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</row>
    <row r="709" spans="1:27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</row>
    <row r="710" spans="1:27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</row>
    <row r="711" spans="1:27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</row>
    <row r="712" spans="1:27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</row>
    <row r="713" spans="1:27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</row>
    <row r="714" spans="1:27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</row>
    <row r="715" spans="1:27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</row>
    <row r="716" spans="1:27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</row>
    <row r="717" spans="1:2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</row>
    <row r="718" spans="1:27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</row>
    <row r="719" spans="1:27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</row>
    <row r="720" spans="1:27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</row>
    <row r="721" spans="1:27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</row>
    <row r="722" spans="1:27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</row>
    <row r="723" spans="1:27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</row>
    <row r="724" spans="1:27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</row>
    <row r="725" spans="1:27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</row>
    <row r="726" spans="1:27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</row>
    <row r="727" spans="1: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</row>
    <row r="728" spans="1:27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</row>
    <row r="729" spans="1:27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</row>
    <row r="730" spans="1:27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</row>
    <row r="731" spans="1:27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</row>
    <row r="732" spans="1:27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</row>
    <row r="733" spans="1:27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</row>
    <row r="734" spans="1:27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</row>
    <row r="735" spans="1:27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</row>
    <row r="736" spans="1:27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</row>
    <row r="737" spans="1:2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</row>
    <row r="738" spans="1:27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</row>
    <row r="739" spans="1:27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</row>
    <row r="740" spans="1:27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</row>
    <row r="741" spans="1:27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</row>
    <row r="742" spans="1:27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</row>
    <row r="743" spans="1:27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</row>
    <row r="744" spans="1:27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</row>
    <row r="745" spans="1:27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</row>
    <row r="746" spans="1:27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</row>
    <row r="747" spans="1:2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</row>
    <row r="748" spans="1:27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</row>
    <row r="749" spans="1:27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</row>
    <row r="750" spans="1:27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</row>
    <row r="751" spans="1:27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</row>
    <row r="752" spans="1:27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</row>
    <row r="753" spans="1:27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</row>
    <row r="754" spans="1:27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</row>
    <row r="755" spans="1:27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</row>
    <row r="756" spans="1:27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</row>
    <row r="757" spans="1:2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</row>
    <row r="758" spans="1:27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</row>
    <row r="759" spans="1:27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</row>
    <row r="760" spans="1:27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</row>
    <row r="761" spans="1:27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</row>
    <row r="762" spans="1:27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</row>
    <row r="763" spans="1:27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</row>
    <row r="764" spans="1:27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</row>
    <row r="765" spans="1:27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</row>
    <row r="766" spans="1:27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</row>
    <row r="767" spans="1:2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</row>
    <row r="768" spans="1:27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</row>
    <row r="769" spans="1:27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</row>
    <row r="770" spans="1:27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</row>
    <row r="771" spans="1:27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</row>
    <row r="772" spans="1:27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</row>
    <row r="773" spans="1:27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</row>
    <row r="774" spans="1:27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</row>
    <row r="775" spans="1:27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</row>
    <row r="776" spans="1:27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</row>
    <row r="777" spans="1:2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</row>
    <row r="778" spans="1:27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</row>
    <row r="779" spans="1:27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</row>
    <row r="780" spans="1:27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</row>
    <row r="781" spans="1:27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</row>
    <row r="782" spans="1:27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</row>
    <row r="783" spans="1:27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</row>
    <row r="784" spans="1:27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</row>
    <row r="785" spans="1:27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</row>
    <row r="786" spans="1:27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</row>
    <row r="787" spans="1:2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</row>
    <row r="788" spans="1:27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</row>
    <row r="789" spans="1:27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</row>
    <row r="790" spans="1:27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</row>
    <row r="791" spans="1:27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</row>
    <row r="792" spans="1:27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</row>
    <row r="793" spans="1:27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</row>
    <row r="794" spans="1:27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</row>
    <row r="795" spans="1:27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</row>
    <row r="796" spans="1:27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</row>
    <row r="797" spans="1:2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</row>
    <row r="798" spans="1:27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</row>
    <row r="799" spans="1:27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</row>
    <row r="800" spans="1:27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</row>
    <row r="801" spans="1:27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</row>
    <row r="802" spans="1:27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</row>
    <row r="803" spans="1:27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</row>
    <row r="804" spans="1:27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</row>
    <row r="805" spans="1:27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</row>
    <row r="806" spans="1:27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</row>
    <row r="807" spans="1:2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</row>
    <row r="808" spans="1:27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</row>
    <row r="809" spans="1:27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</row>
    <row r="810" spans="1:27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</row>
    <row r="811" spans="1:27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</row>
    <row r="812" spans="1:27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</row>
    <row r="813" spans="1:27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</row>
    <row r="814" spans="1:27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</row>
    <row r="815" spans="1:27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</row>
    <row r="816" spans="1:27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</row>
    <row r="817" spans="1:2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</row>
    <row r="818" spans="1:27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</row>
    <row r="819" spans="1:27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</row>
    <row r="820" spans="1:27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</row>
    <row r="821" spans="1:27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</row>
    <row r="822" spans="1:27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</row>
    <row r="823" spans="1:27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</row>
    <row r="824" spans="1:27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</row>
    <row r="825" spans="1:27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</row>
    <row r="826" spans="1:27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</row>
    <row r="827" spans="1: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</row>
    <row r="828" spans="1:27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</row>
    <row r="829" spans="1:27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</row>
    <row r="830" spans="1:27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</row>
    <row r="831" spans="1:27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</row>
    <row r="832" spans="1:27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</row>
    <row r="833" spans="1:27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</row>
    <row r="834" spans="1:27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</row>
    <row r="835" spans="1:27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</row>
    <row r="836" spans="1:27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</row>
    <row r="837" spans="1:2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</row>
    <row r="838" spans="1:27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</row>
    <row r="839" spans="1:27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</row>
    <row r="840" spans="1:27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</row>
    <row r="841" spans="1:27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</row>
    <row r="842" spans="1:27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</row>
    <row r="843" spans="1:27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</row>
    <row r="844" spans="1:27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</row>
    <row r="845" spans="1:27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</row>
    <row r="846" spans="1:27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</row>
    <row r="847" spans="1:2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</row>
    <row r="848" spans="1:27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</row>
    <row r="849" spans="1:27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</row>
    <row r="850" spans="1:27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</row>
    <row r="851" spans="1:27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</row>
    <row r="852" spans="1:27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</row>
    <row r="853" spans="1:27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</row>
    <row r="854" spans="1:27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</row>
    <row r="855" spans="1:27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</row>
    <row r="856" spans="1:27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</row>
    <row r="857" spans="1:2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</row>
    <row r="858" spans="1:27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</row>
    <row r="859" spans="1:27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</row>
    <row r="860" spans="1:27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</row>
    <row r="861" spans="1:27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</row>
    <row r="862" spans="1:27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</row>
    <row r="863" spans="1:27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</row>
    <row r="864" spans="1:27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</row>
    <row r="865" spans="1:27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</row>
    <row r="866" spans="1:27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</row>
    <row r="867" spans="1:2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</row>
    <row r="868" spans="1:27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</row>
    <row r="869" spans="1:27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</row>
    <row r="870" spans="1:27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</row>
    <row r="871" spans="1:27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</row>
    <row r="872" spans="1:27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</row>
    <row r="873" spans="1:27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</row>
    <row r="874" spans="1:27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</row>
    <row r="875" spans="1:27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</row>
    <row r="876" spans="1:27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</row>
    <row r="877" spans="1:2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</row>
    <row r="878" spans="1:27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</row>
    <row r="879" spans="1:27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</row>
    <row r="880" spans="1:27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</row>
    <row r="881" spans="1:27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</row>
    <row r="882" spans="1:27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</row>
    <row r="883" spans="1:27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</row>
    <row r="884" spans="1:27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</row>
    <row r="885" spans="1:27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</row>
    <row r="886" spans="1:27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</row>
    <row r="887" spans="1:2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</row>
    <row r="888" spans="1:27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</row>
    <row r="889" spans="1:27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</row>
    <row r="890" spans="1:27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</row>
    <row r="891" spans="1:27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</row>
    <row r="892" spans="1:27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</row>
    <row r="893" spans="1:27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</row>
    <row r="894" spans="1:27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</row>
    <row r="895" spans="1:27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</row>
    <row r="896" spans="1:27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</row>
    <row r="897" spans="1:2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</row>
    <row r="898" spans="1:27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</row>
    <row r="899" spans="1:27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</row>
    <row r="900" spans="1:27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</row>
    <row r="901" spans="1:27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</row>
    <row r="902" spans="1:27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</row>
    <row r="903" spans="1:27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</row>
    <row r="904" spans="1:27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</row>
    <row r="905" spans="1:27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</row>
    <row r="906" spans="1:27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</row>
    <row r="907" spans="1:2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</row>
    <row r="908" spans="1:27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</row>
    <row r="909" spans="1:27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</row>
    <row r="910" spans="1:27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</row>
    <row r="911" spans="1:27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</row>
    <row r="912" spans="1:27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</row>
    <row r="913" spans="1:27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</row>
    <row r="914" spans="1:27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</row>
    <row r="915" spans="1:27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</row>
    <row r="916" spans="1:27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</row>
    <row r="917" spans="1:2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</row>
    <row r="918" spans="1:27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</row>
    <row r="919" spans="1:27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</row>
    <row r="920" spans="1:27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</row>
    <row r="921" spans="1:27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</row>
    <row r="922" spans="1:27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</row>
    <row r="923" spans="1:27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</row>
    <row r="924" spans="1:27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</row>
    <row r="925" spans="1:27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</row>
    <row r="926" spans="1:27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</row>
    <row r="927" spans="1: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</row>
    <row r="928" spans="1:27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</row>
    <row r="929" spans="1:27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</row>
    <row r="930" spans="1:27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</row>
    <row r="931" spans="1:27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</row>
    <row r="932" spans="1:27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</row>
    <row r="933" spans="1:27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</row>
    <row r="934" spans="1:27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</row>
    <row r="935" spans="1:27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</row>
    <row r="936" spans="1:27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</row>
    <row r="937" spans="1:2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</row>
    <row r="938" spans="1:27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</row>
    <row r="939" spans="1:27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</row>
    <row r="940" spans="1:27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</row>
    <row r="941" spans="1:27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</row>
    <row r="942" spans="1:27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</row>
    <row r="943" spans="1:27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</row>
    <row r="944" spans="1:27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</row>
    <row r="945" spans="1:27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</row>
    <row r="946" spans="1:27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</row>
    <row r="947" spans="1:2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</row>
    <row r="948" spans="1:27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</row>
    <row r="949" spans="1:27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</row>
    <row r="950" spans="1:27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</row>
    <row r="951" spans="1:27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</row>
    <row r="952" spans="1:27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</row>
    <row r="953" spans="1:27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</row>
    <row r="954" spans="1:27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</row>
    <row r="955" spans="1:27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</row>
    <row r="956" spans="1:27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</row>
    <row r="957" spans="1:2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</row>
    <row r="958" spans="1:27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</row>
    <row r="959" spans="1:27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</row>
    <row r="960" spans="1:27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</row>
    <row r="961" spans="1:27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</row>
    <row r="962" spans="1:27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</row>
    <row r="963" spans="1:27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</row>
    <row r="964" spans="1:27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</row>
    <row r="965" spans="1:27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</row>
    <row r="966" spans="1:27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</row>
    <row r="967" spans="1:2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</row>
    <row r="968" spans="1:27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</row>
    <row r="969" spans="1:27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</row>
    <row r="970" spans="1:27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</row>
    <row r="971" spans="1:27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</row>
    <row r="972" spans="1:27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</row>
    <row r="973" spans="1:27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</row>
    <row r="974" spans="1:27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</row>
    <row r="975" spans="1:27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</row>
    <row r="976" spans="1:27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</row>
    <row r="977" spans="1:2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</row>
  </sheetData>
  <mergeCells count="9">
    <mergeCell ref="A1:O1"/>
    <mergeCell ref="A2:O2"/>
    <mergeCell ref="A3:O3"/>
    <mergeCell ref="A5:D5"/>
    <mergeCell ref="E5:G5"/>
    <mergeCell ref="A18:B18"/>
    <mergeCell ref="C18:G18"/>
    <mergeCell ref="A19:B19"/>
    <mergeCell ref="C19:G19"/>
  </mergeCells>
  <printOptions horizontalCentered="1"/>
  <pageMargins left="0.35433070866141736" right="0.27559055118110237" top="0.39370078740157483" bottom="0.39370078740157483" header="0" footer="0"/>
  <pageSetup paperSize="9"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</vt:lpstr>
      <vt:lpstr>University</vt:lpstr>
      <vt:lpstr>Calculation 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STUDENT</cp:lastModifiedBy>
  <cp:lastPrinted>2022-07-01T10:13:51Z</cp:lastPrinted>
  <dcterms:created xsi:type="dcterms:W3CDTF">2015-12-22T02:33:07Z</dcterms:created>
  <dcterms:modified xsi:type="dcterms:W3CDTF">2022-07-01T10:13:58Z</dcterms:modified>
</cp:coreProperties>
</file>