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ple\Desktop\"/>
    </mc:Choice>
  </mc:AlternateContent>
  <bookViews>
    <workbookView xWindow="0" yWindow="0" windowWidth="21600" windowHeight="9345" tabRatio="840"/>
  </bookViews>
  <sheets>
    <sheet name="沟通细节回复" sheetId="9" r:id="rId1"/>
    <sheet name="问题3回复" sheetId="10" r:id="rId2"/>
    <sheet name="问题5回复" sheetId="11" r:id="rId3"/>
    <sheet name="发货人输入界面" sheetId="1" r:id="rId4"/>
    <sheet name="发货列表" sheetId="2" r:id="rId5"/>
    <sheet name="收货确认" sheetId="3" r:id="rId6"/>
    <sheet name="实际收货" sheetId="5" r:id="rId7"/>
    <sheet name="收货列表" sheetId="4" r:id="rId8"/>
    <sheet name="出售信息" sheetId="6" r:id="rId9"/>
    <sheet name="销售列表" sheetId="7" r:id="rId10"/>
    <sheet name="其他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11" l="1"/>
  <c r="M51" i="11"/>
  <c r="O50" i="11"/>
  <c r="M50" i="11"/>
  <c r="O49" i="11"/>
  <c r="M49" i="11"/>
  <c r="O48" i="11"/>
  <c r="M48" i="11"/>
  <c r="E48" i="11"/>
  <c r="O44" i="11"/>
  <c r="M44" i="11"/>
  <c r="O43" i="11"/>
  <c r="M43" i="11"/>
  <c r="O42" i="11"/>
  <c r="M42" i="11"/>
  <c r="O41" i="11"/>
  <c r="M41" i="11"/>
  <c r="D41" i="11" s="1"/>
  <c r="O38" i="11"/>
  <c r="M38" i="11"/>
  <c r="O37" i="11"/>
  <c r="M37" i="11"/>
  <c r="O36" i="11"/>
  <c r="M36" i="11"/>
  <c r="O35" i="11"/>
  <c r="M35" i="11"/>
  <c r="O32" i="11"/>
  <c r="M32" i="11"/>
  <c r="O31" i="11"/>
  <c r="M31" i="11"/>
  <c r="O30" i="11"/>
  <c r="M30" i="11"/>
  <c r="O29" i="11"/>
  <c r="M29" i="11"/>
  <c r="D29" i="11"/>
  <c r="O15" i="11"/>
  <c r="M15" i="11"/>
  <c r="O14" i="11"/>
  <c r="M14" i="11"/>
  <c r="O13" i="11"/>
  <c r="M13" i="11"/>
  <c r="O12" i="11"/>
  <c r="E12" i="11" s="1"/>
  <c r="M12" i="11"/>
  <c r="D12" i="11" s="1"/>
  <c r="O6" i="11"/>
  <c r="O7" i="11"/>
  <c r="O8" i="11"/>
  <c r="O5" i="11"/>
  <c r="M8" i="11"/>
  <c r="M7" i="11"/>
  <c r="M6" i="11"/>
  <c r="M5" i="11"/>
  <c r="E20" i="9"/>
  <c r="E21" i="9"/>
  <c r="E22" i="9"/>
  <c r="E19" i="9"/>
  <c r="L20" i="9"/>
  <c r="L21" i="9"/>
  <c r="L22" i="9"/>
  <c r="L19" i="9"/>
  <c r="L23" i="9" s="1"/>
  <c r="E29" i="11" l="1"/>
  <c r="E35" i="11"/>
  <c r="E41" i="11"/>
  <c r="D48" i="11"/>
  <c r="D35" i="11"/>
  <c r="D5" i="11"/>
  <c r="E5" i="11"/>
  <c r="E23" i="9"/>
</calcChain>
</file>

<file path=xl/sharedStrings.xml><?xml version="1.0" encoding="utf-8"?>
<sst xmlns="http://schemas.openxmlformats.org/spreadsheetml/2006/main" count="414" uniqueCount="188">
  <si>
    <t>分装发货</t>
    <phoneticPr fontId="1" type="noConversion"/>
  </si>
  <si>
    <t>批发地</t>
    <phoneticPr fontId="1" type="noConversion"/>
  </si>
  <si>
    <t>请选择批发地</t>
    <phoneticPr fontId="1" type="noConversion"/>
  </si>
  <si>
    <t>车次</t>
    <phoneticPr fontId="1" type="noConversion"/>
  </si>
  <si>
    <t>“批发地”+自动生成的车次</t>
    <phoneticPr fontId="1" type="noConversion"/>
  </si>
  <si>
    <t>发货地</t>
    <phoneticPr fontId="1" type="noConversion"/>
  </si>
  <si>
    <t>请输入发货地</t>
    <phoneticPr fontId="1" type="noConversion"/>
  </si>
  <si>
    <t>车牌号</t>
    <phoneticPr fontId="1" type="noConversion"/>
  </si>
  <si>
    <t>请输入车牌号</t>
    <phoneticPr fontId="1" type="noConversion"/>
  </si>
  <si>
    <t>司机电话</t>
    <phoneticPr fontId="1" type="noConversion"/>
  </si>
  <si>
    <t>请输入司机电话</t>
    <phoneticPr fontId="1" type="noConversion"/>
  </si>
  <si>
    <t>水果品种</t>
    <phoneticPr fontId="1" type="noConversion"/>
  </si>
  <si>
    <t>请选择水果品种</t>
    <phoneticPr fontId="1" type="noConversion"/>
  </si>
  <si>
    <t>水果等级</t>
    <phoneticPr fontId="1" type="noConversion"/>
  </si>
  <si>
    <t>请输入水果等级</t>
    <phoneticPr fontId="1" type="noConversion"/>
  </si>
  <si>
    <t>发货件数</t>
    <phoneticPr fontId="1" type="noConversion"/>
  </si>
  <si>
    <t>请输入水果件数</t>
    <phoneticPr fontId="1" type="noConversion"/>
  </si>
  <si>
    <t>单件成本</t>
    <phoneticPr fontId="1" type="noConversion"/>
  </si>
  <si>
    <t>请输入单件成本</t>
    <phoneticPr fontId="1" type="noConversion"/>
  </si>
  <si>
    <t>发货总件数</t>
    <phoneticPr fontId="1" type="noConversion"/>
  </si>
  <si>
    <t>根据各品种数量的总和自动得出</t>
    <phoneticPr fontId="1" type="noConversion"/>
  </si>
  <si>
    <t>发货地杂费</t>
    <phoneticPr fontId="1" type="noConversion"/>
  </si>
  <si>
    <t>请输入杂费</t>
    <phoneticPr fontId="1" type="noConversion"/>
  </si>
  <si>
    <t>货物2输入（进入下拉式发货信息输入）</t>
    <phoneticPr fontId="1" type="noConversion"/>
  </si>
  <si>
    <t>货物3输入（进入下拉式发货信息输入）</t>
  </si>
  <si>
    <t>货物4输入（进入下拉式发货信息输入）</t>
  </si>
  <si>
    <t>货物5输入（进入下拉式发货信息输入）</t>
  </si>
  <si>
    <t>货物6输入（进入下拉式发货信息输入）</t>
  </si>
  <si>
    <t>货物7输入（进入下拉式发货信息输入）</t>
  </si>
  <si>
    <t>货物8输入（进入下拉式发货信息输入）</t>
  </si>
  <si>
    <t>货物9输入（进入下拉式发货信息输入）</t>
  </si>
  <si>
    <t>货物10输入（进入下拉式发货信息输入）</t>
  </si>
  <si>
    <t>发货1输入（进入下拉式发货信息输入）</t>
    <phoneticPr fontId="1" type="noConversion"/>
  </si>
  <si>
    <t>原始单据</t>
    <phoneticPr fontId="1" type="noConversion"/>
  </si>
  <si>
    <t>可添加3-5张图片（可选）</t>
    <phoneticPr fontId="1" type="noConversion"/>
  </si>
  <si>
    <t>车次</t>
    <phoneticPr fontId="1" type="noConversion"/>
  </si>
  <si>
    <t>重庆82车</t>
    <phoneticPr fontId="1" type="noConversion"/>
  </si>
  <si>
    <t>品种</t>
    <phoneticPr fontId="1" type="noConversion"/>
  </si>
  <si>
    <t>等级</t>
    <phoneticPr fontId="1" type="noConversion"/>
  </si>
  <si>
    <t>件数</t>
    <phoneticPr fontId="1" type="noConversion"/>
  </si>
  <si>
    <t>白心火龙果</t>
    <phoneticPr fontId="1" type="noConversion"/>
  </si>
  <si>
    <t>鸿运1级大果</t>
    <phoneticPr fontId="1" type="noConversion"/>
  </si>
  <si>
    <t>鸿运2级大果</t>
  </si>
  <si>
    <t>坚坚1级大果</t>
    <phoneticPr fontId="1" type="noConversion"/>
  </si>
  <si>
    <t>总件数</t>
    <phoneticPr fontId="1" type="noConversion"/>
  </si>
  <si>
    <t>杂费</t>
    <phoneticPr fontId="1" type="noConversion"/>
  </si>
  <si>
    <t>北京32车</t>
    <phoneticPr fontId="1" type="noConversion"/>
  </si>
  <si>
    <t>。。。。</t>
    <phoneticPr fontId="1" type="noConversion"/>
  </si>
  <si>
    <t>。。。。</t>
    <phoneticPr fontId="1" type="noConversion"/>
  </si>
  <si>
    <t>批发地</t>
    <phoneticPr fontId="1" type="noConversion"/>
  </si>
  <si>
    <t>发货地</t>
    <phoneticPr fontId="1" type="noConversion"/>
  </si>
  <si>
    <t>车牌号</t>
    <phoneticPr fontId="1" type="noConversion"/>
  </si>
  <si>
    <t>收货人</t>
    <phoneticPr fontId="1" type="noConversion"/>
  </si>
  <si>
    <t>状态</t>
    <phoneticPr fontId="1" type="noConversion"/>
  </si>
  <si>
    <t>发货信息汇总</t>
    <phoneticPr fontId="1" type="noConversion"/>
  </si>
  <si>
    <t>发货日期</t>
    <phoneticPr fontId="1" type="noConversion"/>
  </si>
  <si>
    <t>请输入发货日期</t>
    <phoneticPr fontId="1" type="noConversion"/>
  </si>
  <si>
    <t>发货日期</t>
    <phoneticPr fontId="1" type="noConversion"/>
  </si>
  <si>
    <t>收货详情</t>
    <phoneticPr fontId="1" type="noConversion"/>
  </si>
  <si>
    <t>收货车次</t>
    <phoneticPr fontId="1" type="noConversion"/>
  </si>
  <si>
    <t>1白心火龙果 鸿运1级大  500件  105元</t>
    <phoneticPr fontId="1" type="noConversion"/>
  </si>
  <si>
    <t>榴莲</t>
    <phoneticPr fontId="1" type="noConversion"/>
  </si>
  <si>
    <t>鸿桂华1级</t>
    <phoneticPr fontId="1" type="noConversion"/>
  </si>
  <si>
    <t>重庆万州</t>
    <phoneticPr fontId="1" type="noConversion"/>
  </si>
  <si>
    <t>云南文山</t>
    <phoneticPr fontId="1" type="noConversion"/>
  </si>
  <si>
    <t>2016.11.16</t>
    <phoneticPr fontId="1" type="noConversion"/>
  </si>
  <si>
    <t>桂A12345</t>
    <phoneticPr fontId="1" type="noConversion"/>
  </si>
  <si>
    <t>在途</t>
    <phoneticPr fontId="1" type="noConversion"/>
  </si>
  <si>
    <t>3白心火龙果 坚坚1级大  800件  100元</t>
    <phoneticPr fontId="1" type="noConversion"/>
  </si>
  <si>
    <t>到货明细</t>
    <phoneticPr fontId="1" type="noConversion"/>
  </si>
  <si>
    <t>确认收货</t>
    <phoneticPr fontId="1" type="noConversion"/>
  </si>
  <si>
    <t>82车</t>
    <phoneticPr fontId="1" type="noConversion"/>
  </si>
  <si>
    <t>云南文山</t>
    <phoneticPr fontId="1" type="noConversion"/>
  </si>
  <si>
    <t>收货列表</t>
    <phoneticPr fontId="1" type="noConversion"/>
  </si>
  <si>
    <t>黄文彪</t>
    <phoneticPr fontId="1" type="noConversion"/>
  </si>
  <si>
    <t>北京28车</t>
    <phoneticPr fontId="1" type="noConversion"/>
  </si>
  <si>
    <t>已确认</t>
    <phoneticPr fontId="1" type="noConversion"/>
  </si>
  <si>
    <t>黄若卫</t>
    <phoneticPr fontId="1" type="noConversion"/>
  </si>
  <si>
    <t>重庆86车</t>
    <phoneticPr fontId="1" type="noConversion"/>
  </si>
  <si>
    <t>待确认</t>
    <phoneticPr fontId="1" type="noConversion"/>
  </si>
  <si>
    <t>实际收货</t>
    <phoneticPr fontId="1" type="noConversion"/>
  </si>
  <si>
    <t>批发地杂费</t>
    <phoneticPr fontId="1" type="noConversion"/>
  </si>
  <si>
    <t>请输入其他费用</t>
    <phoneticPr fontId="1" type="noConversion"/>
  </si>
  <si>
    <t>到货日期</t>
    <phoneticPr fontId="1" type="noConversion"/>
  </si>
  <si>
    <t>请选择到货日期</t>
    <phoneticPr fontId="1" type="noConversion"/>
  </si>
  <si>
    <t>重庆86车到货明细</t>
    <phoneticPr fontId="1" type="noConversion"/>
  </si>
  <si>
    <t>发货地发货2100件</t>
    <phoneticPr fontId="1" type="noConversion"/>
  </si>
  <si>
    <t>2白心火龙果 鸿运2级大  600件  95元</t>
    <phoneticPr fontId="1" type="noConversion"/>
  </si>
  <si>
    <t>4榴莲      鸿运1级大   500件  108元</t>
    <phoneticPr fontId="1" type="noConversion"/>
  </si>
  <si>
    <t>图片</t>
    <phoneticPr fontId="1" type="noConversion"/>
  </si>
  <si>
    <t>出售消息</t>
    <phoneticPr fontId="1" type="noConversion"/>
  </si>
  <si>
    <t>车次</t>
    <phoneticPr fontId="1" type="noConversion"/>
  </si>
  <si>
    <t>请选择车次</t>
    <phoneticPr fontId="1" type="noConversion"/>
  </si>
  <si>
    <t>品项规格选择</t>
    <phoneticPr fontId="1" type="noConversion"/>
  </si>
  <si>
    <t>出售单价（元/件）</t>
    <phoneticPr fontId="1" type="noConversion"/>
  </si>
  <si>
    <t>请输入价格</t>
    <phoneticPr fontId="1" type="noConversion"/>
  </si>
  <si>
    <t>出售件数</t>
    <phoneticPr fontId="1" type="noConversion"/>
  </si>
  <si>
    <t>请输入件数</t>
    <phoneticPr fontId="1" type="noConversion"/>
  </si>
  <si>
    <t>剩余库存（件数）</t>
    <phoneticPr fontId="1" type="noConversion"/>
  </si>
  <si>
    <t>系统自动计算显示</t>
    <phoneticPr fontId="1" type="noConversion"/>
  </si>
  <si>
    <t>出售信息录入</t>
    <phoneticPr fontId="1" type="noConversion"/>
  </si>
  <si>
    <t>销售记录</t>
    <phoneticPr fontId="1" type="noConversion"/>
  </si>
  <si>
    <t>车次</t>
    <phoneticPr fontId="1" type="noConversion"/>
  </si>
  <si>
    <t>品项</t>
    <phoneticPr fontId="1" type="noConversion"/>
  </si>
  <si>
    <t>规格</t>
    <phoneticPr fontId="1" type="noConversion"/>
  </si>
  <si>
    <t>到货件数</t>
    <phoneticPr fontId="1" type="noConversion"/>
  </si>
  <si>
    <t>成本</t>
    <phoneticPr fontId="1" type="noConversion"/>
  </si>
  <si>
    <t>重庆万州86车</t>
    <phoneticPr fontId="1" type="noConversion"/>
  </si>
  <si>
    <t>已售件数</t>
    <phoneticPr fontId="1" type="noConversion"/>
  </si>
  <si>
    <t>已售金额</t>
    <phoneticPr fontId="1" type="noConversion"/>
  </si>
  <si>
    <t>平均售价</t>
    <phoneticPr fontId="1" type="noConversion"/>
  </si>
  <si>
    <t>剩余件数</t>
    <phoneticPr fontId="1" type="noConversion"/>
  </si>
  <si>
    <t>发货杂费</t>
    <phoneticPr fontId="1" type="noConversion"/>
  </si>
  <si>
    <t>到货杂费</t>
    <phoneticPr fontId="1" type="noConversion"/>
  </si>
  <si>
    <t>货柜利润</t>
    <phoneticPr fontId="1" type="noConversion"/>
  </si>
  <si>
    <t>上面四格只显示一横列</t>
    <phoneticPr fontId="1" type="noConversion"/>
  </si>
  <si>
    <t>剩余件数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</si>
  <si>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发货杂费</t>
    </r>
    <r>
      <rPr>
        <sz val="11"/>
        <color theme="0" tint="-0.499984740745262"/>
        <rFont val="宋体"/>
        <family val="2"/>
        <charset val="134"/>
        <scheme val="minor"/>
      </rPr>
      <t>是指发货地录入的费用，</t>
    </r>
    <r>
      <rPr>
        <sz val="11"/>
        <color rgb="FFFF0000"/>
        <rFont val="宋体"/>
        <family val="3"/>
        <charset val="134"/>
        <scheme val="minor"/>
      </rPr>
      <t>到货杂费</t>
    </r>
    <r>
      <rPr>
        <sz val="11"/>
        <color theme="0" tint="-0.499984740745262"/>
        <rFont val="宋体"/>
        <family val="2"/>
        <charset val="134"/>
        <scheme val="minor"/>
      </rPr>
      <t>是指货到批发地的录入费用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</si>
  <si>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剩余件数</t>
    </r>
    <r>
      <rPr>
        <sz val="11"/>
        <color theme="0" tint="-0.499984740745262"/>
        <rFont val="宋体"/>
        <family val="3"/>
        <charset val="134"/>
        <scheme val="minor"/>
      </rPr>
      <t>是指此货柜各品项的及时库存总和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</si>
  <si>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货柜利润</t>
    </r>
    <r>
      <rPr>
        <sz val="11"/>
        <color theme="0" tint="-0.499984740745262"/>
        <rFont val="宋体"/>
        <family val="3"/>
        <charset val="134"/>
        <scheme val="minor"/>
      </rPr>
      <t>=货柜各品项销售额-货柜各品项成本额-发货杂费-到货杂费</t>
    </r>
    <phoneticPr fontId="1" type="noConversion"/>
  </si>
  <si>
    <t>显示此车次到货日期</t>
    <phoneticPr fontId="1" type="noConversion"/>
  </si>
  <si>
    <t>1，将更新的各账号发货列表、收货列表、销售列表分别汇总后挂入高管界面</t>
    <phoneticPr fontId="1" type="noConversion"/>
  </si>
  <si>
    <t>2，原有的消息通知模式不变</t>
    <phoneticPr fontId="1" type="noConversion"/>
  </si>
  <si>
    <t>回复：一条货柜是我们软件操作的的基本单位。</t>
    <phoneticPr fontId="1" type="noConversion"/>
  </si>
  <si>
    <t>中间发货人在发每一条货柜时，就要进行数据录入，一条货柜是只会从一个地点到另一个地点，中间不会停留卸货。</t>
    <phoneticPr fontId="1" type="noConversion"/>
  </si>
  <si>
    <t>我发货柜是从边境口岸或者港口发货到全国各地的批发市场，每个批发市场就是一个收货人，这个收货人是有固定的账号来进行软件上的收货和销售记录</t>
    <phoneticPr fontId="1" type="noConversion"/>
  </si>
  <si>
    <t>一条货柜会装货10个品项以内的品项或者规格</t>
    <phoneticPr fontId="1" type="noConversion"/>
  </si>
  <si>
    <t>车次的编码的原则：</t>
    <phoneticPr fontId="1" type="noConversion"/>
  </si>
  <si>
    <t>发北京新发地的第一车，车次为：北京新发地1车，第二车，车次为：北京新发地2车，依次这样记录发货车次</t>
    <phoneticPr fontId="1" type="noConversion"/>
  </si>
  <si>
    <t>发重庆万州的第一车，车次为：重庆万州1车，第二车，车次为：重庆万州2车，依次这样记录发货车次</t>
    <phoneticPr fontId="1" type="noConversion"/>
  </si>
  <si>
    <t>车次是按发车记录自动生成的，一年刷新一次，按正常年度的1月1日重新按1开始记录</t>
    <phoneticPr fontId="1" type="noConversion"/>
  </si>
  <si>
    <r>
      <t>1.</t>
    </r>
    <r>
      <rPr>
        <sz val="11"/>
        <color rgb="FFFF0000"/>
        <rFont val="微软雅黑"/>
        <family val="2"/>
        <charset val="134"/>
      </rPr>
      <t>一种商品是否可在多车上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进行发货？</t>
    </r>
  </si>
  <si>
    <r>
      <t xml:space="preserve">   </t>
    </r>
    <r>
      <rPr>
        <sz val="11"/>
        <color rgb="FFFF0000"/>
        <rFont val="微软雅黑"/>
        <family val="2"/>
        <charset val="134"/>
      </rPr>
      <t>比如：</t>
    </r>
    <r>
      <rPr>
        <sz val="11"/>
        <color rgb="FFFF0000"/>
        <rFont val="Tahoma"/>
        <family val="2"/>
      </rPr>
      <t>3</t>
    </r>
    <r>
      <rPr>
        <sz val="11"/>
        <color rgb="FFFF0000"/>
        <rFont val="微软雅黑"/>
        <family val="2"/>
        <charset val="134"/>
      </rPr>
      <t>辆车，</t>
    </r>
    <r>
      <rPr>
        <sz val="11"/>
        <color rgb="FFFF0000"/>
        <rFont val="Tahoma"/>
        <family val="2"/>
      </rPr>
      <t>10</t>
    </r>
    <r>
      <rPr>
        <sz val="11"/>
        <color rgb="FFFF0000"/>
        <rFont val="微软雅黑"/>
        <family val="2"/>
        <charset val="134"/>
      </rPr>
      <t>箱芒果，车</t>
    </r>
    <r>
      <rPr>
        <sz val="11"/>
        <color rgb="FFFF0000"/>
        <rFont val="Tahoma"/>
        <family val="2"/>
      </rPr>
      <t>1</t>
    </r>
    <r>
      <rPr>
        <sz val="11"/>
        <color rgb="FFFF0000"/>
        <rFont val="微软雅黑"/>
        <family val="2"/>
        <charset val="134"/>
      </rPr>
      <t>放</t>
    </r>
    <r>
      <rPr>
        <sz val="11"/>
        <color rgb="FFFF0000"/>
        <rFont val="Tahoma"/>
        <family val="2"/>
      </rPr>
      <t>2</t>
    </r>
    <r>
      <rPr>
        <sz val="11"/>
        <color rgb="FFFF0000"/>
        <rFont val="微软雅黑"/>
        <family val="2"/>
        <charset val="134"/>
      </rPr>
      <t>箱，车</t>
    </r>
    <r>
      <rPr>
        <sz val="11"/>
        <color rgb="FFFF0000"/>
        <rFont val="Tahoma"/>
        <family val="2"/>
      </rPr>
      <t>2</t>
    </r>
    <r>
      <rPr>
        <sz val="11"/>
        <color rgb="FFFF0000"/>
        <rFont val="微软雅黑"/>
        <family val="2"/>
        <charset val="134"/>
      </rPr>
      <t>放</t>
    </r>
    <r>
      <rPr>
        <sz val="11"/>
        <color rgb="FFFF0000"/>
        <rFont val="Tahoma"/>
        <family val="2"/>
      </rPr>
      <t>3</t>
    </r>
    <r>
      <rPr>
        <sz val="11"/>
        <color rgb="FFFF0000"/>
        <rFont val="微软雅黑"/>
        <family val="2"/>
        <charset val="134"/>
      </rPr>
      <t>箱，车</t>
    </r>
    <r>
      <rPr>
        <sz val="11"/>
        <color rgb="FFFF0000"/>
        <rFont val="Tahoma"/>
        <family val="2"/>
      </rPr>
      <t>3</t>
    </r>
    <r>
      <rPr>
        <sz val="11"/>
        <color rgb="FFFF0000"/>
        <rFont val="微软雅黑"/>
        <family val="2"/>
        <charset val="134"/>
      </rPr>
      <t>放</t>
    </r>
    <r>
      <rPr>
        <sz val="11"/>
        <color rgb="FFFF0000"/>
        <rFont val="Tahoma"/>
        <family val="2"/>
      </rPr>
      <t>5</t>
    </r>
    <r>
      <rPr>
        <sz val="11"/>
        <color rgb="FFFF0000"/>
        <rFont val="微软雅黑"/>
        <family val="2"/>
        <charset val="134"/>
      </rPr>
      <t>箱，这种情况是否存在</t>
    </r>
  </si>
  <si>
    <r>
      <t>2.</t>
    </r>
    <r>
      <rPr>
        <sz val="11"/>
        <color rgb="FFFF0000"/>
        <rFont val="微软雅黑"/>
        <family val="2"/>
        <charset val="134"/>
      </rPr>
      <t>利润结算：这块的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利润是怎样的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结算方式？</t>
    </r>
  </si>
  <si>
    <t>回复：例如一条货柜装以下的品种数量成本的商品信息</t>
    <phoneticPr fontId="1" type="noConversion"/>
  </si>
  <si>
    <t>5000元</t>
    <phoneticPr fontId="1" type="noConversion"/>
  </si>
  <si>
    <t>发货人录入的信息</t>
    <phoneticPr fontId="1" type="noConversion"/>
  </si>
  <si>
    <t>销售额</t>
    <phoneticPr fontId="1" type="noConversion"/>
  </si>
  <si>
    <t>收货人录入的收货和销售信息</t>
    <phoneticPr fontId="1" type="noConversion"/>
  </si>
  <si>
    <t>平均销售（元/件）</t>
    <phoneticPr fontId="1" type="noConversion"/>
  </si>
  <si>
    <t>18000元</t>
    <phoneticPr fontId="1" type="noConversion"/>
  </si>
  <si>
    <t>计算公式：</t>
    <phoneticPr fontId="1" type="noConversion"/>
  </si>
  <si>
    <t>货柜各品项销售额-货柜各品项成本额-发货杂费-到货杂费=货柜利润</t>
    <phoneticPr fontId="1" type="noConversion"/>
  </si>
  <si>
    <t>292600-265500-5000-18000=4100</t>
    <phoneticPr fontId="1" type="noConversion"/>
  </si>
  <si>
    <t>此条货柜的例如就为4100元</t>
    <phoneticPr fontId="1" type="noConversion"/>
  </si>
  <si>
    <r>
      <t>3.</t>
    </r>
    <r>
      <rPr>
        <sz val="11"/>
        <color rgb="FFFF0000"/>
        <rFont val="微软雅黑"/>
        <family val="2"/>
        <charset val="134"/>
      </rPr>
      <t>发货人输入界面下图中货物</t>
    </r>
    <r>
      <rPr>
        <sz val="11"/>
        <color rgb="FFFF0000"/>
        <rFont val="Tahoma"/>
        <family val="2"/>
      </rPr>
      <t>2</t>
    </r>
    <r>
      <rPr>
        <sz val="11"/>
        <color rgb="FFFF0000"/>
        <rFont val="微软雅黑"/>
        <family val="2"/>
        <charset val="134"/>
      </rPr>
      <t>输入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下拉式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这块请详细描述下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页面呈现、用途及这块的货物输入数量是多少个？</t>
    </r>
  </si>
  <si>
    <t>图片区</t>
    <phoneticPr fontId="1" type="noConversion"/>
  </si>
  <si>
    <t>增加发货单品</t>
    <phoneticPr fontId="1" type="noConversion"/>
  </si>
  <si>
    <t>点击进入</t>
    <phoneticPr fontId="1" type="noConversion"/>
  </si>
  <si>
    <t>确认发货</t>
    <phoneticPr fontId="1" type="noConversion"/>
  </si>
  <si>
    <t>发货输入</t>
    <phoneticPr fontId="1" type="noConversion"/>
  </si>
  <si>
    <t>保存记录并返回</t>
    <phoneticPr fontId="1" type="noConversion"/>
  </si>
  <si>
    <t>保存并新增记录</t>
    <phoneticPr fontId="1" type="noConversion"/>
  </si>
  <si>
    <t>1白心火龙果 鸿运1级大  500件  105元</t>
    <phoneticPr fontId="1" type="noConversion"/>
  </si>
  <si>
    <t>记录1白心火龙果 鸿运1级大  500件  105元</t>
    <phoneticPr fontId="1" type="noConversion"/>
  </si>
  <si>
    <t>2白心火龙果 鸿运2级大 600件  95元</t>
    <phoneticPr fontId="1" type="noConversion"/>
  </si>
  <si>
    <t>记录2白心火龙果 鸿运2级大 600件  95元</t>
    <phoneticPr fontId="1" type="noConversion"/>
  </si>
  <si>
    <t>3白心火龙果 坚坚1级大  800件  100元</t>
    <phoneticPr fontId="1" type="noConversion"/>
  </si>
  <si>
    <t>记录3白心火龙果 坚坚1级大  800件  100元</t>
    <phoneticPr fontId="1" type="noConversion"/>
  </si>
  <si>
    <t>4榴莲 鸿运1级大  500件  108元</t>
    <phoneticPr fontId="1" type="noConversion"/>
  </si>
  <si>
    <t>记录4榴莲 鸿运1级大  500件  108元</t>
    <phoneticPr fontId="1" type="noConversion"/>
  </si>
  <si>
    <t>备注：</t>
    <phoneticPr fontId="1" type="noConversion"/>
  </si>
  <si>
    <t>每条在确认发货前可以删除重新增加，以利于核对错误</t>
    <phoneticPr fontId="1" type="noConversion"/>
  </si>
  <si>
    <t>可记录的信息不能少于10条，因为一个货柜有可能有10个单品</t>
    <phoneticPr fontId="1" type="noConversion"/>
  </si>
  <si>
    <r>
      <t xml:space="preserve">  </t>
    </r>
    <r>
      <rPr>
        <sz val="11"/>
        <color theme="1"/>
        <rFont val="微软雅黑"/>
        <family val="2"/>
        <charset val="134"/>
      </rPr>
      <t>例如：北京</t>
    </r>
    <r>
      <rPr>
        <sz val="11"/>
        <color theme="1"/>
        <rFont val="Tahoma"/>
        <family val="2"/>
      </rPr>
      <t>28</t>
    </r>
    <r>
      <rPr>
        <sz val="11"/>
        <color theme="1"/>
        <rFont val="微软雅黑"/>
        <family val="2"/>
        <charset val="134"/>
      </rPr>
      <t>车</t>
    </r>
    <r>
      <rPr>
        <sz val="11"/>
        <color theme="1"/>
        <rFont val="Tahoma"/>
        <family val="2"/>
      </rPr>
      <t xml:space="preserve">   </t>
    </r>
    <r>
      <rPr>
        <sz val="11"/>
        <color theme="1"/>
        <rFont val="微软雅黑"/>
        <family val="2"/>
        <charset val="134"/>
      </rPr>
      <t>拉</t>
    </r>
    <r>
      <rPr>
        <sz val="11"/>
        <color theme="1"/>
        <rFont val="Tahoma"/>
        <family val="2"/>
      </rPr>
      <t>10</t>
    </r>
    <r>
      <rPr>
        <sz val="11"/>
        <color theme="1"/>
        <rFont val="微软雅黑"/>
        <family val="2"/>
        <charset val="134"/>
      </rPr>
      <t>箱苹果，</t>
    </r>
    <r>
      <rPr>
        <sz val="11"/>
        <color theme="1"/>
        <rFont val="Tahoma"/>
        <family val="2"/>
      </rPr>
      <t xml:space="preserve"> 3</t>
    </r>
    <r>
      <rPr>
        <sz val="11"/>
        <color theme="1"/>
        <rFont val="微软雅黑"/>
        <family val="2"/>
        <charset val="134"/>
      </rPr>
      <t>箱顺路送到河北，</t>
    </r>
    <r>
      <rPr>
        <sz val="11"/>
        <color theme="1"/>
        <rFont val="Tahoma"/>
        <family val="2"/>
      </rPr>
      <t>7</t>
    </r>
    <r>
      <rPr>
        <sz val="11"/>
        <color theme="1"/>
        <rFont val="微软雅黑"/>
        <family val="2"/>
        <charset val="134"/>
      </rPr>
      <t>箱目的地是北京</t>
    </r>
  </si>
  <si>
    <r>
      <t>4.</t>
    </r>
    <r>
      <rPr>
        <sz val="11"/>
        <color rgb="FFFF0000"/>
        <rFont val="微软雅黑"/>
        <family val="2"/>
        <charset val="134"/>
      </rPr>
      <t>发货中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是否存在一个车次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发货地不一致？</t>
    </r>
  </si>
  <si>
    <t>回复：</t>
    <phoneticPr fontId="1" type="noConversion"/>
  </si>
  <si>
    <t>不存在一车多地的情况</t>
    <phoneticPr fontId="1" type="noConversion"/>
  </si>
  <si>
    <r>
      <t>5.</t>
    </r>
    <r>
      <rPr>
        <sz val="11"/>
        <color rgb="FFFF0000"/>
        <rFont val="微软雅黑"/>
        <family val="2"/>
        <charset val="134"/>
      </rPr>
      <t>销售记录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请说明下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呈现样式，展示的内容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微软雅黑"/>
        <family val="2"/>
        <charset val="134"/>
      </rPr>
      <t>、目的？</t>
    </r>
  </si>
  <si>
    <t>销售中</t>
    <phoneticPr fontId="1" type="noConversion"/>
  </si>
  <si>
    <t>销售结束</t>
    <phoneticPr fontId="1" type="noConversion"/>
  </si>
  <si>
    <t>收货人账号只显示自己所在收货地的销售记录，每条货柜车次只显示一条记录，当有销售时，数据更新，直到此货柜的件数全部销售完</t>
    <phoneticPr fontId="1" type="noConversion"/>
  </si>
  <si>
    <t>最近更新时间</t>
    <phoneticPr fontId="1" type="noConversion"/>
  </si>
  <si>
    <t>到货日期</t>
    <phoneticPr fontId="1" type="noConversion"/>
  </si>
  <si>
    <t>到货日期</t>
    <phoneticPr fontId="1" type="noConversion"/>
  </si>
  <si>
    <t>重庆万州83车</t>
    <phoneticPr fontId="1" type="noConversion"/>
  </si>
  <si>
    <t>重庆万州84车</t>
    <phoneticPr fontId="1" type="noConversion"/>
  </si>
  <si>
    <t>重庆万州85车</t>
    <phoneticPr fontId="1" type="noConversion"/>
  </si>
  <si>
    <t>重庆万州86车</t>
    <phoneticPr fontId="1" type="noConversion"/>
  </si>
  <si>
    <t>红心火龙果</t>
    <phoneticPr fontId="1" type="noConversion"/>
  </si>
  <si>
    <t>此记录表的目的就是，让管理人员随时了解当地销售的价格和销量的趋势，同时也能清楚每条货柜的利润</t>
    <phoneticPr fontId="1" type="noConversion"/>
  </si>
  <si>
    <t>高管的界面，就是将各地收货人的销售记录汇总在一起，按更新时间的先后顺序，由近到远，由上到下的顺序排列每个车次的信息</t>
    <phoneticPr fontId="1" type="noConversion"/>
  </si>
  <si>
    <t>以下是同一个收货人账号连续的销售记录样表（以下表中数字忽略）</t>
    <phoneticPr fontId="1" type="noConversion"/>
  </si>
  <si>
    <r>
      <t>6.</t>
    </r>
    <r>
      <rPr>
        <sz val="11"/>
        <color rgb="FFFF0000"/>
        <rFont val="宋体"/>
        <family val="3"/>
        <charset val="134"/>
      </rPr>
      <t>将更新的各账号发货列表、收货列表、销售列表分别汇总后挂入高管界面，此条为何意呢？</t>
    </r>
  </si>
  <si>
    <t>发货列表是中间人账号所输入发货信息的汇总，收货列表及销售列表是收货人账号所输入的信息。</t>
    <phoneticPr fontId="1" type="noConversion"/>
  </si>
  <si>
    <t>这三个表都是表示我们公司发货、在途、目的地收货、销售、利润的信息</t>
    <phoneticPr fontId="1" type="noConversion"/>
  </si>
  <si>
    <t>由于我们是做水果行业，公司管理层对这些及时的发货、和全国各批发地的销售信息都是需要及时掌握的，以便我们在国外更好的组织货源采购的量和价格</t>
    <phoneticPr fontId="1" type="noConversion"/>
  </si>
  <si>
    <t>问题3、5在后面两个表做的回答，请查阅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</si>
</sst>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b/>
      <sz val="20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微软雅黑"/>
      <family val="2"/>
      <charset val="134"/>
    </font>
    <font>
      <sz val="11"/>
      <color rgb="FFFF0000"/>
      <name val="Tahoma"/>
      <family val="2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14" fontId="6" fillId="0" borderId="0" xfId="0" applyNumberFormat="1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22" fontId="0" fillId="0" borderId="0" xfId="0" applyNumberForma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0</xdr:row>
      <xdr:rowOff>114300</xdr:rowOff>
    </xdr:from>
    <xdr:to>
      <xdr:col>11</xdr:col>
      <xdr:colOff>561975</xdr:colOff>
      <xdr:row>21</xdr:row>
      <xdr:rowOff>25905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075" y="114300"/>
          <a:ext cx="4838700" cy="8607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123825</xdr:rowOff>
    </xdr:from>
    <xdr:to>
      <xdr:col>7</xdr:col>
      <xdr:colOff>351983</xdr:colOff>
      <xdr:row>17</xdr:row>
      <xdr:rowOff>208764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23825"/>
          <a:ext cx="3533333" cy="6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285751</xdr:colOff>
      <xdr:row>0</xdr:row>
      <xdr:rowOff>47625</xdr:rowOff>
    </xdr:from>
    <xdr:to>
      <xdr:col>9</xdr:col>
      <xdr:colOff>62898</xdr:colOff>
      <xdr:row>39</xdr:row>
      <xdr:rowOff>131761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1" y="47625"/>
          <a:ext cx="4577747" cy="8142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9526</xdr:colOff>
      <xdr:row>0</xdr:row>
      <xdr:rowOff>57150</xdr:rowOff>
    </xdr:from>
    <xdr:to>
      <xdr:col>13</xdr:col>
      <xdr:colOff>11589</xdr:colOff>
      <xdr:row>48</xdr:row>
      <xdr:rowOff>93661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6" y="57150"/>
          <a:ext cx="4802663" cy="85423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19050</xdr:rowOff>
    </xdr:from>
    <xdr:to>
      <xdr:col>12</xdr:col>
      <xdr:colOff>473358</xdr:colOff>
      <xdr:row>43</xdr:row>
      <xdr:rowOff>103187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19050"/>
          <a:ext cx="5188233" cy="92281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200025</xdr:rowOff>
    </xdr:from>
    <xdr:to>
      <xdr:col>3</xdr:col>
      <xdr:colOff>426017</xdr:colOff>
      <xdr:row>41</xdr:row>
      <xdr:rowOff>169861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76475"/>
          <a:ext cx="3426392" cy="609441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447676</xdr:colOff>
      <xdr:row>8</xdr:row>
      <xdr:rowOff>200025</xdr:rowOff>
    </xdr:from>
    <xdr:to>
      <xdr:col>6</xdr:col>
      <xdr:colOff>923397</xdr:colOff>
      <xdr:row>42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8051" y="2276475"/>
          <a:ext cx="3437996" cy="611505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28577</xdr:colOff>
      <xdr:row>8</xdr:row>
      <xdr:rowOff>161925</xdr:rowOff>
    </xdr:from>
    <xdr:to>
      <xdr:col>12</xdr:col>
      <xdr:colOff>175913</xdr:colOff>
      <xdr:row>43</xdr:row>
      <xdr:rowOff>55560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2" y="2238375"/>
          <a:ext cx="3576336" cy="6361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topLeftCell="A15" workbookViewId="0">
      <selection activeCell="F38" sqref="F38"/>
    </sheetView>
  </sheetViews>
  <sheetFormatPr defaultRowHeight="13.5" x14ac:dyDescent="0.15"/>
  <cols>
    <col min="1" max="1" width="11" customWidth="1"/>
    <col min="2" max="2" width="12.125" customWidth="1"/>
    <col min="5" max="5" width="9" customWidth="1"/>
    <col min="6" max="6" width="16.5" customWidth="1"/>
    <col min="7" max="7" width="3.25" customWidth="1"/>
    <col min="8" max="8" width="11" bestFit="1" customWidth="1"/>
    <col min="9" max="9" width="12.125" bestFit="1" customWidth="1"/>
    <col min="11" max="11" width="15.125" customWidth="1"/>
  </cols>
  <sheetData>
    <row r="2" spans="1:1" ht="16.5" x14ac:dyDescent="0.15">
      <c r="A2" s="29" t="s">
        <v>131</v>
      </c>
    </row>
    <row r="3" spans="1:1" ht="16.5" x14ac:dyDescent="0.15">
      <c r="A3" s="29" t="s">
        <v>132</v>
      </c>
    </row>
    <row r="5" spans="1:1" x14ac:dyDescent="0.15">
      <c r="A5" t="s">
        <v>123</v>
      </c>
    </row>
    <row r="6" spans="1:1" x14ac:dyDescent="0.15">
      <c r="A6" t="s">
        <v>124</v>
      </c>
    </row>
    <row r="7" spans="1:1" x14ac:dyDescent="0.15">
      <c r="A7" t="s">
        <v>125</v>
      </c>
    </row>
    <row r="8" spans="1:1" x14ac:dyDescent="0.15">
      <c r="A8" t="s">
        <v>126</v>
      </c>
    </row>
    <row r="9" spans="1:1" x14ac:dyDescent="0.15">
      <c r="A9" t="s">
        <v>127</v>
      </c>
    </row>
    <row r="10" spans="1:1" x14ac:dyDescent="0.15">
      <c r="A10" t="s">
        <v>128</v>
      </c>
    </row>
    <row r="11" spans="1:1" x14ac:dyDescent="0.15">
      <c r="A11" t="s">
        <v>129</v>
      </c>
    </row>
    <row r="12" spans="1:1" x14ac:dyDescent="0.15">
      <c r="A12" t="s">
        <v>130</v>
      </c>
    </row>
    <row r="14" spans="1:1" ht="16.5" x14ac:dyDescent="0.15">
      <c r="A14" s="29" t="s">
        <v>133</v>
      </c>
    </row>
    <row r="16" spans="1:1" x14ac:dyDescent="0.15">
      <c r="A16" t="s">
        <v>134</v>
      </c>
    </row>
    <row r="17" spans="1:13" x14ac:dyDescent="0.15">
      <c r="A17" s="31" t="s">
        <v>136</v>
      </c>
      <c r="B17" s="31"/>
      <c r="C17" s="31"/>
      <c r="D17" s="31"/>
      <c r="E17" s="31"/>
      <c r="F17" s="31"/>
      <c r="H17" s="31" t="s">
        <v>138</v>
      </c>
      <c r="I17" s="31"/>
      <c r="J17" s="31"/>
      <c r="K17" s="31"/>
      <c r="L17" s="31"/>
      <c r="M17" s="31"/>
    </row>
    <row r="18" spans="1:13" x14ac:dyDescent="0.15">
      <c r="A18" s="12" t="s">
        <v>37</v>
      </c>
      <c r="B18" s="12" t="s">
        <v>38</v>
      </c>
      <c r="C18" s="12" t="s">
        <v>39</v>
      </c>
      <c r="D18" s="12" t="s">
        <v>17</v>
      </c>
      <c r="E18" s="12"/>
      <c r="F18" s="30" t="s">
        <v>45</v>
      </c>
      <c r="H18" s="12" t="s">
        <v>37</v>
      </c>
      <c r="I18" s="12" t="s">
        <v>38</v>
      </c>
      <c r="J18" s="12" t="s">
        <v>39</v>
      </c>
      <c r="K18" s="12" t="s">
        <v>139</v>
      </c>
      <c r="L18" s="12" t="s">
        <v>137</v>
      </c>
      <c r="M18" s="30" t="s">
        <v>45</v>
      </c>
    </row>
    <row r="19" spans="1:13" x14ac:dyDescent="0.15">
      <c r="A19" s="12" t="s">
        <v>40</v>
      </c>
      <c r="B19" s="12" t="s">
        <v>41</v>
      </c>
      <c r="C19" s="12">
        <v>500</v>
      </c>
      <c r="D19" s="12">
        <v>105</v>
      </c>
      <c r="E19" s="12">
        <f>D19*C19</f>
        <v>52500</v>
      </c>
      <c r="F19" s="11" t="s">
        <v>135</v>
      </c>
      <c r="H19" s="12" t="s">
        <v>40</v>
      </c>
      <c r="I19" s="12" t="s">
        <v>41</v>
      </c>
      <c r="J19" s="12">
        <v>500</v>
      </c>
      <c r="K19" s="12">
        <v>128</v>
      </c>
      <c r="L19" s="12">
        <f>K19*J19</f>
        <v>64000</v>
      </c>
      <c r="M19" s="11" t="s">
        <v>140</v>
      </c>
    </row>
    <row r="20" spans="1:13" x14ac:dyDescent="0.15">
      <c r="A20" s="12" t="s">
        <v>40</v>
      </c>
      <c r="B20" s="12" t="s">
        <v>42</v>
      </c>
      <c r="C20" s="12">
        <v>600</v>
      </c>
      <c r="D20" s="12">
        <v>95</v>
      </c>
      <c r="E20" s="12">
        <f t="shared" ref="E20:E22" si="0">D20*C20</f>
        <v>57000</v>
      </c>
      <c r="F20" s="11"/>
      <c r="H20" s="12" t="s">
        <v>40</v>
      </c>
      <c r="I20" s="12" t="s">
        <v>42</v>
      </c>
      <c r="J20" s="12">
        <v>600</v>
      </c>
      <c r="K20" s="12">
        <v>104</v>
      </c>
      <c r="L20" s="12">
        <f t="shared" ref="L20:L22" si="1">K20*J20</f>
        <v>62400</v>
      </c>
      <c r="M20" s="11"/>
    </row>
    <row r="21" spans="1:13" x14ac:dyDescent="0.15">
      <c r="A21" s="12" t="s">
        <v>40</v>
      </c>
      <c r="B21" s="12" t="s">
        <v>43</v>
      </c>
      <c r="C21" s="12">
        <v>800</v>
      </c>
      <c r="D21" s="12">
        <v>100</v>
      </c>
      <c r="E21" s="12">
        <f t="shared" si="0"/>
        <v>80000</v>
      </c>
      <c r="F21" s="11"/>
      <c r="H21" s="12" t="s">
        <v>40</v>
      </c>
      <c r="I21" s="12" t="s">
        <v>43</v>
      </c>
      <c r="J21" s="12">
        <v>800</v>
      </c>
      <c r="K21" s="12">
        <v>109</v>
      </c>
      <c r="L21" s="12">
        <f t="shared" si="1"/>
        <v>87200</v>
      </c>
      <c r="M21" s="11"/>
    </row>
    <row r="22" spans="1:13" x14ac:dyDescent="0.15">
      <c r="A22" s="12" t="s">
        <v>61</v>
      </c>
      <c r="B22" s="12" t="s">
        <v>62</v>
      </c>
      <c r="C22" s="12">
        <v>200</v>
      </c>
      <c r="D22" s="12">
        <v>380</v>
      </c>
      <c r="E22" s="12">
        <f t="shared" si="0"/>
        <v>76000</v>
      </c>
      <c r="F22" s="11"/>
      <c r="H22" s="12" t="s">
        <v>61</v>
      </c>
      <c r="I22" s="12" t="s">
        <v>62</v>
      </c>
      <c r="J22" s="12">
        <v>200</v>
      </c>
      <c r="K22" s="12">
        <v>395</v>
      </c>
      <c r="L22" s="12">
        <f t="shared" si="1"/>
        <v>79000</v>
      </c>
      <c r="M22" s="11"/>
    </row>
    <row r="23" spans="1:13" x14ac:dyDescent="0.15">
      <c r="E23" s="30">
        <f>SUM(E19:E22)</f>
        <v>265500</v>
      </c>
      <c r="L23" s="30">
        <f>SUM(L19:L22)</f>
        <v>292600</v>
      </c>
    </row>
    <row r="25" spans="1:13" x14ac:dyDescent="0.15">
      <c r="A25" s="32" t="s">
        <v>141</v>
      </c>
      <c r="B25" t="s">
        <v>142</v>
      </c>
    </row>
    <row r="26" spans="1:13" x14ac:dyDescent="0.15">
      <c r="B26" t="s">
        <v>143</v>
      </c>
    </row>
    <row r="27" spans="1:13" x14ac:dyDescent="0.15">
      <c r="A27" t="s">
        <v>144</v>
      </c>
    </row>
    <row r="29" spans="1:13" ht="16.5" x14ac:dyDescent="0.15">
      <c r="A29" s="29" t="s">
        <v>165</v>
      </c>
    </row>
    <row r="30" spans="1:13" ht="16.5" x14ac:dyDescent="0.15">
      <c r="A30" s="28" t="s">
        <v>164</v>
      </c>
    </row>
    <row r="32" spans="1:13" x14ac:dyDescent="0.15">
      <c r="A32" t="s">
        <v>166</v>
      </c>
    </row>
    <row r="33" spans="1:1" x14ac:dyDescent="0.15">
      <c r="A33" t="s">
        <v>167</v>
      </c>
    </row>
    <row r="35" spans="1:1" ht="14.25" x14ac:dyDescent="0.15">
      <c r="A35" s="29" t="s">
        <v>183</v>
      </c>
    </row>
    <row r="37" spans="1:1" x14ac:dyDescent="0.15">
      <c r="A37" t="s">
        <v>184</v>
      </c>
    </row>
    <row r="38" spans="1:1" x14ac:dyDescent="0.15">
      <c r="A38" t="s">
        <v>185</v>
      </c>
    </row>
    <row r="39" spans="1:1" x14ac:dyDescent="0.15">
      <c r="A39" t="s">
        <v>186</v>
      </c>
    </row>
    <row r="41" spans="1:1" x14ac:dyDescent="0.15">
      <c r="A41" t="s">
        <v>187</v>
      </c>
    </row>
  </sheetData>
  <mergeCells count="2">
    <mergeCell ref="A17:F17"/>
    <mergeCell ref="H17:M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XFD7"/>
    </sheetView>
  </sheetViews>
  <sheetFormatPr defaultRowHeight="13.5" x14ac:dyDescent="0.15"/>
  <cols>
    <col min="1" max="1" width="13.125" bestFit="1" customWidth="1"/>
    <col min="2" max="5" width="13.125" customWidth="1"/>
    <col min="6" max="6" width="12.625" customWidth="1"/>
    <col min="7" max="7" width="12.125" bestFit="1" customWidth="1"/>
  </cols>
  <sheetData>
    <row r="1" spans="1:13" ht="32.25" customHeight="1" x14ac:dyDescent="0.15">
      <c r="A1" s="17" t="s">
        <v>101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8.75" customHeight="1" x14ac:dyDescent="0.15">
      <c r="A2" s="11" t="s">
        <v>102</v>
      </c>
      <c r="B2" s="11" t="s">
        <v>112</v>
      </c>
      <c r="C2" s="11" t="s">
        <v>113</v>
      </c>
      <c r="D2" s="11" t="s">
        <v>114</v>
      </c>
      <c r="E2" s="11" t="s">
        <v>116</v>
      </c>
      <c r="F2" t="s">
        <v>103</v>
      </c>
      <c r="G2" t="s">
        <v>104</v>
      </c>
      <c r="H2" t="s">
        <v>105</v>
      </c>
      <c r="I2" t="s">
        <v>106</v>
      </c>
      <c r="J2" t="s">
        <v>108</v>
      </c>
      <c r="K2" t="s">
        <v>109</v>
      </c>
      <c r="L2" t="s">
        <v>110</v>
      </c>
      <c r="M2" t="s">
        <v>111</v>
      </c>
    </row>
    <row r="3" spans="1:13" ht="18.75" customHeight="1" x14ac:dyDescent="0.15">
      <c r="A3" s="11" t="s">
        <v>107</v>
      </c>
      <c r="B3" s="11"/>
      <c r="C3" s="11"/>
      <c r="D3" s="11"/>
      <c r="E3" s="11"/>
      <c r="F3" s="3" t="s">
        <v>40</v>
      </c>
      <c r="G3" s="3" t="s">
        <v>41</v>
      </c>
      <c r="H3" s="3">
        <v>500</v>
      </c>
      <c r="I3" s="3">
        <v>105</v>
      </c>
    </row>
    <row r="4" spans="1:13" ht="18.75" customHeight="1" x14ac:dyDescent="0.15">
      <c r="A4" s="27" t="s">
        <v>115</v>
      </c>
      <c r="B4" s="27"/>
      <c r="C4" s="27"/>
      <c r="D4" s="27"/>
      <c r="E4" s="27"/>
      <c r="F4" s="3" t="s">
        <v>40</v>
      </c>
      <c r="G4" s="3" t="s">
        <v>42</v>
      </c>
      <c r="H4" s="3">
        <v>600</v>
      </c>
      <c r="I4" s="3">
        <v>95</v>
      </c>
    </row>
    <row r="5" spans="1:13" ht="18.75" customHeight="1" x14ac:dyDescent="0.15">
      <c r="A5" s="21" t="s">
        <v>117</v>
      </c>
      <c r="B5" s="21"/>
      <c r="C5" s="21"/>
      <c r="D5" s="21"/>
      <c r="E5" s="21"/>
      <c r="F5" s="3" t="s">
        <v>40</v>
      </c>
      <c r="G5" s="3" t="s">
        <v>43</v>
      </c>
      <c r="H5" s="3">
        <v>800</v>
      </c>
      <c r="I5" s="3">
        <v>100</v>
      </c>
    </row>
    <row r="6" spans="1:13" ht="18.75" customHeight="1" x14ac:dyDescent="0.15">
      <c r="A6" s="22" t="s">
        <v>118</v>
      </c>
      <c r="B6" s="23"/>
      <c r="C6" s="23"/>
      <c r="D6" s="23"/>
      <c r="E6" s="24"/>
      <c r="F6" s="3" t="s">
        <v>61</v>
      </c>
      <c r="G6" s="3" t="s">
        <v>62</v>
      </c>
      <c r="H6" s="3">
        <v>200</v>
      </c>
      <c r="I6" s="3">
        <v>380</v>
      </c>
    </row>
    <row r="7" spans="1:13" ht="18.75" customHeight="1" x14ac:dyDescent="0.15">
      <c r="A7" s="25" t="s">
        <v>119</v>
      </c>
      <c r="B7" s="26"/>
      <c r="C7" s="26"/>
      <c r="D7" s="26"/>
      <c r="E7" s="26"/>
    </row>
    <row r="8" spans="1:13" ht="18.75" customHeight="1" x14ac:dyDescent="0.15"/>
    <row r="9" spans="1:13" ht="18.75" customHeight="1" x14ac:dyDescent="0.15"/>
    <row r="10" spans="1:13" ht="18.75" customHeight="1" x14ac:dyDescent="0.15"/>
    <row r="11" spans="1:13" ht="18.75" customHeight="1" x14ac:dyDescent="0.15"/>
    <row r="12" spans="1:13" ht="18.75" customHeight="1" x14ac:dyDescent="0.15"/>
    <row r="13" spans="1:13" ht="18.75" customHeight="1" x14ac:dyDescent="0.15"/>
    <row r="14" spans="1:13" ht="18.75" customHeight="1" x14ac:dyDescent="0.15"/>
    <row r="15" spans="1:13" ht="18.75" customHeight="1" x14ac:dyDescent="0.15"/>
  </sheetData>
  <mergeCells count="5">
    <mergeCell ref="A5:E5"/>
    <mergeCell ref="A6:E6"/>
    <mergeCell ref="A7:E7"/>
    <mergeCell ref="A1:M1"/>
    <mergeCell ref="A4:E4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D12" sqref="D12"/>
    </sheetView>
  </sheetViews>
  <sheetFormatPr defaultRowHeight="13.5" x14ac:dyDescent="0.15"/>
  <cols>
    <col min="1" max="1" width="28.625" customWidth="1"/>
  </cols>
  <sheetData>
    <row r="2" spans="1:1" x14ac:dyDescent="0.15">
      <c r="A2" t="s">
        <v>121</v>
      </c>
    </row>
    <row r="3" spans="1:1" x14ac:dyDescent="0.15">
      <c r="A3" t="s">
        <v>122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22" sqref="G22"/>
    </sheetView>
  </sheetViews>
  <sheetFormatPr defaultRowHeight="13.5" x14ac:dyDescent="0.15"/>
  <cols>
    <col min="1" max="2" width="25.375" customWidth="1"/>
    <col min="3" max="3" width="3.625" customWidth="1"/>
    <col min="4" max="5" width="23.125" customWidth="1"/>
  </cols>
  <sheetData>
    <row r="1" spans="1:5" ht="16.5" x14ac:dyDescent="0.15">
      <c r="A1" s="29" t="s">
        <v>145</v>
      </c>
    </row>
    <row r="3" spans="1:5" ht="27" x14ac:dyDescent="0.15">
      <c r="A3" s="13" t="s">
        <v>0</v>
      </c>
      <c r="B3" s="13"/>
      <c r="D3" s="13" t="s">
        <v>0</v>
      </c>
      <c r="E3" s="13"/>
    </row>
    <row r="4" spans="1:5" x14ac:dyDescent="0.15">
      <c r="A4" t="s">
        <v>1</v>
      </c>
      <c r="B4" s="2" t="s">
        <v>2</v>
      </c>
      <c r="D4" t="s">
        <v>150</v>
      </c>
    </row>
    <row r="5" spans="1:5" x14ac:dyDescent="0.15">
      <c r="A5" t="s">
        <v>3</v>
      </c>
      <c r="B5" s="2" t="s">
        <v>4</v>
      </c>
      <c r="D5" t="s">
        <v>11</v>
      </c>
      <c r="E5" s="2" t="s">
        <v>12</v>
      </c>
    </row>
    <row r="6" spans="1:5" x14ac:dyDescent="0.15">
      <c r="A6" t="s">
        <v>5</v>
      </c>
      <c r="B6" s="2" t="s">
        <v>6</v>
      </c>
      <c r="D6" t="s">
        <v>13</v>
      </c>
      <c r="E6" s="2" t="s">
        <v>14</v>
      </c>
    </row>
    <row r="7" spans="1:5" x14ac:dyDescent="0.15">
      <c r="A7" t="s">
        <v>55</v>
      </c>
      <c r="B7" s="2" t="s">
        <v>56</v>
      </c>
      <c r="D7" t="s">
        <v>15</v>
      </c>
      <c r="E7" s="2" t="s">
        <v>16</v>
      </c>
    </row>
    <row r="8" spans="1:5" x14ac:dyDescent="0.15">
      <c r="A8" t="s">
        <v>7</v>
      </c>
      <c r="B8" s="2" t="s">
        <v>8</v>
      </c>
      <c r="D8" t="s">
        <v>17</v>
      </c>
      <c r="E8" s="2" t="s">
        <v>18</v>
      </c>
    </row>
    <row r="9" spans="1:5" x14ac:dyDescent="0.15">
      <c r="A9" t="s">
        <v>9</v>
      </c>
      <c r="B9" s="2" t="s">
        <v>10</v>
      </c>
    </row>
    <row r="10" spans="1:5" x14ac:dyDescent="0.15">
      <c r="A10" t="s">
        <v>19</v>
      </c>
      <c r="B10" s="2" t="s">
        <v>20</v>
      </c>
    </row>
    <row r="11" spans="1:5" x14ac:dyDescent="0.15">
      <c r="A11" t="s">
        <v>21</v>
      </c>
      <c r="B11" s="2" t="s">
        <v>22</v>
      </c>
      <c r="D11" s="15" t="s">
        <v>151</v>
      </c>
      <c r="E11" s="15"/>
    </row>
    <row r="12" spans="1:5" x14ac:dyDescent="0.15">
      <c r="B12" s="2"/>
      <c r="D12" s="15"/>
      <c r="E12" s="15"/>
    </row>
    <row r="13" spans="1:5" x14ac:dyDescent="0.15">
      <c r="A13" t="s">
        <v>33</v>
      </c>
      <c r="B13" s="5" t="s">
        <v>34</v>
      </c>
    </row>
    <row r="15" spans="1:5" ht="33" customHeight="1" x14ac:dyDescent="0.15">
      <c r="A15" s="33" t="s">
        <v>146</v>
      </c>
      <c r="B15" s="34"/>
      <c r="D15" s="15" t="s">
        <v>152</v>
      </c>
      <c r="E15" s="15"/>
    </row>
    <row r="16" spans="1:5" ht="33.75" customHeight="1" x14ac:dyDescent="0.15">
      <c r="A16" t="s">
        <v>147</v>
      </c>
      <c r="B16" s="2" t="s">
        <v>148</v>
      </c>
    </row>
    <row r="17" spans="1:2" ht="17.25" customHeight="1" x14ac:dyDescent="0.15">
      <c r="A17" t="s">
        <v>154</v>
      </c>
    </row>
    <row r="18" spans="1:2" x14ac:dyDescent="0.15">
      <c r="A18" t="s">
        <v>156</v>
      </c>
    </row>
    <row r="19" spans="1:2" x14ac:dyDescent="0.15">
      <c r="A19" t="s">
        <v>158</v>
      </c>
    </row>
    <row r="20" spans="1:2" x14ac:dyDescent="0.15">
      <c r="A20" t="s">
        <v>160</v>
      </c>
    </row>
    <row r="22" spans="1:2" ht="27" x14ac:dyDescent="0.15">
      <c r="A22" s="13" t="s">
        <v>149</v>
      </c>
      <c r="B22" s="13"/>
    </row>
    <row r="24" spans="1:2" x14ac:dyDescent="0.15">
      <c r="A24" t="s">
        <v>161</v>
      </c>
    </row>
    <row r="25" spans="1:2" x14ac:dyDescent="0.15">
      <c r="A25" t="s">
        <v>162</v>
      </c>
    </row>
    <row r="26" spans="1:2" x14ac:dyDescent="0.15">
      <c r="A26" t="s">
        <v>163</v>
      </c>
    </row>
  </sheetData>
  <mergeCells count="6">
    <mergeCell ref="A3:B3"/>
    <mergeCell ref="A15:B15"/>
    <mergeCell ref="A22:B22"/>
    <mergeCell ref="D3:E3"/>
    <mergeCell ref="D11:E12"/>
    <mergeCell ref="D15:E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topLeftCell="A7" workbookViewId="0">
      <selection activeCell="K17" sqref="K17"/>
    </sheetView>
  </sheetViews>
  <sheetFormatPr defaultRowHeight="13.5" x14ac:dyDescent="0.15"/>
  <cols>
    <col min="1" max="1" width="12.625" customWidth="1"/>
    <col min="6" max="6" width="12.75" customWidth="1"/>
    <col min="7" max="7" width="17.375" customWidth="1"/>
    <col min="8" max="8" width="11" bestFit="1" customWidth="1"/>
    <col min="9" max="9" width="12.125" bestFit="1" customWidth="1"/>
  </cols>
  <sheetData>
    <row r="2" spans="1:16" ht="16.5" x14ac:dyDescent="0.15">
      <c r="A2" s="29" t="s">
        <v>168</v>
      </c>
    </row>
    <row r="3" spans="1:16" ht="31.5" customHeight="1" x14ac:dyDescent="0.15">
      <c r="A3" s="17" t="s">
        <v>101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33" t="s">
        <v>169</v>
      </c>
    </row>
    <row r="4" spans="1:16" ht="16.5" customHeight="1" x14ac:dyDescent="0.15">
      <c r="A4" s="36" t="s">
        <v>3</v>
      </c>
      <c r="B4" s="35" t="s">
        <v>112</v>
      </c>
      <c r="C4" s="35" t="s">
        <v>113</v>
      </c>
      <c r="D4" s="35" t="s">
        <v>114</v>
      </c>
      <c r="E4" s="35" t="s">
        <v>116</v>
      </c>
      <c r="F4" s="41" t="s">
        <v>173</v>
      </c>
      <c r="G4" s="41" t="s">
        <v>172</v>
      </c>
      <c r="H4" s="36" t="s">
        <v>103</v>
      </c>
      <c r="I4" s="36" t="s">
        <v>104</v>
      </c>
      <c r="J4" s="36" t="s">
        <v>105</v>
      </c>
      <c r="K4" s="36" t="s">
        <v>106</v>
      </c>
      <c r="L4" s="35" t="s">
        <v>108</v>
      </c>
      <c r="M4" s="35" t="s">
        <v>109</v>
      </c>
      <c r="N4" s="35" t="s">
        <v>110</v>
      </c>
      <c r="O4" s="35" t="s">
        <v>111</v>
      </c>
      <c r="P4" s="34"/>
    </row>
    <row r="5" spans="1:16" ht="16.5" customHeight="1" x14ac:dyDescent="0.15">
      <c r="A5" s="35" t="s">
        <v>107</v>
      </c>
      <c r="B5" s="35">
        <v>5000</v>
      </c>
      <c r="C5" s="35">
        <v>18000</v>
      </c>
      <c r="D5" s="35">
        <f>SUM(M5:M8)-SUM(J5*K5+J6*K6+J7*K7+J8*K8)-B5-C5</f>
        <v>-42695</v>
      </c>
      <c r="E5" s="41">
        <f>SUM(O5:O8)</f>
        <v>359</v>
      </c>
      <c r="F5" s="45">
        <v>42687</v>
      </c>
      <c r="G5" s="44">
        <v>42689.538587962961</v>
      </c>
      <c r="H5" s="36" t="s">
        <v>40</v>
      </c>
      <c r="I5" s="36" t="s">
        <v>41</v>
      </c>
      <c r="J5" s="36">
        <v>500</v>
      </c>
      <c r="K5" s="36">
        <v>105</v>
      </c>
      <c r="L5" s="42">
        <v>235</v>
      </c>
      <c r="M5" s="35">
        <f>L5*N5</f>
        <v>30315</v>
      </c>
      <c r="N5" s="32">
        <v>129</v>
      </c>
      <c r="O5" s="32">
        <f>J5-L5</f>
        <v>265</v>
      </c>
      <c r="P5" s="34"/>
    </row>
    <row r="6" spans="1:16" ht="16.5" customHeight="1" x14ac:dyDescent="0.15">
      <c r="A6" s="35"/>
      <c r="B6" s="35"/>
      <c r="C6" s="35"/>
      <c r="D6" s="35"/>
      <c r="E6" s="35"/>
      <c r="F6" s="35"/>
      <c r="G6" s="35"/>
      <c r="H6" s="36" t="s">
        <v>40</v>
      </c>
      <c r="I6" s="36" t="s">
        <v>42</v>
      </c>
      <c r="J6" s="36">
        <v>600</v>
      </c>
      <c r="K6" s="36">
        <v>95</v>
      </c>
      <c r="L6" s="35">
        <v>550</v>
      </c>
      <c r="M6" s="35">
        <f t="shared" ref="M6:M8" si="0">L6*N6</f>
        <v>56100</v>
      </c>
      <c r="N6" s="32">
        <v>102</v>
      </c>
      <c r="O6" s="32">
        <f t="shared" ref="O6:O8" si="1">J6-L6</f>
        <v>50</v>
      </c>
      <c r="P6" s="34"/>
    </row>
    <row r="7" spans="1:16" ht="16.5" customHeight="1" x14ac:dyDescent="0.15">
      <c r="A7" s="35"/>
      <c r="B7" s="35"/>
      <c r="C7" s="35"/>
      <c r="D7" s="35"/>
      <c r="E7" s="35"/>
      <c r="F7" s="35"/>
      <c r="G7" s="35"/>
      <c r="H7" s="36" t="s">
        <v>40</v>
      </c>
      <c r="I7" s="36" t="s">
        <v>43</v>
      </c>
      <c r="J7" s="36">
        <v>800</v>
      </c>
      <c r="K7" s="36">
        <v>100</v>
      </c>
      <c r="L7" s="35">
        <v>769</v>
      </c>
      <c r="M7" s="35">
        <f t="shared" si="0"/>
        <v>84590</v>
      </c>
      <c r="N7" s="32">
        <v>110</v>
      </c>
      <c r="O7" s="32">
        <f t="shared" si="1"/>
        <v>31</v>
      </c>
      <c r="P7" s="34"/>
    </row>
    <row r="8" spans="1:16" ht="16.5" customHeight="1" x14ac:dyDescent="0.15">
      <c r="A8" s="35"/>
      <c r="B8" s="35"/>
      <c r="C8" s="35"/>
      <c r="D8" s="35"/>
      <c r="E8" s="35"/>
      <c r="F8" s="35"/>
      <c r="G8" s="35"/>
      <c r="H8" s="36" t="s">
        <v>61</v>
      </c>
      <c r="I8" s="36" t="s">
        <v>62</v>
      </c>
      <c r="J8" s="36">
        <v>200</v>
      </c>
      <c r="K8" s="36">
        <v>380</v>
      </c>
      <c r="L8" s="41">
        <v>187</v>
      </c>
      <c r="M8" s="35">
        <f t="shared" si="0"/>
        <v>74800</v>
      </c>
      <c r="N8" s="32">
        <v>400</v>
      </c>
      <c r="O8" s="32">
        <f t="shared" si="1"/>
        <v>13</v>
      </c>
      <c r="P8" s="34"/>
    </row>
    <row r="9" spans="1:16" ht="16.5" customHeight="1" x14ac:dyDescent="0.15">
      <c r="A9" s="35"/>
      <c r="B9" s="35"/>
      <c r="C9" s="35"/>
      <c r="D9" s="35"/>
      <c r="E9" s="35"/>
      <c r="F9" s="35"/>
      <c r="G9" s="35"/>
      <c r="H9" s="36"/>
      <c r="I9" s="36"/>
      <c r="J9" s="36"/>
      <c r="K9" s="36"/>
      <c r="L9" s="41"/>
      <c r="M9" s="35"/>
      <c r="N9" s="32"/>
      <c r="O9" s="32"/>
      <c r="P9" s="34"/>
    </row>
    <row r="10" spans="1:16" ht="29.25" customHeight="1" x14ac:dyDescent="0.15">
      <c r="A10" s="17" t="s">
        <v>101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3" t="s">
        <v>170</v>
      </c>
    </row>
    <row r="11" spans="1:16" ht="18.75" customHeight="1" x14ac:dyDescent="0.15">
      <c r="A11" s="36" t="s">
        <v>3</v>
      </c>
      <c r="B11" s="35" t="s">
        <v>112</v>
      </c>
      <c r="C11" s="35" t="s">
        <v>113</v>
      </c>
      <c r="D11" s="35" t="s">
        <v>114</v>
      </c>
      <c r="E11" s="35" t="s">
        <v>116</v>
      </c>
      <c r="F11" s="41" t="s">
        <v>174</v>
      </c>
      <c r="G11" s="41" t="s">
        <v>172</v>
      </c>
      <c r="H11" s="36" t="s">
        <v>103</v>
      </c>
      <c r="I11" s="36" t="s">
        <v>104</v>
      </c>
      <c r="J11" s="36" t="s">
        <v>105</v>
      </c>
      <c r="K11" s="36" t="s">
        <v>106</v>
      </c>
      <c r="L11" s="35" t="s">
        <v>108</v>
      </c>
      <c r="M11" s="35" t="s">
        <v>109</v>
      </c>
      <c r="N11" s="35" t="s">
        <v>110</v>
      </c>
      <c r="O11" s="35" t="s">
        <v>111</v>
      </c>
      <c r="P11" s="34"/>
    </row>
    <row r="12" spans="1:16" ht="18.75" customHeight="1" x14ac:dyDescent="0.15">
      <c r="A12" s="35" t="s">
        <v>107</v>
      </c>
      <c r="B12" s="35">
        <v>5000</v>
      </c>
      <c r="C12" s="35">
        <v>18000</v>
      </c>
      <c r="D12" s="35">
        <f>SUM(M12:M15)-SUM(J12*K12+J13*K13+J14*K14+J15*K15)-B12-C12</f>
        <v>4100</v>
      </c>
      <c r="E12" s="41">
        <f>SUM(O12:O15)</f>
        <v>0</v>
      </c>
      <c r="F12" s="45">
        <v>42687</v>
      </c>
      <c r="G12" s="44">
        <v>42692.641365740739</v>
      </c>
      <c r="H12" s="36" t="s">
        <v>40</v>
      </c>
      <c r="I12" s="36" t="s">
        <v>41</v>
      </c>
      <c r="J12" s="36">
        <v>500</v>
      </c>
      <c r="K12" s="36">
        <v>105</v>
      </c>
      <c r="L12" s="42">
        <v>500</v>
      </c>
      <c r="M12" s="35">
        <f>L12*N12</f>
        <v>64000</v>
      </c>
      <c r="N12" s="32">
        <v>128</v>
      </c>
      <c r="O12" s="32">
        <f>J12-L12</f>
        <v>0</v>
      </c>
      <c r="P12" s="34"/>
    </row>
    <row r="13" spans="1:16" ht="18.75" customHeight="1" x14ac:dyDescent="0.15">
      <c r="A13" s="35"/>
      <c r="B13" s="35"/>
      <c r="C13" s="35"/>
      <c r="D13" s="35"/>
      <c r="E13" s="35"/>
      <c r="F13" s="35"/>
      <c r="G13" s="35"/>
      <c r="H13" s="36" t="s">
        <v>40</v>
      </c>
      <c r="I13" s="36" t="s">
        <v>42</v>
      </c>
      <c r="J13" s="36">
        <v>600</v>
      </c>
      <c r="K13" s="36">
        <v>95</v>
      </c>
      <c r="L13" s="35">
        <v>600</v>
      </c>
      <c r="M13" s="35">
        <f t="shared" ref="M13:M15" si="2">L13*N13</f>
        <v>62400</v>
      </c>
      <c r="N13" s="32">
        <v>104</v>
      </c>
      <c r="O13" s="32">
        <f t="shared" ref="O13:O15" si="3">J13-L13</f>
        <v>0</v>
      </c>
      <c r="P13" s="34"/>
    </row>
    <row r="14" spans="1:16" ht="18.75" customHeight="1" x14ac:dyDescent="0.15">
      <c r="A14" s="35"/>
      <c r="B14" s="35"/>
      <c r="C14" s="35"/>
      <c r="D14" s="35"/>
      <c r="E14" s="35"/>
      <c r="F14" s="35"/>
      <c r="G14" s="35"/>
      <c r="H14" s="36" t="s">
        <v>40</v>
      </c>
      <c r="I14" s="36" t="s">
        <v>43</v>
      </c>
      <c r="J14" s="36">
        <v>800</v>
      </c>
      <c r="K14" s="36">
        <v>100</v>
      </c>
      <c r="L14" s="35">
        <v>800</v>
      </c>
      <c r="M14" s="35">
        <f t="shared" si="2"/>
        <v>87200</v>
      </c>
      <c r="N14" s="32">
        <v>109</v>
      </c>
      <c r="O14" s="32">
        <f t="shared" si="3"/>
        <v>0</v>
      </c>
      <c r="P14" s="34"/>
    </row>
    <row r="15" spans="1:16" ht="18.75" customHeight="1" x14ac:dyDescent="0.15">
      <c r="A15" s="35"/>
      <c r="B15" s="35"/>
      <c r="C15" s="35"/>
      <c r="D15" s="35"/>
      <c r="E15" s="35"/>
      <c r="F15" s="35"/>
      <c r="G15" s="35"/>
      <c r="H15" s="36" t="s">
        <v>61</v>
      </c>
      <c r="I15" s="36" t="s">
        <v>62</v>
      </c>
      <c r="J15" s="36">
        <v>200</v>
      </c>
      <c r="K15" s="36">
        <v>380</v>
      </c>
      <c r="L15" s="41">
        <v>200</v>
      </c>
      <c r="M15" s="35">
        <f t="shared" si="2"/>
        <v>79000</v>
      </c>
      <c r="N15" s="32">
        <v>395</v>
      </c>
      <c r="O15" s="32">
        <f t="shared" si="3"/>
        <v>0</v>
      </c>
      <c r="P15" s="34"/>
    </row>
    <row r="16" spans="1:16" ht="18.75" customHeight="1" x14ac:dyDescent="0.15">
      <c r="A16" s="35"/>
      <c r="B16" s="35"/>
      <c r="C16" s="35"/>
      <c r="D16" s="35"/>
      <c r="E16" s="35"/>
      <c r="F16" s="35"/>
      <c r="G16" s="35"/>
      <c r="H16" s="36"/>
      <c r="I16" s="36"/>
      <c r="J16" s="36"/>
      <c r="K16" s="36"/>
      <c r="L16" s="41"/>
      <c r="M16" s="35"/>
      <c r="N16" s="32"/>
      <c r="O16" s="32"/>
      <c r="P16" s="34"/>
    </row>
    <row r="17" spans="1:15" ht="18.75" customHeight="1" x14ac:dyDescent="0.15">
      <c r="A17" s="37" t="s">
        <v>115</v>
      </c>
      <c r="B17" s="37"/>
      <c r="C17" s="37"/>
      <c r="D17" s="37"/>
      <c r="E17" s="37"/>
      <c r="F17" s="37"/>
      <c r="G17" s="37"/>
      <c r="H17" s="35"/>
      <c r="I17" s="35"/>
      <c r="J17" s="35"/>
      <c r="K17" s="35"/>
      <c r="L17" s="35"/>
      <c r="M17" s="35"/>
      <c r="N17" s="35"/>
      <c r="O17" s="35"/>
    </row>
    <row r="18" spans="1:15" x14ac:dyDescent="0.15">
      <c r="A18" s="38" t="s">
        <v>117</v>
      </c>
      <c r="B18" s="38"/>
      <c r="C18" s="38"/>
      <c r="D18" s="38"/>
      <c r="E18" s="38"/>
      <c r="F18" s="38"/>
      <c r="G18" s="38"/>
      <c r="H18" s="35"/>
      <c r="I18" s="35"/>
      <c r="J18" s="35"/>
      <c r="K18" s="35"/>
      <c r="L18" s="35"/>
      <c r="M18" s="35"/>
      <c r="N18" s="35"/>
      <c r="O18" s="35"/>
    </row>
    <row r="19" spans="1:15" x14ac:dyDescent="0.15">
      <c r="A19" s="39" t="s">
        <v>118</v>
      </c>
      <c r="B19" s="40"/>
      <c r="C19" s="40"/>
      <c r="D19" s="40"/>
      <c r="E19" s="40"/>
      <c r="F19" s="40"/>
      <c r="G19" s="40"/>
      <c r="H19" s="35"/>
      <c r="I19" s="35"/>
      <c r="J19" s="35"/>
      <c r="K19" s="35"/>
      <c r="L19" s="35"/>
      <c r="M19" s="35"/>
      <c r="N19" s="35"/>
      <c r="O19" s="35"/>
    </row>
    <row r="20" spans="1:15" x14ac:dyDescent="0.15">
      <c r="A20" s="39" t="s">
        <v>119</v>
      </c>
      <c r="B20" s="40"/>
      <c r="C20" s="40"/>
      <c r="D20" s="40"/>
      <c r="E20" s="40"/>
      <c r="F20" s="40"/>
      <c r="G20" s="40"/>
      <c r="H20" s="35"/>
      <c r="I20" s="35"/>
      <c r="J20" s="35"/>
      <c r="K20" s="35"/>
      <c r="L20" s="35"/>
      <c r="M20" s="35"/>
      <c r="N20" s="35"/>
      <c r="O20" s="35"/>
    </row>
    <row r="21" spans="1:15" x14ac:dyDescent="0.15">
      <c r="A21" s="43" t="s">
        <v>171</v>
      </c>
    </row>
    <row r="22" spans="1:15" x14ac:dyDescent="0.15">
      <c r="A22" s="50" t="s">
        <v>180</v>
      </c>
      <c r="B22" s="51"/>
      <c r="C22" s="51"/>
      <c r="D22" s="51"/>
      <c r="E22" s="51"/>
      <c r="F22" s="51"/>
      <c r="G22" s="51"/>
      <c r="H22" s="51"/>
    </row>
    <row r="23" spans="1:15" x14ac:dyDescent="0.15">
      <c r="A23" s="50" t="s">
        <v>181</v>
      </c>
      <c r="B23" s="51"/>
      <c r="C23" s="51"/>
      <c r="D23" s="51"/>
      <c r="E23" s="51"/>
      <c r="F23" s="51"/>
      <c r="G23" s="51"/>
      <c r="H23" s="51"/>
      <c r="I23" s="51"/>
      <c r="J23" s="51"/>
    </row>
    <row r="24" spans="1:15" x14ac:dyDescent="0.15">
      <c r="A24" s="43"/>
    </row>
    <row r="25" spans="1:15" x14ac:dyDescent="0.15">
      <c r="A25" s="43" t="s">
        <v>182</v>
      </c>
    </row>
    <row r="27" spans="1:15" ht="20.25" x14ac:dyDescent="0.15">
      <c r="A27" s="17" t="s">
        <v>101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15">
      <c r="A28" s="36" t="s">
        <v>3</v>
      </c>
      <c r="B28" s="35" t="s">
        <v>112</v>
      </c>
      <c r="C28" s="35" t="s">
        <v>113</v>
      </c>
      <c r="D28" s="35" t="s">
        <v>114</v>
      </c>
      <c r="E28" s="35" t="s">
        <v>116</v>
      </c>
      <c r="F28" s="41" t="s">
        <v>173</v>
      </c>
      <c r="G28" s="41" t="s">
        <v>172</v>
      </c>
      <c r="H28" s="36" t="s">
        <v>103</v>
      </c>
      <c r="I28" s="36" t="s">
        <v>104</v>
      </c>
      <c r="J28" s="36" t="s">
        <v>105</v>
      </c>
      <c r="K28" s="36" t="s">
        <v>106</v>
      </c>
      <c r="L28" s="35" t="s">
        <v>108</v>
      </c>
      <c r="M28" s="35" t="s">
        <v>109</v>
      </c>
      <c r="N28" s="35" t="s">
        <v>110</v>
      </c>
      <c r="O28" s="35" t="s">
        <v>111</v>
      </c>
    </row>
    <row r="29" spans="1:15" x14ac:dyDescent="0.15">
      <c r="A29" s="35" t="s">
        <v>175</v>
      </c>
      <c r="B29" s="35">
        <v>5000</v>
      </c>
      <c r="C29" s="35">
        <v>18000</v>
      </c>
      <c r="D29" s="35">
        <f>SUM(M29:M32)-SUM(J29*K29+J30*K30+J31*K31+J32*K32)-B29-C29</f>
        <v>-42695</v>
      </c>
      <c r="E29" s="41">
        <f>SUM(O29:O32)</f>
        <v>359</v>
      </c>
      <c r="F29" s="45">
        <v>42655</v>
      </c>
      <c r="G29" s="44">
        <v>42659.538587962961</v>
      </c>
      <c r="H29" s="36" t="s">
        <v>179</v>
      </c>
      <c r="I29" s="36" t="s">
        <v>41</v>
      </c>
      <c r="J29" s="36">
        <v>500</v>
      </c>
      <c r="K29" s="36">
        <v>105</v>
      </c>
      <c r="L29" s="42">
        <v>235</v>
      </c>
      <c r="M29" s="35">
        <f>L29*N29</f>
        <v>30315</v>
      </c>
      <c r="N29" s="32">
        <v>129</v>
      </c>
      <c r="O29" s="32">
        <f>J29-L29</f>
        <v>265</v>
      </c>
    </row>
    <row r="30" spans="1:15" x14ac:dyDescent="0.15">
      <c r="A30" s="35"/>
      <c r="B30" s="35"/>
      <c r="C30" s="35"/>
      <c r="D30" s="35"/>
      <c r="E30" s="35"/>
      <c r="F30" s="35"/>
      <c r="G30" s="35"/>
      <c r="H30" s="36" t="s">
        <v>40</v>
      </c>
      <c r="I30" s="36" t="s">
        <v>42</v>
      </c>
      <c r="J30" s="36">
        <v>600</v>
      </c>
      <c r="K30" s="36">
        <v>95</v>
      </c>
      <c r="L30" s="35">
        <v>550</v>
      </c>
      <c r="M30" s="35">
        <f t="shared" ref="M30:M32" si="4">L30*N30</f>
        <v>56100</v>
      </c>
      <c r="N30" s="32">
        <v>102</v>
      </c>
      <c r="O30" s="32">
        <f t="shared" ref="O30:O32" si="5">J30-L30</f>
        <v>50</v>
      </c>
    </row>
    <row r="31" spans="1:15" x14ac:dyDescent="0.15">
      <c r="A31" s="35"/>
      <c r="B31" s="35"/>
      <c r="C31" s="35"/>
      <c r="D31" s="35"/>
      <c r="E31" s="35"/>
      <c r="F31" s="35"/>
      <c r="G31" s="35"/>
      <c r="H31" s="36" t="s">
        <v>40</v>
      </c>
      <c r="I31" s="36" t="s">
        <v>43</v>
      </c>
      <c r="J31" s="36">
        <v>800</v>
      </c>
      <c r="K31" s="36">
        <v>100</v>
      </c>
      <c r="L31" s="35">
        <v>769</v>
      </c>
      <c r="M31" s="35">
        <f t="shared" si="4"/>
        <v>84590</v>
      </c>
      <c r="N31" s="32">
        <v>110</v>
      </c>
      <c r="O31" s="32">
        <f t="shared" si="5"/>
        <v>31</v>
      </c>
    </row>
    <row r="32" spans="1:15" ht="14.25" thickBot="1" x14ac:dyDescent="0.2">
      <c r="A32" s="35"/>
      <c r="B32" s="35"/>
      <c r="C32" s="35"/>
      <c r="D32" s="35"/>
      <c r="E32" s="35"/>
      <c r="F32" s="35"/>
      <c r="G32" s="35"/>
      <c r="H32" s="36" t="s">
        <v>61</v>
      </c>
      <c r="I32" s="36" t="s">
        <v>62</v>
      </c>
      <c r="J32" s="36">
        <v>200</v>
      </c>
      <c r="K32" s="36">
        <v>380</v>
      </c>
      <c r="L32" s="41">
        <v>187</v>
      </c>
      <c r="M32" s="35">
        <f t="shared" si="4"/>
        <v>74800</v>
      </c>
      <c r="N32" s="32">
        <v>400</v>
      </c>
      <c r="O32" s="32">
        <f t="shared" si="5"/>
        <v>13</v>
      </c>
    </row>
    <row r="33" spans="1:15" ht="6" customHeight="1" thickTop="1" thickBot="1" x14ac:dyDescent="0.2">
      <c r="A33" s="46"/>
      <c r="B33" s="46"/>
      <c r="C33" s="46"/>
      <c r="D33" s="46"/>
      <c r="E33" s="46"/>
      <c r="F33" s="46"/>
      <c r="G33" s="46"/>
      <c r="H33" s="47"/>
      <c r="I33" s="47"/>
      <c r="J33" s="47"/>
      <c r="K33" s="47"/>
      <c r="L33" s="48"/>
      <c r="M33" s="46"/>
      <c r="N33" s="49"/>
      <c r="O33" s="49"/>
    </row>
    <row r="34" spans="1:15" ht="14.25" thickTop="1" x14ac:dyDescent="0.15">
      <c r="A34" s="36" t="s">
        <v>3</v>
      </c>
      <c r="B34" s="35" t="s">
        <v>112</v>
      </c>
      <c r="C34" s="35" t="s">
        <v>113</v>
      </c>
      <c r="D34" s="35" t="s">
        <v>114</v>
      </c>
      <c r="E34" s="35" t="s">
        <v>116</v>
      </c>
      <c r="F34" s="41" t="s">
        <v>174</v>
      </c>
      <c r="G34" s="41" t="s">
        <v>172</v>
      </c>
      <c r="H34" s="36" t="s">
        <v>103</v>
      </c>
      <c r="I34" s="36" t="s">
        <v>104</v>
      </c>
      <c r="J34" s="36" t="s">
        <v>105</v>
      </c>
      <c r="K34" s="36" t="s">
        <v>106</v>
      </c>
      <c r="L34" s="35" t="s">
        <v>108</v>
      </c>
      <c r="M34" s="35" t="s">
        <v>109</v>
      </c>
      <c r="N34" s="35" t="s">
        <v>110</v>
      </c>
      <c r="O34" s="35" t="s">
        <v>111</v>
      </c>
    </row>
    <row r="35" spans="1:15" x14ac:dyDescent="0.15">
      <c r="A35" s="35" t="s">
        <v>176</v>
      </c>
      <c r="B35" s="35">
        <v>5000</v>
      </c>
      <c r="C35" s="35">
        <v>18000</v>
      </c>
      <c r="D35" s="35">
        <f>SUM(M35:M38)-SUM(J35*K35+J36*K36+J37*K37+J38*K38)-B35-C35</f>
        <v>4100</v>
      </c>
      <c r="E35" s="41">
        <f>SUM(O35:O38)</f>
        <v>0</v>
      </c>
      <c r="F35" s="45">
        <v>42687</v>
      </c>
      <c r="G35" s="44">
        <v>42692.641365740739</v>
      </c>
      <c r="H35" s="36" t="s">
        <v>40</v>
      </c>
      <c r="I35" s="36" t="s">
        <v>41</v>
      </c>
      <c r="J35" s="36">
        <v>500</v>
      </c>
      <c r="K35" s="36">
        <v>105</v>
      </c>
      <c r="L35" s="42">
        <v>500</v>
      </c>
      <c r="M35" s="35">
        <f>L35*N35</f>
        <v>64000</v>
      </c>
      <c r="N35" s="32">
        <v>128</v>
      </c>
      <c r="O35" s="32">
        <f>J35-L35</f>
        <v>0</v>
      </c>
    </row>
    <row r="36" spans="1:15" x14ac:dyDescent="0.15">
      <c r="A36" s="35"/>
      <c r="B36" s="35"/>
      <c r="C36" s="35"/>
      <c r="D36" s="35"/>
      <c r="E36" s="35"/>
      <c r="F36" s="35"/>
      <c r="G36" s="35"/>
      <c r="H36" s="36" t="s">
        <v>40</v>
      </c>
      <c r="I36" s="36" t="s">
        <v>42</v>
      </c>
      <c r="J36" s="36">
        <v>600</v>
      </c>
      <c r="K36" s="36">
        <v>95</v>
      </c>
      <c r="L36" s="35">
        <v>600</v>
      </c>
      <c r="M36" s="35">
        <f t="shared" ref="M36:M38" si="6">L36*N36</f>
        <v>62400</v>
      </c>
      <c r="N36" s="32">
        <v>104</v>
      </c>
      <c r="O36" s="32">
        <f t="shared" ref="O36:O38" si="7">J36-L36</f>
        <v>0</v>
      </c>
    </row>
    <row r="37" spans="1:15" x14ac:dyDescent="0.15">
      <c r="A37" s="35"/>
      <c r="B37" s="35"/>
      <c r="C37" s="35"/>
      <c r="D37" s="35"/>
      <c r="E37" s="35"/>
      <c r="F37" s="35"/>
      <c r="G37" s="35"/>
      <c r="H37" s="36" t="s">
        <v>40</v>
      </c>
      <c r="I37" s="36" t="s">
        <v>43</v>
      </c>
      <c r="J37" s="36">
        <v>800</v>
      </c>
      <c r="K37" s="36">
        <v>100</v>
      </c>
      <c r="L37" s="35">
        <v>800</v>
      </c>
      <c r="M37" s="35">
        <f t="shared" si="6"/>
        <v>87200</v>
      </c>
      <c r="N37" s="32">
        <v>109</v>
      </c>
      <c r="O37" s="32">
        <f t="shared" si="7"/>
        <v>0</v>
      </c>
    </row>
    <row r="38" spans="1:15" ht="14.25" thickBot="1" x14ac:dyDescent="0.2">
      <c r="A38" s="35"/>
      <c r="B38" s="35"/>
      <c r="C38" s="35"/>
      <c r="D38" s="35"/>
      <c r="E38" s="35"/>
      <c r="F38" s="35"/>
      <c r="G38" s="35"/>
      <c r="H38" s="36" t="s">
        <v>61</v>
      </c>
      <c r="I38" s="36" t="s">
        <v>62</v>
      </c>
      <c r="J38" s="36">
        <v>200</v>
      </c>
      <c r="K38" s="36">
        <v>380</v>
      </c>
      <c r="L38" s="41">
        <v>200</v>
      </c>
      <c r="M38" s="35">
        <f t="shared" si="6"/>
        <v>79000</v>
      </c>
      <c r="N38" s="32">
        <v>395</v>
      </c>
      <c r="O38" s="32">
        <f t="shared" si="7"/>
        <v>0</v>
      </c>
    </row>
    <row r="39" spans="1:15" ht="6" customHeight="1" thickTop="1" thickBot="1" x14ac:dyDescent="0.2">
      <c r="A39" s="46"/>
      <c r="B39" s="46"/>
      <c r="C39" s="46"/>
      <c r="D39" s="46"/>
      <c r="E39" s="46"/>
      <c r="F39" s="46"/>
      <c r="G39" s="46"/>
      <c r="H39" s="47"/>
      <c r="I39" s="47"/>
      <c r="J39" s="47"/>
      <c r="K39" s="47"/>
      <c r="L39" s="48"/>
      <c r="M39" s="46"/>
      <c r="N39" s="49"/>
      <c r="O39" s="49"/>
    </row>
    <row r="40" spans="1:15" ht="14.25" thickTop="1" x14ac:dyDescent="0.15">
      <c r="A40" s="36" t="s">
        <v>3</v>
      </c>
      <c r="B40" s="35" t="s">
        <v>112</v>
      </c>
      <c r="C40" s="35" t="s">
        <v>113</v>
      </c>
      <c r="D40" s="35" t="s">
        <v>114</v>
      </c>
      <c r="E40" s="35" t="s">
        <v>116</v>
      </c>
      <c r="F40" s="41" t="s">
        <v>173</v>
      </c>
      <c r="G40" s="41" t="s">
        <v>172</v>
      </c>
      <c r="H40" s="36" t="s">
        <v>103</v>
      </c>
      <c r="I40" s="36" t="s">
        <v>104</v>
      </c>
      <c r="J40" s="36" t="s">
        <v>105</v>
      </c>
      <c r="K40" s="36" t="s">
        <v>106</v>
      </c>
      <c r="L40" s="35" t="s">
        <v>108</v>
      </c>
      <c r="M40" s="35" t="s">
        <v>109</v>
      </c>
      <c r="N40" s="35" t="s">
        <v>110</v>
      </c>
      <c r="O40" s="35" t="s">
        <v>111</v>
      </c>
    </row>
    <row r="41" spans="1:15" x14ac:dyDescent="0.15">
      <c r="A41" s="35" t="s">
        <v>177</v>
      </c>
      <c r="B41" s="35">
        <v>5000</v>
      </c>
      <c r="C41" s="35">
        <v>18000</v>
      </c>
      <c r="D41" s="35">
        <f>SUM(M41:M44)-SUM(J41*K41+J42*K42+J43*K43+J44*K44)-B41-C41</f>
        <v>-42695</v>
      </c>
      <c r="E41" s="41">
        <f>SUM(O41:O44)</f>
        <v>359</v>
      </c>
      <c r="F41" s="45">
        <v>42687</v>
      </c>
      <c r="G41" s="44">
        <v>42689.538587962961</v>
      </c>
      <c r="H41" s="36" t="s">
        <v>40</v>
      </c>
      <c r="I41" s="36" t="s">
        <v>41</v>
      </c>
      <c r="J41" s="36">
        <v>500</v>
      </c>
      <c r="K41" s="36">
        <v>105</v>
      </c>
      <c r="L41" s="42">
        <v>235</v>
      </c>
      <c r="M41" s="35">
        <f>L41*N41</f>
        <v>30315</v>
      </c>
      <c r="N41" s="32">
        <v>129</v>
      </c>
      <c r="O41" s="32">
        <f>J41-L41</f>
        <v>265</v>
      </c>
    </row>
    <row r="42" spans="1:15" x14ac:dyDescent="0.15">
      <c r="A42" s="35"/>
      <c r="B42" s="35"/>
      <c r="C42" s="35"/>
      <c r="D42" s="35"/>
      <c r="E42" s="35"/>
      <c r="F42" s="35"/>
      <c r="G42" s="35"/>
      <c r="H42" s="36" t="s">
        <v>40</v>
      </c>
      <c r="I42" s="36" t="s">
        <v>42</v>
      </c>
      <c r="J42" s="36">
        <v>600</v>
      </c>
      <c r="K42" s="36">
        <v>95</v>
      </c>
      <c r="L42" s="35">
        <v>550</v>
      </c>
      <c r="M42" s="35">
        <f t="shared" ref="M42:M44" si="8">L42*N42</f>
        <v>56100</v>
      </c>
      <c r="N42" s="32">
        <v>102</v>
      </c>
      <c r="O42" s="32">
        <f t="shared" ref="O42:O44" si="9">J42-L42</f>
        <v>50</v>
      </c>
    </row>
    <row r="43" spans="1:15" x14ac:dyDescent="0.15">
      <c r="A43" s="35"/>
      <c r="B43" s="35"/>
      <c r="C43" s="35"/>
      <c r="D43" s="35"/>
      <c r="E43" s="35"/>
      <c r="F43" s="35"/>
      <c r="G43" s="35"/>
      <c r="H43" s="36" t="s">
        <v>40</v>
      </c>
      <c r="I43" s="36" t="s">
        <v>43</v>
      </c>
      <c r="J43" s="36">
        <v>800</v>
      </c>
      <c r="K43" s="36">
        <v>100</v>
      </c>
      <c r="L43" s="35">
        <v>769</v>
      </c>
      <c r="M43" s="35">
        <f t="shared" si="8"/>
        <v>84590</v>
      </c>
      <c r="N43" s="32">
        <v>110</v>
      </c>
      <c r="O43" s="32">
        <f t="shared" si="9"/>
        <v>31</v>
      </c>
    </row>
    <row r="44" spans="1:15" x14ac:dyDescent="0.15">
      <c r="A44" s="35"/>
      <c r="B44" s="35"/>
      <c r="C44" s="35"/>
      <c r="D44" s="35"/>
      <c r="E44" s="35"/>
      <c r="F44" s="35"/>
      <c r="G44" s="35"/>
      <c r="H44" s="36" t="s">
        <v>61</v>
      </c>
      <c r="I44" s="36" t="s">
        <v>62</v>
      </c>
      <c r="J44" s="36">
        <v>200</v>
      </c>
      <c r="K44" s="36">
        <v>380</v>
      </c>
      <c r="L44" s="41">
        <v>187</v>
      </c>
      <c r="M44" s="35">
        <f t="shared" si="8"/>
        <v>74800</v>
      </c>
      <c r="N44" s="32">
        <v>400</v>
      </c>
      <c r="O44" s="32">
        <f t="shared" si="9"/>
        <v>13</v>
      </c>
    </row>
    <row r="45" spans="1:15" ht="14.25" thickBot="1" x14ac:dyDescent="0.2">
      <c r="A45" s="35"/>
      <c r="B45" s="35"/>
      <c r="C45" s="35"/>
      <c r="D45" s="35"/>
      <c r="E45" s="35"/>
      <c r="F45" s="35"/>
      <c r="G45" s="35"/>
      <c r="H45" s="36"/>
      <c r="I45" s="36"/>
      <c r="J45" s="36"/>
      <c r="K45" s="36"/>
      <c r="L45" s="41"/>
      <c r="M45" s="35"/>
      <c r="N45" s="32"/>
      <c r="O45" s="32"/>
    </row>
    <row r="46" spans="1:15" ht="4.5" customHeight="1" thickTop="1" thickBot="1" x14ac:dyDescent="0.2">
      <c r="A46" s="46"/>
      <c r="B46" s="46"/>
      <c r="C46" s="46"/>
      <c r="D46" s="46"/>
      <c r="E46" s="46"/>
      <c r="F46" s="46"/>
      <c r="G46" s="46"/>
      <c r="H46" s="47"/>
      <c r="I46" s="47"/>
      <c r="J46" s="47"/>
      <c r="K46" s="47"/>
      <c r="L46" s="48"/>
      <c r="M46" s="46"/>
      <c r="N46" s="49"/>
      <c r="O46" s="49"/>
    </row>
    <row r="47" spans="1:15" ht="14.25" thickTop="1" x14ac:dyDescent="0.15">
      <c r="A47" s="36" t="s">
        <v>3</v>
      </c>
      <c r="B47" s="35" t="s">
        <v>112</v>
      </c>
      <c r="C47" s="35" t="s">
        <v>113</v>
      </c>
      <c r="D47" s="35" t="s">
        <v>114</v>
      </c>
      <c r="E47" s="35" t="s">
        <v>116</v>
      </c>
      <c r="F47" s="41" t="s">
        <v>174</v>
      </c>
      <c r="G47" s="41" t="s">
        <v>172</v>
      </c>
      <c r="H47" s="36" t="s">
        <v>103</v>
      </c>
      <c r="I47" s="36" t="s">
        <v>104</v>
      </c>
      <c r="J47" s="36" t="s">
        <v>105</v>
      </c>
      <c r="K47" s="36" t="s">
        <v>106</v>
      </c>
      <c r="L47" s="35" t="s">
        <v>108</v>
      </c>
      <c r="M47" s="35" t="s">
        <v>109</v>
      </c>
      <c r="N47" s="35" t="s">
        <v>110</v>
      </c>
      <c r="O47" s="35" t="s">
        <v>111</v>
      </c>
    </row>
    <row r="48" spans="1:15" x14ac:dyDescent="0.15">
      <c r="A48" s="35" t="s">
        <v>178</v>
      </c>
      <c r="B48" s="35">
        <v>5000</v>
      </c>
      <c r="C48" s="35">
        <v>18000</v>
      </c>
      <c r="D48" s="35">
        <f>SUM(M48:M51)-SUM(J48*K48+J49*K49+J50*K50+J51*K51)-B48-C48</f>
        <v>4100</v>
      </c>
      <c r="E48" s="41">
        <f>SUM(O48:O51)</f>
        <v>0</v>
      </c>
      <c r="F48" s="45">
        <v>42687</v>
      </c>
      <c r="G48" s="44">
        <v>42692.641365740739</v>
      </c>
      <c r="H48" s="36" t="s">
        <v>40</v>
      </c>
      <c r="I48" s="36" t="s">
        <v>41</v>
      </c>
      <c r="J48" s="36">
        <v>500</v>
      </c>
      <c r="K48" s="36">
        <v>105</v>
      </c>
      <c r="L48" s="42">
        <v>500</v>
      </c>
      <c r="M48" s="35">
        <f>L48*N48</f>
        <v>64000</v>
      </c>
      <c r="N48" s="32">
        <v>128</v>
      </c>
      <c r="O48" s="32">
        <f>J48-L48</f>
        <v>0</v>
      </c>
    </row>
    <row r="49" spans="1:15" x14ac:dyDescent="0.15">
      <c r="A49" s="35"/>
      <c r="B49" s="35"/>
      <c r="C49" s="35"/>
      <c r="D49" s="35"/>
      <c r="E49" s="35"/>
      <c r="F49" s="35"/>
      <c r="G49" s="35"/>
      <c r="H49" s="36" t="s">
        <v>40</v>
      </c>
      <c r="I49" s="36" t="s">
        <v>42</v>
      </c>
      <c r="J49" s="36">
        <v>600</v>
      </c>
      <c r="K49" s="36">
        <v>95</v>
      </c>
      <c r="L49" s="35">
        <v>600</v>
      </c>
      <c r="M49" s="35">
        <f t="shared" ref="M49:M51" si="10">L49*N49</f>
        <v>62400</v>
      </c>
      <c r="N49" s="32">
        <v>104</v>
      </c>
      <c r="O49" s="32">
        <f t="shared" ref="O49:O51" si="11">J49-L49</f>
        <v>0</v>
      </c>
    </row>
    <row r="50" spans="1:15" x14ac:dyDescent="0.15">
      <c r="A50" s="35"/>
      <c r="B50" s="35"/>
      <c r="C50" s="35"/>
      <c r="D50" s="35"/>
      <c r="E50" s="35"/>
      <c r="F50" s="35"/>
      <c r="G50" s="35"/>
      <c r="H50" s="36" t="s">
        <v>40</v>
      </c>
      <c r="I50" s="36" t="s">
        <v>43</v>
      </c>
      <c r="J50" s="36">
        <v>800</v>
      </c>
      <c r="K50" s="36">
        <v>100</v>
      </c>
      <c r="L50" s="35">
        <v>800</v>
      </c>
      <c r="M50" s="35">
        <f t="shared" si="10"/>
        <v>87200</v>
      </c>
      <c r="N50" s="32">
        <v>109</v>
      </c>
      <c r="O50" s="32">
        <f t="shared" si="11"/>
        <v>0</v>
      </c>
    </row>
    <row r="51" spans="1:15" x14ac:dyDescent="0.15">
      <c r="A51" s="35"/>
      <c r="B51" s="35"/>
      <c r="C51" s="35"/>
      <c r="D51" s="35"/>
      <c r="E51" s="35"/>
      <c r="F51" s="35"/>
      <c r="G51" s="35"/>
      <c r="H51" s="36" t="s">
        <v>61</v>
      </c>
      <c r="I51" s="36" t="s">
        <v>62</v>
      </c>
      <c r="J51" s="36">
        <v>200</v>
      </c>
      <c r="K51" s="36">
        <v>380</v>
      </c>
      <c r="L51" s="41">
        <v>200</v>
      </c>
      <c r="M51" s="35">
        <f t="shared" si="10"/>
        <v>79000</v>
      </c>
      <c r="N51" s="32">
        <v>395</v>
      </c>
      <c r="O51" s="32">
        <f t="shared" si="11"/>
        <v>0</v>
      </c>
    </row>
  </sheetData>
  <mergeCells count="5">
    <mergeCell ref="P3:P9"/>
    <mergeCell ref="P10:P16"/>
    <mergeCell ref="A27:O27"/>
    <mergeCell ref="A10:O10"/>
    <mergeCell ref="A3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25"/>
    </sheetView>
  </sheetViews>
  <sheetFormatPr defaultRowHeight="13.5" x14ac:dyDescent="0.15"/>
  <cols>
    <col min="1" max="1" width="25.5" customWidth="1"/>
    <col min="2" max="2" width="34.875" customWidth="1"/>
    <col min="5" max="5" width="12.625" customWidth="1"/>
    <col min="7" max="7" width="18" customWidth="1"/>
  </cols>
  <sheetData>
    <row r="1" spans="1:2" ht="50.25" customHeight="1" x14ac:dyDescent="0.15">
      <c r="A1" s="13" t="s">
        <v>0</v>
      </c>
      <c r="B1" s="13"/>
    </row>
    <row r="2" spans="1:2" ht="30.75" customHeight="1" x14ac:dyDescent="0.15">
      <c r="A2" t="s">
        <v>1</v>
      </c>
      <c r="B2" s="2" t="s">
        <v>2</v>
      </c>
    </row>
    <row r="3" spans="1:2" ht="30.75" customHeight="1" x14ac:dyDescent="0.15">
      <c r="A3" t="s">
        <v>3</v>
      </c>
      <c r="B3" s="2" t="s">
        <v>4</v>
      </c>
    </row>
    <row r="4" spans="1:2" ht="40.5" customHeight="1" x14ac:dyDescent="0.15">
      <c r="A4" t="s">
        <v>5</v>
      </c>
      <c r="B4" s="2" t="s">
        <v>6</v>
      </c>
    </row>
    <row r="5" spans="1:2" ht="40.5" customHeight="1" x14ac:dyDescent="0.15">
      <c r="A5" t="s">
        <v>55</v>
      </c>
      <c r="B5" s="2" t="s">
        <v>56</v>
      </c>
    </row>
    <row r="6" spans="1:2" ht="30.75" customHeight="1" x14ac:dyDescent="0.15">
      <c r="A6" t="s">
        <v>7</v>
      </c>
      <c r="B6" s="2" t="s">
        <v>8</v>
      </c>
    </row>
    <row r="7" spans="1:2" ht="30.75" customHeight="1" x14ac:dyDescent="0.15">
      <c r="A7" t="s">
        <v>9</v>
      </c>
      <c r="B7" s="2" t="s">
        <v>10</v>
      </c>
    </row>
    <row r="8" spans="1:2" ht="30.75" customHeight="1" x14ac:dyDescent="0.15">
      <c r="A8" t="s">
        <v>19</v>
      </c>
      <c r="B8" s="2" t="s">
        <v>20</v>
      </c>
    </row>
    <row r="9" spans="1:2" ht="30.75" customHeight="1" x14ac:dyDescent="0.15">
      <c r="A9" t="s">
        <v>21</v>
      </c>
      <c r="B9" s="2" t="s">
        <v>22</v>
      </c>
    </row>
    <row r="10" spans="1:2" ht="30.75" customHeight="1" x14ac:dyDescent="0.15">
      <c r="B10" s="2"/>
    </row>
    <row r="11" spans="1:2" ht="30.75" customHeight="1" x14ac:dyDescent="0.15">
      <c r="A11" t="s">
        <v>32</v>
      </c>
    </row>
    <row r="12" spans="1:2" ht="30.75" customHeight="1" x14ac:dyDescent="0.15">
      <c r="A12" t="s">
        <v>11</v>
      </c>
      <c r="B12" s="2" t="s">
        <v>12</v>
      </c>
    </row>
    <row r="13" spans="1:2" ht="30.75" customHeight="1" x14ac:dyDescent="0.15">
      <c r="A13" t="s">
        <v>13</v>
      </c>
      <c r="B13" s="2" t="s">
        <v>14</v>
      </c>
    </row>
    <row r="14" spans="1:2" ht="30.75" customHeight="1" x14ac:dyDescent="0.15">
      <c r="A14" t="s">
        <v>15</v>
      </c>
      <c r="B14" s="2" t="s">
        <v>16</v>
      </c>
    </row>
    <row r="15" spans="1:2" ht="30.75" customHeight="1" x14ac:dyDescent="0.15">
      <c r="A15" t="s">
        <v>17</v>
      </c>
      <c r="B15" s="2" t="s">
        <v>18</v>
      </c>
    </row>
    <row r="16" spans="1:2" ht="30.75" customHeight="1" x14ac:dyDescent="0.15">
      <c r="A16" t="s">
        <v>23</v>
      </c>
    </row>
    <row r="17" spans="1:2" ht="30.75" customHeight="1" x14ac:dyDescent="0.15">
      <c r="A17" t="s">
        <v>24</v>
      </c>
    </row>
    <row r="18" spans="1:2" ht="30.75" customHeight="1" x14ac:dyDescent="0.15">
      <c r="A18" t="s">
        <v>25</v>
      </c>
    </row>
    <row r="19" spans="1:2" ht="30.75" customHeight="1" x14ac:dyDescent="0.15">
      <c r="A19" t="s">
        <v>26</v>
      </c>
    </row>
    <row r="20" spans="1:2" ht="30.75" customHeight="1" x14ac:dyDescent="0.15">
      <c r="A20" t="s">
        <v>27</v>
      </c>
    </row>
    <row r="21" spans="1:2" ht="30.75" customHeight="1" x14ac:dyDescent="0.15">
      <c r="A21" t="s">
        <v>28</v>
      </c>
    </row>
    <row r="22" spans="1:2" ht="30.75" customHeight="1" x14ac:dyDescent="0.15">
      <c r="A22" t="s">
        <v>29</v>
      </c>
    </row>
    <row r="23" spans="1:2" ht="30.75" customHeight="1" x14ac:dyDescent="0.15">
      <c r="A23" t="s">
        <v>30</v>
      </c>
    </row>
    <row r="24" spans="1:2" ht="30.75" customHeight="1" x14ac:dyDescent="0.15">
      <c r="A24" t="s">
        <v>31</v>
      </c>
    </row>
    <row r="25" spans="1:2" ht="30.75" customHeight="1" x14ac:dyDescent="0.15">
      <c r="A25" t="s">
        <v>33</v>
      </c>
      <c r="B25" t="s">
        <v>34</v>
      </c>
    </row>
    <row r="26" spans="1:2" ht="30.75" customHeight="1" x14ac:dyDescent="0.15"/>
    <row r="27" spans="1:2" ht="30.75" customHeight="1" x14ac:dyDescent="0.15"/>
    <row r="28" spans="1:2" ht="30.75" customHeight="1" x14ac:dyDescent="0.15"/>
    <row r="29" spans="1:2" ht="30.75" customHeight="1" x14ac:dyDescent="0.15"/>
    <row r="30" spans="1:2" ht="30.75" customHeight="1" x14ac:dyDescent="0.15"/>
    <row r="31" spans="1:2" ht="30.75" customHeight="1" x14ac:dyDescent="0.15"/>
    <row r="32" spans="1:2" ht="30.75" customHeight="1" x14ac:dyDescent="0.15"/>
    <row r="33" ht="30.75" customHeight="1" x14ac:dyDescent="0.15"/>
    <row r="34" ht="30.75" customHeight="1" x14ac:dyDescent="0.15"/>
    <row r="35" ht="30.75" customHeight="1" x14ac:dyDescent="0.15"/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3" sqref="B3"/>
    </sheetView>
  </sheetViews>
  <sheetFormatPr defaultRowHeight="13.5" x14ac:dyDescent="0.15"/>
  <cols>
    <col min="1" max="1" width="9" style="3"/>
    <col min="2" max="2" width="11" style="3" bestFit="1" customWidth="1"/>
    <col min="3" max="3" width="12.125" style="3" bestFit="1" customWidth="1"/>
    <col min="4" max="9" width="9" style="3"/>
    <col min="10" max="10" width="12.375" style="3" customWidth="1"/>
    <col min="11" max="11" width="9" style="3"/>
    <col min="12" max="12" width="12.75" style="3" bestFit="1" customWidth="1"/>
    <col min="13" max="16384" width="9" style="3"/>
  </cols>
  <sheetData>
    <row r="1" spans="1:14" ht="25.5" customHeight="1" x14ac:dyDescent="0.15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15">
      <c r="A2" s="3" t="s">
        <v>35</v>
      </c>
      <c r="B2" s="3" t="s">
        <v>37</v>
      </c>
      <c r="C2" s="3" t="s">
        <v>38</v>
      </c>
      <c r="D2" s="3" t="s">
        <v>39</v>
      </c>
      <c r="E2" s="3" t="s">
        <v>17</v>
      </c>
      <c r="F2" s="3" t="s">
        <v>44</v>
      </c>
      <c r="G2" s="3" t="s">
        <v>45</v>
      </c>
      <c r="H2" s="3" t="s">
        <v>49</v>
      </c>
      <c r="I2" s="3" t="s">
        <v>50</v>
      </c>
      <c r="J2" s="3" t="s">
        <v>57</v>
      </c>
      <c r="K2" s="3" t="s">
        <v>51</v>
      </c>
      <c r="L2" s="3" t="s">
        <v>9</v>
      </c>
      <c r="M2" s="3" t="s">
        <v>52</v>
      </c>
      <c r="N2" s="3" t="s">
        <v>53</v>
      </c>
    </row>
    <row r="3" spans="1:14" x14ac:dyDescent="0.15">
      <c r="A3" s="3" t="s">
        <v>36</v>
      </c>
      <c r="B3" s="3" t="s">
        <v>40</v>
      </c>
      <c r="C3" s="3" t="s">
        <v>41</v>
      </c>
      <c r="D3" s="3">
        <v>500</v>
      </c>
      <c r="E3" s="3">
        <v>105</v>
      </c>
      <c r="F3" s="3">
        <v>2100</v>
      </c>
      <c r="G3" s="3">
        <v>5000</v>
      </c>
      <c r="H3" s="3" t="s">
        <v>63</v>
      </c>
      <c r="I3" s="3" t="s">
        <v>64</v>
      </c>
      <c r="J3" s="3" t="s">
        <v>65</v>
      </c>
      <c r="K3" s="3" t="s">
        <v>66</v>
      </c>
      <c r="L3" s="3">
        <v>18645783245</v>
      </c>
      <c r="M3" s="3" t="s">
        <v>67</v>
      </c>
      <c r="N3" s="3" t="s">
        <v>67</v>
      </c>
    </row>
    <row r="4" spans="1:14" x14ac:dyDescent="0.15">
      <c r="B4" s="3" t="s">
        <v>40</v>
      </c>
      <c r="C4" s="3" t="s">
        <v>42</v>
      </c>
      <c r="D4" s="3">
        <v>600</v>
      </c>
      <c r="E4" s="3">
        <v>95</v>
      </c>
    </row>
    <row r="5" spans="1:14" x14ac:dyDescent="0.15">
      <c r="B5" s="3" t="s">
        <v>40</v>
      </c>
      <c r="C5" s="3" t="s">
        <v>43</v>
      </c>
      <c r="D5" s="3">
        <v>800</v>
      </c>
      <c r="E5" s="3">
        <v>100</v>
      </c>
    </row>
    <row r="6" spans="1:14" x14ac:dyDescent="0.15">
      <c r="B6" s="3" t="s">
        <v>61</v>
      </c>
      <c r="C6" s="3" t="s">
        <v>62</v>
      </c>
      <c r="D6" s="3">
        <v>200</v>
      </c>
      <c r="E6" s="3">
        <v>380</v>
      </c>
    </row>
    <row r="7" spans="1:14" x14ac:dyDescent="0.15">
      <c r="A7" s="3" t="s">
        <v>46</v>
      </c>
      <c r="B7" s="3" t="s">
        <v>47</v>
      </c>
    </row>
    <row r="8" spans="1:14" x14ac:dyDescent="0.15">
      <c r="B8" s="3" t="s">
        <v>48</v>
      </c>
    </row>
    <row r="9" spans="1:14" x14ac:dyDescent="0.15">
      <c r="B9" s="3" t="s">
        <v>48</v>
      </c>
    </row>
    <row r="10" spans="1:14" x14ac:dyDescent="0.15">
      <c r="B10" s="3" t="s">
        <v>48</v>
      </c>
    </row>
    <row r="11" spans="1:14" x14ac:dyDescent="0.15">
      <c r="B11" s="3" t="s">
        <v>48</v>
      </c>
    </row>
    <row r="12" spans="1:14" x14ac:dyDescent="0.15">
      <c r="B12" s="3" t="s">
        <v>48</v>
      </c>
    </row>
    <row r="13" spans="1:14" x14ac:dyDescent="0.15">
      <c r="B13" s="3" t="s">
        <v>48</v>
      </c>
    </row>
    <row r="14" spans="1:14" x14ac:dyDescent="0.15">
      <c r="B14" s="3" t="s">
        <v>48</v>
      </c>
    </row>
    <row r="15" spans="1:14" x14ac:dyDescent="0.15">
      <c r="B15" s="3" t="s">
        <v>48</v>
      </c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9" sqref="A9:B9"/>
    </sheetView>
  </sheetViews>
  <sheetFormatPr defaultRowHeight="13.5" x14ac:dyDescent="0.15"/>
  <cols>
    <col min="1" max="1" width="22.25" customWidth="1"/>
    <col min="2" max="2" width="30.125" customWidth="1"/>
  </cols>
  <sheetData>
    <row r="1" spans="1:2" ht="45" customHeight="1" x14ac:dyDescent="0.15">
      <c r="A1" s="17" t="s">
        <v>58</v>
      </c>
      <c r="B1" s="17"/>
    </row>
    <row r="2" spans="1:2" ht="27" customHeight="1" x14ac:dyDescent="0.15">
      <c r="A2" t="s">
        <v>59</v>
      </c>
      <c r="B2" s="1" t="s">
        <v>71</v>
      </c>
    </row>
    <row r="3" spans="1:2" ht="27" customHeight="1" x14ac:dyDescent="0.15">
      <c r="A3" t="s">
        <v>50</v>
      </c>
      <c r="B3" s="1" t="s">
        <v>72</v>
      </c>
    </row>
    <row r="4" spans="1:2" ht="27" customHeight="1" x14ac:dyDescent="0.15">
      <c r="A4" t="s">
        <v>55</v>
      </c>
      <c r="B4" s="4">
        <v>42690</v>
      </c>
    </row>
    <row r="5" spans="1:2" ht="27" customHeight="1" x14ac:dyDescent="0.15">
      <c r="A5" s="16" t="s">
        <v>69</v>
      </c>
      <c r="B5" s="16"/>
    </row>
    <row r="6" spans="1:2" ht="27" customHeight="1" x14ac:dyDescent="0.15">
      <c r="A6" s="16" t="s">
        <v>153</v>
      </c>
      <c r="B6" s="16"/>
    </row>
    <row r="7" spans="1:2" ht="27" customHeight="1" x14ac:dyDescent="0.15">
      <c r="A7" s="16" t="s">
        <v>155</v>
      </c>
      <c r="B7" s="16"/>
    </row>
    <row r="8" spans="1:2" ht="27" customHeight="1" x14ac:dyDescent="0.15">
      <c r="A8" s="16" t="s">
        <v>157</v>
      </c>
      <c r="B8" s="16"/>
    </row>
    <row r="9" spans="1:2" ht="27" customHeight="1" x14ac:dyDescent="0.15">
      <c r="A9" s="16" t="s">
        <v>159</v>
      </c>
      <c r="B9" s="16"/>
    </row>
    <row r="10" spans="1:2" ht="27" customHeight="1" x14ac:dyDescent="0.15"/>
    <row r="11" spans="1:2" ht="27" customHeight="1" x14ac:dyDescent="0.15"/>
    <row r="12" spans="1:2" ht="27" customHeight="1" x14ac:dyDescent="0.15"/>
    <row r="13" spans="1:2" ht="38.25" customHeight="1" x14ac:dyDescent="0.15">
      <c r="A13" s="15" t="s">
        <v>70</v>
      </c>
      <c r="B13" s="15"/>
    </row>
    <row r="14" spans="1:2" ht="27" customHeight="1" x14ac:dyDescent="0.15"/>
    <row r="15" spans="1:2" ht="27" customHeight="1" x14ac:dyDescent="0.15"/>
    <row r="16" spans="1:2" ht="27" customHeight="1" x14ac:dyDescent="0.15"/>
    <row r="17" ht="27" customHeight="1" x14ac:dyDescent="0.15"/>
    <row r="18" ht="27" customHeight="1" x14ac:dyDescent="0.15"/>
    <row r="19" ht="27" customHeight="1" x14ac:dyDescent="0.15"/>
    <row r="20" ht="27" customHeight="1" x14ac:dyDescent="0.15"/>
    <row r="21" ht="27" customHeight="1" x14ac:dyDescent="0.15"/>
    <row r="22" ht="27" customHeight="1" x14ac:dyDescent="0.15"/>
    <row r="23" ht="27" customHeight="1" x14ac:dyDescent="0.15"/>
    <row r="24" ht="27" customHeight="1" x14ac:dyDescent="0.15"/>
    <row r="25" ht="27" customHeight="1" x14ac:dyDescent="0.15"/>
    <row r="26" ht="27" customHeight="1" x14ac:dyDescent="0.15"/>
    <row r="27" ht="27" customHeight="1" x14ac:dyDescent="0.15"/>
    <row r="28" ht="27" customHeight="1" x14ac:dyDescent="0.15"/>
    <row r="29" ht="27" customHeight="1" x14ac:dyDescent="0.15"/>
    <row r="30" ht="27" customHeight="1" x14ac:dyDescent="0.15"/>
  </sheetData>
  <mergeCells count="7">
    <mergeCell ref="A13:B13"/>
    <mergeCell ref="A5:B5"/>
    <mergeCell ref="A1:B1"/>
    <mergeCell ref="A6:B6"/>
    <mergeCell ref="A7:B7"/>
    <mergeCell ref="A8:B8"/>
    <mergeCell ref="A9:B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N5" sqref="N5"/>
    </sheetView>
  </sheetViews>
  <sheetFormatPr defaultRowHeight="13.5" x14ac:dyDescent="0.15"/>
  <cols>
    <col min="1" max="1" width="23.5" customWidth="1"/>
    <col min="2" max="2" width="24.75" customWidth="1"/>
  </cols>
  <sheetData>
    <row r="1" spans="1:2" ht="39.75" customHeight="1" x14ac:dyDescent="0.15">
      <c r="A1" s="18" t="s">
        <v>80</v>
      </c>
      <c r="B1" s="18"/>
    </row>
    <row r="2" spans="1:2" x14ac:dyDescent="0.15">
      <c r="A2" s="7" t="s">
        <v>85</v>
      </c>
      <c r="B2" s="1" t="s">
        <v>86</v>
      </c>
    </row>
    <row r="3" spans="1:2" x14ac:dyDescent="0.15">
      <c r="A3" s="19" t="s">
        <v>60</v>
      </c>
      <c r="B3" s="19"/>
    </row>
    <row r="4" spans="1:2" x14ac:dyDescent="0.15">
      <c r="A4" s="19" t="s">
        <v>87</v>
      </c>
      <c r="B4" s="19"/>
    </row>
    <row r="5" spans="1:2" x14ac:dyDescent="0.15">
      <c r="A5" s="19" t="s">
        <v>68</v>
      </c>
      <c r="B5" s="19"/>
    </row>
    <row r="6" spans="1:2" x14ac:dyDescent="0.15">
      <c r="A6" s="19" t="s">
        <v>88</v>
      </c>
      <c r="B6" s="19"/>
    </row>
    <row r="8" spans="1:2" x14ac:dyDescent="0.15">
      <c r="A8" t="s">
        <v>81</v>
      </c>
      <c r="B8" s="2" t="s">
        <v>82</v>
      </c>
    </row>
    <row r="9" spans="1:2" x14ac:dyDescent="0.15">
      <c r="A9" t="s">
        <v>83</v>
      </c>
      <c r="B9" s="2" t="s">
        <v>84</v>
      </c>
    </row>
    <row r="11" spans="1:2" x14ac:dyDescent="0.15">
      <c r="A11" t="s">
        <v>89</v>
      </c>
    </row>
    <row r="12" spans="1:2" ht="51.75" customHeight="1" x14ac:dyDescent="0.15"/>
    <row r="14" spans="1:2" ht="42.75" customHeight="1" x14ac:dyDescent="0.15"/>
    <row r="15" spans="1:2" ht="27.75" customHeight="1" x14ac:dyDescent="0.15"/>
  </sheetData>
  <mergeCells count="5">
    <mergeCell ref="A1:B1"/>
    <mergeCell ref="A3:B3"/>
    <mergeCell ref="A4:B4"/>
    <mergeCell ref="A5:B5"/>
    <mergeCell ref="A6:B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9" sqref="B19"/>
    </sheetView>
  </sheetViews>
  <sheetFormatPr defaultRowHeight="13.5" x14ac:dyDescent="0.15"/>
  <cols>
    <col min="1" max="1" width="23.5" customWidth="1"/>
    <col min="2" max="2" width="27" customWidth="1"/>
  </cols>
  <sheetData>
    <row r="1" spans="1:2" ht="35.25" customHeight="1" x14ac:dyDescent="0.15">
      <c r="A1" s="17" t="s">
        <v>73</v>
      </c>
      <c r="B1" s="17"/>
    </row>
    <row r="2" spans="1:2" x14ac:dyDescent="0.15">
      <c r="A2" t="s">
        <v>74</v>
      </c>
      <c r="B2" s="6">
        <v>42620</v>
      </c>
    </row>
    <row r="3" spans="1:2" x14ac:dyDescent="0.15">
      <c r="A3" s="5" t="s">
        <v>76</v>
      </c>
      <c r="B3" s="2" t="s">
        <v>75</v>
      </c>
    </row>
    <row r="4" spans="1:2" x14ac:dyDescent="0.15">
      <c r="A4" t="s">
        <v>77</v>
      </c>
      <c r="B4" s="6">
        <v>42692</v>
      </c>
    </row>
    <row r="5" spans="1:2" x14ac:dyDescent="0.15">
      <c r="A5" s="5" t="s">
        <v>79</v>
      </c>
      <c r="B5" s="2" t="s">
        <v>78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7" sqref="C17"/>
    </sheetView>
  </sheetViews>
  <sheetFormatPr defaultRowHeight="13.5" x14ac:dyDescent="0.15"/>
  <cols>
    <col min="1" max="1" width="22.5" customWidth="1"/>
    <col min="2" max="2" width="22.125" customWidth="1"/>
    <col min="3" max="3" width="0.875" customWidth="1"/>
    <col min="4" max="5" width="26.375" customWidth="1"/>
  </cols>
  <sheetData>
    <row r="1" spans="1:5" ht="45.75" customHeight="1" x14ac:dyDescent="0.15">
      <c r="A1" s="18" t="s">
        <v>90</v>
      </c>
      <c r="B1" s="18"/>
      <c r="C1" s="9"/>
      <c r="D1" s="18" t="s">
        <v>90</v>
      </c>
      <c r="E1" s="18"/>
    </row>
    <row r="2" spans="1:5" ht="23.25" customHeight="1" x14ac:dyDescent="0.15">
      <c r="A2" t="s">
        <v>91</v>
      </c>
      <c r="B2" s="2" t="s">
        <v>92</v>
      </c>
      <c r="C2" s="2"/>
      <c r="D2" s="5" t="s">
        <v>100</v>
      </c>
      <c r="E2" s="10"/>
    </row>
    <row r="3" spans="1:5" ht="23.25" customHeight="1" x14ac:dyDescent="0.15">
      <c r="A3" t="s">
        <v>93</v>
      </c>
      <c r="B3" s="2" t="s">
        <v>120</v>
      </c>
      <c r="D3" s="20" t="s">
        <v>60</v>
      </c>
      <c r="E3" s="20"/>
    </row>
    <row r="4" spans="1:5" ht="23.25" customHeight="1" x14ac:dyDescent="0.15">
      <c r="A4" s="19" t="s">
        <v>60</v>
      </c>
      <c r="B4" s="19"/>
      <c r="C4" s="8"/>
      <c r="D4" t="s">
        <v>94</v>
      </c>
      <c r="E4" s="2" t="s">
        <v>95</v>
      </c>
    </row>
    <row r="5" spans="1:5" ht="23.25" customHeight="1" x14ac:dyDescent="0.15">
      <c r="A5" s="19" t="s">
        <v>87</v>
      </c>
      <c r="B5" s="19"/>
      <c r="C5" s="8"/>
      <c r="D5" t="s">
        <v>96</v>
      </c>
      <c r="E5" s="2" t="s">
        <v>97</v>
      </c>
    </row>
    <row r="6" spans="1:5" ht="23.25" customHeight="1" x14ac:dyDescent="0.15">
      <c r="A6" s="19" t="s">
        <v>68</v>
      </c>
      <c r="B6" s="19"/>
      <c r="C6" s="8"/>
      <c r="D6" t="s">
        <v>98</v>
      </c>
      <c r="E6" s="2" t="s">
        <v>99</v>
      </c>
    </row>
    <row r="7" spans="1:5" ht="23.25" customHeight="1" x14ac:dyDescent="0.15">
      <c r="A7" s="19" t="s">
        <v>88</v>
      </c>
      <c r="B7" s="19"/>
      <c r="C7" s="8"/>
    </row>
    <row r="8" spans="1:5" ht="23.25" customHeight="1" x14ac:dyDescent="0.15"/>
    <row r="9" spans="1:5" ht="23.25" customHeight="1" x14ac:dyDescent="0.15"/>
    <row r="10" spans="1:5" ht="23.25" customHeight="1" x14ac:dyDescent="0.15"/>
    <row r="11" spans="1:5" ht="23.25" customHeight="1" x14ac:dyDescent="0.15"/>
    <row r="12" spans="1:5" ht="23.25" customHeight="1" x14ac:dyDescent="0.15">
      <c r="A12" s="15" t="s">
        <v>70</v>
      </c>
      <c r="B12" s="15"/>
      <c r="D12" s="15" t="s">
        <v>70</v>
      </c>
      <c r="E12" s="15"/>
    </row>
  </sheetData>
  <mergeCells count="9">
    <mergeCell ref="D12:E12"/>
    <mergeCell ref="A12:B12"/>
    <mergeCell ref="A1:B1"/>
    <mergeCell ref="A4:B4"/>
    <mergeCell ref="A5:B5"/>
    <mergeCell ref="A6:B6"/>
    <mergeCell ref="A7:B7"/>
    <mergeCell ref="D1:E1"/>
    <mergeCell ref="D3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沟通细节回复</vt:lpstr>
      <vt:lpstr>问题3回复</vt:lpstr>
      <vt:lpstr>问题5回复</vt:lpstr>
      <vt:lpstr>发货人输入界面</vt:lpstr>
      <vt:lpstr>发货列表</vt:lpstr>
      <vt:lpstr>收货确认</vt:lpstr>
      <vt:lpstr>实际收货</vt:lpstr>
      <vt:lpstr>收货列表</vt:lpstr>
      <vt:lpstr>出售信息</vt:lpstr>
      <vt:lpstr>销售列表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2016-11-18T02:28:13Z</dcterms:created>
  <dcterms:modified xsi:type="dcterms:W3CDTF">2016-11-20T13:23:03Z</dcterms:modified>
</cp:coreProperties>
</file>