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65" yWindow="30" windowWidth="11115" windowHeight="3645" firstSheet="1" activeTab="2"/>
  </bookViews>
  <sheets>
    <sheet name="凭证记录表 " sheetId="6" r:id="rId1"/>
    <sheet name="明细科目汇总表1" sheetId="4" r:id="rId2"/>
    <sheet name="明细科目汇总表" sheetId="1" r:id="rId3"/>
    <sheet name="Sheet2" sheetId="2" r:id="rId4"/>
    <sheet name="Sheet3" sheetId="3" r:id="rId5"/>
  </sheets>
  <definedNames>
    <definedName name="代码">'凭证记录表 '!$B$3:$B$22</definedName>
    <definedName name="贷方">'凭证记录表 '!$G$3:$G$22</definedName>
    <definedName name="借方">'凭证记录表 '!$F$3:$F$22</definedName>
  </definedNames>
  <calcPr calcId="124519"/>
</workbook>
</file>

<file path=xl/calcChain.xml><?xml version="1.0" encoding="utf-8"?>
<calcChain xmlns="http://schemas.openxmlformats.org/spreadsheetml/2006/main">
  <c r="E17" i="1"/>
  <c r="F17" s="1"/>
  <c r="E16"/>
  <c r="E15" s="1"/>
  <c r="E13"/>
  <c r="F13" s="1"/>
  <c r="E14"/>
  <c r="F14" s="1"/>
  <c r="E12"/>
  <c r="F12" s="1"/>
  <c r="E8"/>
  <c r="F8" s="1"/>
  <c r="E9"/>
  <c r="F9" s="1"/>
  <c r="E10"/>
  <c r="F10" s="1"/>
  <c r="E7"/>
  <c r="F7" s="1"/>
  <c r="E5"/>
  <c r="F5" s="1"/>
  <c r="E4"/>
  <c r="F4" s="1"/>
  <c r="D7"/>
  <c r="D6" s="1"/>
  <c r="D8"/>
  <c r="D9"/>
  <c r="D10"/>
  <c r="D12"/>
  <c r="D11" s="1"/>
  <c r="D13"/>
  <c r="D14"/>
  <c r="D16"/>
  <c r="D15" s="1"/>
  <c r="D17"/>
  <c r="D5"/>
  <c r="D4"/>
  <c r="D3" s="1"/>
  <c r="C3"/>
  <c r="F15" l="1"/>
  <c r="E3"/>
  <c r="F3" s="1"/>
  <c r="E11"/>
  <c r="F11" s="1"/>
  <c r="F16"/>
  <c r="E6"/>
  <c r="F6" s="1"/>
</calcChain>
</file>

<file path=xl/sharedStrings.xml><?xml version="1.0" encoding="utf-8"?>
<sst xmlns="http://schemas.openxmlformats.org/spreadsheetml/2006/main" count="242" uniqueCount="118">
  <si>
    <t>明细科目汇总表</t>
    <phoneticPr fontId="2" type="noConversion"/>
  </si>
  <si>
    <t>代码</t>
    <phoneticPr fontId="2" type="noConversion"/>
  </si>
  <si>
    <t>科目名称</t>
    <phoneticPr fontId="2" type="noConversion"/>
  </si>
  <si>
    <t>期初余额</t>
    <phoneticPr fontId="2" type="noConversion"/>
  </si>
  <si>
    <t>借方</t>
    <phoneticPr fontId="2" type="noConversion"/>
  </si>
  <si>
    <t>贷方</t>
    <phoneticPr fontId="2" type="noConversion"/>
  </si>
  <si>
    <t>期末余额</t>
    <phoneticPr fontId="2" type="noConversion"/>
  </si>
  <si>
    <t>A1001*</t>
    <phoneticPr fontId="4" type="noConversion"/>
  </si>
  <si>
    <t>现金</t>
    <phoneticPr fontId="4" type="noConversion"/>
  </si>
  <si>
    <t>B100101</t>
    <phoneticPr fontId="2" type="noConversion"/>
  </si>
  <si>
    <t>现金/人民币</t>
    <phoneticPr fontId="4" type="noConversion"/>
  </si>
  <si>
    <t>B100102</t>
    <phoneticPr fontId="2" type="noConversion"/>
  </si>
  <si>
    <t>现金/外币户</t>
    <phoneticPr fontId="4" type="noConversion"/>
  </si>
  <si>
    <t>A1002*</t>
    <phoneticPr fontId="4" type="noConversion"/>
  </si>
  <si>
    <t>银行存款</t>
    <phoneticPr fontId="4" type="noConversion"/>
  </si>
  <si>
    <t>B100201</t>
    <phoneticPr fontId="2" type="noConversion"/>
  </si>
  <si>
    <t>银行存款/人民币/中国银行</t>
    <phoneticPr fontId="4" type="noConversion"/>
  </si>
  <si>
    <t>B100202</t>
    <phoneticPr fontId="2" type="noConversion"/>
  </si>
  <si>
    <t>银行存款/人民币/中国工商银行</t>
    <phoneticPr fontId="4" type="noConversion"/>
  </si>
  <si>
    <t>B100203</t>
    <phoneticPr fontId="2" type="noConversion"/>
  </si>
  <si>
    <t>银行存款/人民币/中国农业银行</t>
    <phoneticPr fontId="4" type="noConversion"/>
  </si>
  <si>
    <t>B100204</t>
    <phoneticPr fontId="2" type="noConversion"/>
  </si>
  <si>
    <t>银行存款/人民币/中国建设银行</t>
    <phoneticPr fontId="4" type="noConversion"/>
  </si>
  <si>
    <t>A5502*</t>
    <phoneticPr fontId="4" type="noConversion"/>
  </si>
  <si>
    <t>管理费用</t>
    <phoneticPr fontId="4" type="noConversion"/>
  </si>
  <si>
    <t>B550201</t>
    <phoneticPr fontId="2" type="noConversion"/>
  </si>
  <si>
    <t>管理费用/办公费</t>
    <phoneticPr fontId="4" type="noConversion"/>
  </si>
  <si>
    <t>B550202</t>
    <phoneticPr fontId="2" type="noConversion"/>
  </si>
  <si>
    <t>管理费用/邮寄费</t>
    <phoneticPr fontId="4" type="noConversion"/>
  </si>
  <si>
    <t>B550203</t>
    <phoneticPr fontId="2" type="noConversion"/>
  </si>
  <si>
    <t>管理费用/水电费</t>
    <phoneticPr fontId="4" type="noConversion"/>
  </si>
  <si>
    <t>A2121*</t>
    <phoneticPr fontId="4" type="noConversion"/>
  </si>
  <si>
    <t>应付账款</t>
    <phoneticPr fontId="4" type="noConversion"/>
  </si>
  <si>
    <t>B212101</t>
    <phoneticPr fontId="2" type="noConversion"/>
  </si>
  <si>
    <t>应付账款/A企业</t>
    <phoneticPr fontId="4" type="noConversion"/>
  </si>
  <si>
    <t>B212102</t>
    <phoneticPr fontId="2" type="noConversion"/>
  </si>
  <si>
    <t>应付账款/C企业</t>
    <phoneticPr fontId="4" type="noConversion"/>
  </si>
  <si>
    <t>明细科目汇总表</t>
    <phoneticPr fontId="2" type="noConversion"/>
  </si>
  <si>
    <t>代码</t>
    <phoneticPr fontId="2" type="noConversion"/>
  </si>
  <si>
    <t>科目名称</t>
    <phoneticPr fontId="2" type="noConversion"/>
  </si>
  <si>
    <t>期初余额</t>
    <phoneticPr fontId="2" type="noConversion"/>
  </si>
  <si>
    <t>借方</t>
    <phoneticPr fontId="2" type="noConversion"/>
  </si>
  <si>
    <t>贷方</t>
    <phoneticPr fontId="2" type="noConversion"/>
  </si>
  <si>
    <t>期末余额</t>
    <phoneticPr fontId="2" type="noConversion"/>
  </si>
  <si>
    <t>A1001*</t>
    <phoneticPr fontId="4" type="noConversion"/>
  </si>
  <si>
    <t>现金</t>
    <phoneticPr fontId="4" type="noConversion"/>
  </si>
  <si>
    <t>B100101</t>
    <phoneticPr fontId="2" type="noConversion"/>
  </si>
  <si>
    <t>现金/人民币</t>
    <phoneticPr fontId="4" type="noConversion"/>
  </si>
  <si>
    <t>B100102</t>
    <phoneticPr fontId="2" type="noConversion"/>
  </si>
  <si>
    <t>现金/外币户</t>
    <phoneticPr fontId="4" type="noConversion"/>
  </si>
  <si>
    <t>A1002*</t>
    <phoneticPr fontId="4" type="noConversion"/>
  </si>
  <si>
    <t>银行存款</t>
    <phoneticPr fontId="4" type="noConversion"/>
  </si>
  <si>
    <t>B100201</t>
    <phoneticPr fontId="2" type="noConversion"/>
  </si>
  <si>
    <t>银行存款/人民币/中国银行</t>
    <phoneticPr fontId="4" type="noConversion"/>
  </si>
  <si>
    <t>B100202</t>
    <phoneticPr fontId="2" type="noConversion"/>
  </si>
  <si>
    <t>银行存款/人民币/中国工商银行</t>
    <phoneticPr fontId="4" type="noConversion"/>
  </si>
  <si>
    <t>B100203</t>
    <phoneticPr fontId="2" type="noConversion"/>
  </si>
  <si>
    <t>银行存款/人民币/中国农业银行</t>
    <phoneticPr fontId="4" type="noConversion"/>
  </si>
  <si>
    <t>B100204</t>
    <phoneticPr fontId="2" type="noConversion"/>
  </si>
  <si>
    <t>银行存款/人民币/中国建设银行</t>
    <phoneticPr fontId="4" type="noConversion"/>
  </si>
  <si>
    <t>A5502*</t>
    <phoneticPr fontId="4" type="noConversion"/>
  </si>
  <si>
    <t>管理费用</t>
    <phoneticPr fontId="4" type="noConversion"/>
  </si>
  <si>
    <t>B550201</t>
    <phoneticPr fontId="2" type="noConversion"/>
  </si>
  <si>
    <t>管理费用/办公费</t>
    <phoneticPr fontId="4" type="noConversion"/>
  </si>
  <si>
    <t>B550202</t>
    <phoneticPr fontId="2" type="noConversion"/>
  </si>
  <si>
    <t>管理费用/邮寄费</t>
    <phoneticPr fontId="4" type="noConversion"/>
  </si>
  <si>
    <t>B550203</t>
    <phoneticPr fontId="2" type="noConversion"/>
  </si>
  <si>
    <t>管理费用/水电费</t>
    <phoneticPr fontId="4" type="noConversion"/>
  </si>
  <si>
    <t>A2121*</t>
    <phoneticPr fontId="4" type="noConversion"/>
  </si>
  <si>
    <t>应付账款</t>
    <phoneticPr fontId="4" type="noConversion"/>
  </si>
  <si>
    <t>B212101</t>
    <phoneticPr fontId="2" type="noConversion"/>
  </si>
  <si>
    <t>应付账款/A企业</t>
    <phoneticPr fontId="4" type="noConversion"/>
  </si>
  <si>
    <t>B212102</t>
    <phoneticPr fontId="2" type="noConversion"/>
  </si>
  <si>
    <t>应付账款/C企业</t>
    <phoneticPr fontId="4" type="noConversion"/>
  </si>
  <si>
    <t>凭证记录表</t>
    <phoneticPr fontId="2" type="noConversion"/>
  </si>
  <si>
    <t>凭证号</t>
    <phoneticPr fontId="2" type="noConversion"/>
  </si>
  <si>
    <t>单位代码</t>
    <phoneticPr fontId="2" type="noConversion"/>
  </si>
  <si>
    <t>单位</t>
    <phoneticPr fontId="2" type="noConversion"/>
  </si>
  <si>
    <t>摘要</t>
    <phoneticPr fontId="2" type="noConversion"/>
  </si>
  <si>
    <t>日期</t>
    <phoneticPr fontId="2" type="noConversion"/>
  </si>
  <si>
    <t>一级名称</t>
    <phoneticPr fontId="2" type="noConversion"/>
  </si>
  <si>
    <t>二级名称</t>
    <phoneticPr fontId="2" type="noConversion"/>
  </si>
  <si>
    <t>金额</t>
    <phoneticPr fontId="2" type="noConversion"/>
  </si>
  <si>
    <t>N001</t>
    <phoneticPr fontId="4" type="noConversion"/>
  </si>
  <si>
    <t>R01</t>
    <phoneticPr fontId="4" type="noConversion"/>
  </si>
  <si>
    <t>库贷</t>
    <phoneticPr fontId="4" type="noConversion"/>
  </si>
  <si>
    <t>办公费</t>
    <phoneticPr fontId="4" type="noConversion"/>
  </si>
  <si>
    <t>银行存款/人民币</t>
    <phoneticPr fontId="4" type="noConversion"/>
  </si>
  <si>
    <t>R02</t>
    <phoneticPr fontId="4" type="noConversion"/>
  </si>
  <si>
    <t>中国银行</t>
    <phoneticPr fontId="4" type="noConversion"/>
  </si>
  <si>
    <t>人民币</t>
    <phoneticPr fontId="4" type="noConversion"/>
  </si>
  <si>
    <t>人民币/中国银行</t>
    <phoneticPr fontId="4" type="noConversion"/>
  </si>
  <si>
    <t>N002</t>
    <phoneticPr fontId="4" type="noConversion"/>
  </si>
  <si>
    <t>无代码</t>
    <phoneticPr fontId="4" type="noConversion"/>
  </si>
  <si>
    <t>邮寄费</t>
    <phoneticPr fontId="4" type="noConversion"/>
  </si>
  <si>
    <t>N003</t>
    <phoneticPr fontId="4" type="noConversion"/>
  </si>
  <si>
    <t>制造费用/折旧费</t>
    <phoneticPr fontId="4" type="noConversion"/>
  </si>
  <si>
    <t>折旧费</t>
    <phoneticPr fontId="4" type="noConversion"/>
  </si>
  <si>
    <t>制造费用</t>
    <phoneticPr fontId="4" type="noConversion"/>
  </si>
  <si>
    <t>N004</t>
    <phoneticPr fontId="4" type="noConversion"/>
  </si>
  <si>
    <t>R03</t>
    <phoneticPr fontId="4" type="noConversion"/>
  </si>
  <si>
    <t>R05</t>
    <phoneticPr fontId="4" type="noConversion"/>
  </si>
  <si>
    <t>A企业</t>
    <phoneticPr fontId="4" type="noConversion"/>
  </si>
  <si>
    <t>应收账款</t>
    <phoneticPr fontId="4" type="noConversion"/>
  </si>
  <si>
    <t>N005</t>
    <phoneticPr fontId="4" type="noConversion"/>
  </si>
  <si>
    <t>R04</t>
    <phoneticPr fontId="4" type="noConversion"/>
  </si>
  <si>
    <t>C企业</t>
    <phoneticPr fontId="4" type="noConversion"/>
  </si>
  <si>
    <t>建设银行</t>
    <phoneticPr fontId="4" type="noConversion"/>
  </si>
  <si>
    <t>人民币/建设银行</t>
    <phoneticPr fontId="4" type="noConversion"/>
  </si>
  <si>
    <t>N006</t>
    <phoneticPr fontId="4" type="noConversion"/>
  </si>
  <si>
    <t>水电费</t>
    <phoneticPr fontId="4" type="noConversion"/>
  </si>
  <si>
    <t>N007</t>
    <phoneticPr fontId="4" type="noConversion"/>
  </si>
  <si>
    <t>工商银行</t>
    <phoneticPr fontId="4" type="noConversion"/>
  </si>
  <si>
    <t>人民币/工商银行</t>
    <phoneticPr fontId="4" type="noConversion"/>
  </si>
  <si>
    <t>农业银行</t>
    <phoneticPr fontId="4" type="noConversion"/>
  </si>
  <si>
    <t>人民币/农业银行</t>
    <phoneticPr fontId="4" type="noConversion"/>
  </si>
  <si>
    <t>B410501</t>
    <phoneticPr fontId="2" type="noConversion"/>
  </si>
  <si>
    <t>B550204</t>
    <phoneticPr fontId="2" type="noConversion"/>
  </si>
</sst>
</file>

<file path=xl/styles.xml><?xml version="1.0" encoding="utf-8"?>
<styleSheet xmlns="http://schemas.openxmlformats.org/spreadsheetml/2006/main">
  <numFmts count="1">
    <numFmt numFmtId="176" formatCode="&quot;￥&quot;#,##0.00_);[Red]\(&quot;￥&quot;#,##0.00\)"/>
  </numFmts>
  <fonts count="5">
    <font>
      <sz val="11"/>
      <color theme="1"/>
      <name val="宋体"/>
      <family val="2"/>
      <charset val="134"/>
      <scheme val="minor"/>
    </font>
    <font>
      <b/>
      <sz val="36"/>
      <color theme="9" tint="-0.249977111117893"/>
      <name val="华文行楷"/>
      <family val="3"/>
      <charset val="134"/>
    </font>
    <font>
      <sz val="9"/>
      <name val="宋体"/>
      <family val="2"/>
      <charset val="134"/>
      <scheme val="minor"/>
    </font>
    <font>
      <b/>
      <sz val="12"/>
      <color theme="0"/>
      <name val="宋体"/>
      <family val="3"/>
      <charset val="134"/>
      <scheme val="minor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 tint="-0.24994659260841701"/>
        <bgColor indexed="64"/>
      </patternFill>
    </fill>
    <fill>
      <patternFill patternType="solid">
        <fgColor theme="6" tint="0.599963377788628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6" tint="-0.499984740745262"/>
      </bottom>
      <diagonal/>
    </border>
    <border>
      <left style="thick">
        <color theme="6" tint="-0.499984740745262"/>
      </left>
      <right style="double">
        <color theme="6" tint="-0.499984740745262"/>
      </right>
      <top style="thick">
        <color theme="6" tint="-0.499984740745262"/>
      </top>
      <bottom style="double">
        <color theme="6" tint="-0.499984740745262"/>
      </bottom>
      <diagonal/>
    </border>
    <border>
      <left style="double">
        <color theme="6" tint="-0.499984740745262"/>
      </left>
      <right style="double">
        <color theme="6" tint="-0.499984740745262"/>
      </right>
      <top style="thick">
        <color theme="6" tint="-0.499984740745262"/>
      </top>
      <bottom style="double">
        <color theme="6" tint="-0.499984740745262"/>
      </bottom>
      <diagonal/>
    </border>
    <border>
      <left style="double">
        <color theme="6" tint="-0.499984740745262"/>
      </left>
      <right style="thick">
        <color theme="6" tint="-0.499984740745262"/>
      </right>
      <top style="thick">
        <color theme="6" tint="-0.499984740745262"/>
      </top>
      <bottom style="double">
        <color theme="6" tint="-0.499984740745262"/>
      </bottom>
      <diagonal/>
    </border>
    <border>
      <left style="thick">
        <color theme="6" tint="-0.499984740745262"/>
      </left>
      <right style="double">
        <color theme="6" tint="-0.499984740745262"/>
      </right>
      <top style="double">
        <color theme="6" tint="-0.499984740745262"/>
      </top>
      <bottom style="double">
        <color theme="6" tint="-0.499984740745262"/>
      </bottom>
      <diagonal/>
    </border>
    <border>
      <left style="double">
        <color theme="6" tint="-0.499984740745262"/>
      </left>
      <right style="double">
        <color theme="6" tint="-0.499984740745262"/>
      </right>
      <top style="double">
        <color theme="6" tint="-0.499984740745262"/>
      </top>
      <bottom style="double">
        <color theme="6" tint="-0.499984740745262"/>
      </bottom>
      <diagonal/>
    </border>
    <border>
      <left style="double">
        <color theme="6" tint="-0.499984740745262"/>
      </left>
      <right style="thick">
        <color theme="6" tint="-0.499984740745262"/>
      </right>
      <top style="double">
        <color theme="6" tint="-0.499984740745262"/>
      </top>
      <bottom style="double">
        <color theme="6" tint="-0.499984740745262"/>
      </bottom>
      <diagonal/>
    </border>
    <border>
      <left style="thick">
        <color theme="6" tint="-0.499984740745262"/>
      </left>
      <right style="double">
        <color theme="6" tint="-0.499984740745262"/>
      </right>
      <top style="double">
        <color theme="6" tint="-0.499984740745262"/>
      </top>
      <bottom style="thick">
        <color theme="6" tint="-0.499984740745262"/>
      </bottom>
      <diagonal/>
    </border>
    <border>
      <left style="double">
        <color theme="6" tint="-0.499984740745262"/>
      </left>
      <right style="double">
        <color theme="6" tint="-0.499984740745262"/>
      </right>
      <top style="double">
        <color theme="6" tint="-0.499984740745262"/>
      </top>
      <bottom style="thick">
        <color theme="6" tint="-0.499984740745262"/>
      </bottom>
      <diagonal/>
    </border>
    <border>
      <left style="double">
        <color theme="6" tint="-0.499984740745262"/>
      </left>
      <right style="thick">
        <color theme="6" tint="-0.499984740745262"/>
      </right>
      <top style="double">
        <color theme="6" tint="-0.499984740745262"/>
      </top>
      <bottom style="thick">
        <color theme="6" tint="-0.499984740745262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76" fontId="0" fillId="3" borderId="7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176" fontId="0" fillId="3" borderId="10" xfId="0" applyNumberFormat="1" applyFill="1" applyBorder="1" applyAlignment="1">
      <alignment horizontal="center" vertical="center"/>
    </xf>
    <xf numFmtId="176" fontId="0" fillId="3" borderId="6" xfId="0" applyNumberForma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3" borderId="6" xfId="0" applyNumberFormat="1" applyFill="1" applyBorder="1" applyAlignment="1">
      <alignment horizontal="center" vertical="center"/>
    </xf>
    <xf numFmtId="176" fontId="0" fillId="3" borderId="9" xfId="0" applyNumberForma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23"/>
  <sheetViews>
    <sheetView topLeftCell="B15" workbookViewId="0">
      <selection activeCell="G3" sqref="G3:G22"/>
    </sheetView>
  </sheetViews>
  <sheetFormatPr defaultRowHeight="13.5"/>
  <cols>
    <col min="3" max="3" width="16.375" bestFit="1" customWidth="1"/>
    <col min="6" max="7" width="12.625" bestFit="1" customWidth="1"/>
    <col min="8" max="8" width="7.25" bestFit="1" customWidth="1"/>
    <col min="9" max="9" width="10.5" bestFit="1" customWidth="1"/>
    <col min="10" max="10" width="10.25" bestFit="1" customWidth="1"/>
    <col min="11" max="11" width="16.25" bestFit="1" customWidth="1"/>
    <col min="12" max="12" width="13.75" bestFit="1" customWidth="1"/>
  </cols>
  <sheetData>
    <row r="1" spans="1:12" ht="48" thickBot="1">
      <c r="A1" s="12" t="s">
        <v>74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2" ht="15.75" thickTop="1" thickBot="1">
      <c r="A2" s="3" t="s">
        <v>75</v>
      </c>
      <c r="B2" s="3" t="s">
        <v>38</v>
      </c>
      <c r="C2" s="3" t="s">
        <v>39</v>
      </c>
      <c r="D2" s="3" t="s">
        <v>76</v>
      </c>
      <c r="E2" s="3" t="s">
        <v>77</v>
      </c>
      <c r="F2" s="3" t="s">
        <v>41</v>
      </c>
      <c r="G2" s="3" t="s">
        <v>42</v>
      </c>
      <c r="H2" s="3" t="s">
        <v>78</v>
      </c>
      <c r="I2" s="3" t="s">
        <v>79</v>
      </c>
      <c r="J2" s="3" t="s">
        <v>80</v>
      </c>
      <c r="K2" s="3" t="s">
        <v>81</v>
      </c>
      <c r="L2" s="3" t="s">
        <v>82</v>
      </c>
    </row>
    <row r="3" spans="1:12" ht="15" thickTop="1" thickBot="1">
      <c r="A3" s="6" t="s">
        <v>83</v>
      </c>
      <c r="B3" s="6" t="s">
        <v>25</v>
      </c>
      <c r="C3" s="6" t="s">
        <v>63</v>
      </c>
      <c r="D3" s="6" t="s">
        <v>84</v>
      </c>
      <c r="E3" s="6" t="s">
        <v>85</v>
      </c>
      <c r="F3" s="11">
        <v>100</v>
      </c>
      <c r="G3" s="11"/>
      <c r="H3" s="6" t="s">
        <v>86</v>
      </c>
      <c r="I3" s="13">
        <v>39295</v>
      </c>
      <c r="J3" s="6" t="s">
        <v>61</v>
      </c>
      <c r="K3" s="6" t="s">
        <v>86</v>
      </c>
      <c r="L3" s="11">
        <v>-100</v>
      </c>
    </row>
    <row r="4" spans="1:12" ht="15" thickTop="1" thickBot="1">
      <c r="A4" s="6" t="s">
        <v>83</v>
      </c>
      <c r="B4" s="6" t="s">
        <v>15</v>
      </c>
      <c r="C4" s="6" t="s">
        <v>87</v>
      </c>
      <c r="D4" s="6" t="s">
        <v>88</v>
      </c>
      <c r="E4" s="6" t="s">
        <v>89</v>
      </c>
      <c r="F4" s="11"/>
      <c r="G4" s="11">
        <v>100</v>
      </c>
      <c r="H4" s="6" t="s">
        <v>90</v>
      </c>
      <c r="I4" s="13">
        <v>39296</v>
      </c>
      <c r="J4" s="6" t="s">
        <v>51</v>
      </c>
      <c r="K4" s="6" t="s">
        <v>91</v>
      </c>
      <c r="L4" s="11">
        <v>100</v>
      </c>
    </row>
    <row r="5" spans="1:12" ht="15" thickTop="1" thickBot="1">
      <c r="A5" s="6" t="s">
        <v>92</v>
      </c>
      <c r="B5" s="6" t="s">
        <v>27</v>
      </c>
      <c r="C5" s="6" t="s">
        <v>65</v>
      </c>
      <c r="D5" s="6" t="s">
        <v>93</v>
      </c>
      <c r="E5" s="6"/>
      <c r="F5" s="11">
        <v>300</v>
      </c>
      <c r="G5" s="11"/>
      <c r="H5" s="6" t="s">
        <v>94</v>
      </c>
      <c r="I5" s="13">
        <v>39298</v>
      </c>
      <c r="J5" s="6" t="s">
        <v>61</v>
      </c>
      <c r="K5" s="6" t="s">
        <v>94</v>
      </c>
      <c r="L5" s="11">
        <v>-300</v>
      </c>
    </row>
    <row r="6" spans="1:12" ht="15" thickTop="1" thickBot="1">
      <c r="A6" s="6" t="s">
        <v>92</v>
      </c>
      <c r="B6" s="6" t="s">
        <v>9</v>
      </c>
      <c r="C6" s="6" t="s">
        <v>47</v>
      </c>
      <c r="D6" s="6" t="s">
        <v>93</v>
      </c>
      <c r="E6" s="6"/>
      <c r="F6" s="11"/>
      <c r="G6" s="11">
        <v>300</v>
      </c>
      <c r="H6" s="6" t="s">
        <v>90</v>
      </c>
      <c r="I6" s="13">
        <v>39300</v>
      </c>
      <c r="J6" s="6" t="s">
        <v>45</v>
      </c>
      <c r="K6" s="6" t="s">
        <v>90</v>
      </c>
      <c r="L6" s="11">
        <v>300</v>
      </c>
    </row>
    <row r="7" spans="1:12" ht="15" thickTop="1" thickBot="1">
      <c r="A7" s="6" t="s">
        <v>95</v>
      </c>
      <c r="B7" s="6" t="s">
        <v>116</v>
      </c>
      <c r="C7" s="6" t="s">
        <v>96</v>
      </c>
      <c r="D7" s="6" t="s">
        <v>84</v>
      </c>
      <c r="E7" s="6" t="s">
        <v>85</v>
      </c>
      <c r="F7" s="11">
        <v>220</v>
      </c>
      <c r="G7" s="11"/>
      <c r="H7" s="6" t="s">
        <v>97</v>
      </c>
      <c r="I7" s="13">
        <v>39304</v>
      </c>
      <c r="J7" s="6" t="s">
        <v>98</v>
      </c>
      <c r="K7" s="6" t="s">
        <v>97</v>
      </c>
      <c r="L7" s="11">
        <v>-220</v>
      </c>
    </row>
    <row r="8" spans="1:12" ht="15" thickTop="1" thickBot="1">
      <c r="A8" s="6" t="s">
        <v>95</v>
      </c>
      <c r="B8" s="6" t="s">
        <v>9</v>
      </c>
      <c r="C8" s="6" t="s">
        <v>47</v>
      </c>
      <c r="D8" s="6" t="s">
        <v>93</v>
      </c>
      <c r="E8" s="6"/>
      <c r="F8" s="11"/>
      <c r="G8" s="11">
        <v>220</v>
      </c>
      <c r="H8" s="6" t="s">
        <v>90</v>
      </c>
      <c r="I8" s="13">
        <v>39305</v>
      </c>
      <c r="J8" s="6" t="s">
        <v>45</v>
      </c>
      <c r="K8" s="6" t="s">
        <v>90</v>
      </c>
      <c r="L8" s="11">
        <v>220</v>
      </c>
    </row>
    <row r="9" spans="1:12" ht="15" thickTop="1" thickBot="1">
      <c r="A9" s="6" t="s">
        <v>99</v>
      </c>
      <c r="B9" s="6" t="s">
        <v>21</v>
      </c>
      <c r="C9" s="6" t="s">
        <v>87</v>
      </c>
      <c r="D9" s="6" t="s">
        <v>100</v>
      </c>
      <c r="E9" s="6" t="s">
        <v>112</v>
      </c>
      <c r="F9" s="11">
        <v>1500</v>
      </c>
      <c r="G9" s="11"/>
      <c r="H9" s="6" t="s">
        <v>90</v>
      </c>
      <c r="I9" s="13">
        <v>39306</v>
      </c>
      <c r="J9" s="6" t="s">
        <v>51</v>
      </c>
      <c r="K9" s="6" t="s">
        <v>113</v>
      </c>
      <c r="L9" s="11">
        <v>-1500</v>
      </c>
    </row>
    <row r="10" spans="1:12" ht="15" thickTop="1" thickBot="1">
      <c r="A10" s="6" t="s">
        <v>99</v>
      </c>
      <c r="B10" s="6" t="s">
        <v>33</v>
      </c>
      <c r="C10" s="6" t="s">
        <v>71</v>
      </c>
      <c r="D10" s="6" t="s">
        <v>101</v>
      </c>
      <c r="E10" s="6" t="s">
        <v>102</v>
      </c>
      <c r="F10" s="11"/>
      <c r="G10" s="11">
        <v>1500</v>
      </c>
      <c r="H10" s="6" t="s">
        <v>102</v>
      </c>
      <c r="I10" s="13">
        <v>39307</v>
      </c>
      <c r="J10" s="6" t="s">
        <v>103</v>
      </c>
      <c r="K10" s="6" t="s">
        <v>102</v>
      </c>
      <c r="L10" s="11">
        <v>1500</v>
      </c>
    </row>
    <row r="11" spans="1:12" ht="15" thickTop="1" thickBot="1">
      <c r="A11" s="6" t="s">
        <v>104</v>
      </c>
      <c r="B11" s="6" t="s">
        <v>35</v>
      </c>
      <c r="C11" s="6" t="s">
        <v>73</v>
      </c>
      <c r="D11" s="6" t="s">
        <v>105</v>
      </c>
      <c r="E11" s="6" t="s">
        <v>106</v>
      </c>
      <c r="F11" s="11">
        <v>2000</v>
      </c>
      <c r="G11" s="11"/>
      <c r="H11" s="6" t="s">
        <v>106</v>
      </c>
      <c r="I11" s="13">
        <v>39308</v>
      </c>
      <c r="J11" s="6" t="s">
        <v>69</v>
      </c>
      <c r="K11" s="6" t="s">
        <v>106</v>
      </c>
      <c r="L11" s="11">
        <v>-2000</v>
      </c>
    </row>
    <row r="12" spans="1:12" ht="15" thickTop="1" thickBot="1">
      <c r="A12" s="6" t="s">
        <v>104</v>
      </c>
      <c r="B12" s="6" t="s">
        <v>19</v>
      </c>
      <c r="C12" s="6" t="s">
        <v>87</v>
      </c>
      <c r="D12" s="6" t="s">
        <v>88</v>
      </c>
      <c r="E12" s="6" t="s">
        <v>114</v>
      </c>
      <c r="F12" s="11"/>
      <c r="G12" s="11">
        <v>2000</v>
      </c>
      <c r="H12" s="6" t="s">
        <v>90</v>
      </c>
      <c r="I12" s="13">
        <v>39309</v>
      </c>
      <c r="J12" s="6" t="s">
        <v>51</v>
      </c>
      <c r="K12" s="6" t="s">
        <v>115</v>
      </c>
      <c r="L12" s="11">
        <v>2000</v>
      </c>
    </row>
    <row r="13" spans="1:12" ht="15" thickTop="1" thickBot="1">
      <c r="A13" s="6" t="s">
        <v>109</v>
      </c>
      <c r="B13" s="6" t="s">
        <v>117</v>
      </c>
      <c r="C13" s="6" t="s">
        <v>67</v>
      </c>
      <c r="D13" s="6" t="s">
        <v>84</v>
      </c>
      <c r="E13" s="6" t="s">
        <v>85</v>
      </c>
      <c r="F13" s="11">
        <v>500</v>
      </c>
      <c r="G13" s="11"/>
      <c r="H13" s="6" t="s">
        <v>110</v>
      </c>
      <c r="I13" s="13">
        <v>39313</v>
      </c>
      <c r="J13" s="6" t="s">
        <v>61</v>
      </c>
      <c r="K13" s="6" t="s">
        <v>110</v>
      </c>
      <c r="L13" s="11">
        <v>-500</v>
      </c>
    </row>
    <row r="14" spans="1:12" ht="15" thickTop="1" thickBot="1">
      <c r="A14" s="6" t="s">
        <v>109</v>
      </c>
      <c r="B14" s="6" t="s">
        <v>15</v>
      </c>
      <c r="C14" s="6" t="s">
        <v>87</v>
      </c>
      <c r="D14" s="6" t="s">
        <v>88</v>
      </c>
      <c r="E14" s="6" t="s">
        <v>89</v>
      </c>
      <c r="F14" s="11"/>
      <c r="G14" s="11">
        <v>500</v>
      </c>
      <c r="H14" s="6" t="s">
        <v>90</v>
      </c>
      <c r="I14" s="13">
        <v>39314</v>
      </c>
      <c r="J14" s="6" t="s">
        <v>51</v>
      </c>
      <c r="K14" s="6" t="s">
        <v>91</v>
      </c>
      <c r="L14" s="11">
        <v>500</v>
      </c>
    </row>
    <row r="15" spans="1:12" ht="15" thickTop="1" thickBot="1">
      <c r="A15" s="6" t="s">
        <v>92</v>
      </c>
      <c r="B15" s="6" t="s">
        <v>35</v>
      </c>
      <c r="C15" s="6" t="s">
        <v>73</v>
      </c>
      <c r="D15" s="6" t="s">
        <v>105</v>
      </c>
      <c r="E15" s="6" t="s">
        <v>106</v>
      </c>
      <c r="F15" s="11">
        <v>8000</v>
      </c>
      <c r="G15" s="11"/>
      <c r="H15" s="6" t="s">
        <v>106</v>
      </c>
      <c r="I15" s="13">
        <v>39315</v>
      </c>
      <c r="J15" s="6" t="s">
        <v>69</v>
      </c>
      <c r="K15" s="6" t="s">
        <v>106</v>
      </c>
      <c r="L15" s="11">
        <v>-8000</v>
      </c>
    </row>
    <row r="16" spans="1:12" ht="15" thickTop="1" thickBot="1">
      <c r="A16" s="6" t="s">
        <v>95</v>
      </c>
      <c r="B16" s="6" t="s">
        <v>25</v>
      </c>
      <c r="C16" s="6" t="s">
        <v>63</v>
      </c>
      <c r="D16" s="6" t="s">
        <v>84</v>
      </c>
      <c r="E16" s="6" t="s">
        <v>85</v>
      </c>
      <c r="F16" s="11">
        <v>500</v>
      </c>
      <c r="G16" s="11"/>
      <c r="H16" s="6" t="s">
        <v>86</v>
      </c>
      <c r="I16" s="13">
        <v>39316</v>
      </c>
      <c r="J16" s="6" t="s">
        <v>61</v>
      </c>
      <c r="K16" s="6" t="s">
        <v>86</v>
      </c>
      <c r="L16" s="11">
        <v>-500</v>
      </c>
    </row>
    <row r="17" spans="1:12" ht="15" thickTop="1" thickBot="1">
      <c r="A17" s="6" t="s">
        <v>95</v>
      </c>
      <c r="B17" s="6" t="s">
        <v>19</v>
      </c>
      <c r="C17" s="6" t="s">
        <v>87</v>
      </c>
      <c r="D17" s="6" t="s">
        <v>88</v>
      </c>
      <c r="E17" s="6" t="s">
        <v>89</v>
      </c>
      <c r="F17" s="11"/>
      <c r="G17" s="11">
        <v>500</v>
      </c>
      <c r="H17" s="6" t="s">
        <v>90</v>
      </c>
      <c r="I17" s="13">
        <v>39319</v>
      </c>
      <c r="J17" s="6" t="s">
        <v>51</v>
      </c>
      <c r="K17" s="6" t="s">
        <v>91</v>
      </c>
      <c r="L17" s="11">
        <v>500</v>
      </c>
    </row>
    <row r="18" spans="1:12" ht="15" thickTop="1" thickBot="1">
      <c r="A18" s="6" t="s">
        <v>99</v>
      </c>
      <c r="B18" s="6" t="s">
        <v>9</v>
      </c>
      <c r="C18" s="6" t="s">
        <v>47</v>
      </c>
      <c r="D18" s="6" t="s">
        <v>93</v>
      </c>
      <c r="E18" s="6"/>
      <c r="F18" s="11"/>
      <c r="G18" s="11">
        <v>220</v>
      </c>
      <c r="H18" s="6" t="s">
        <v>90</v>
      </c>
      <c r="I18" s="13">
        <v>39320</v>
      </c>
      <c r="J18" s="6" t="s">
        <v>45</v>
      </c>
      <c r="K18" s="6" t="s">
        <v>90</v>
      </c>
      <c r="L18" s="11">
        <v>220</v>
      </c>
    </row>
    <row r="19" spans="1:12" ht="15" thickTop="1" thickBot="1">
      <c r="A19" s="6" t="s">
        <v>109</v>
      </c>
      <c r="B19" s="6" t="s">
        <v>21</v>
      </c>
      <c r="C19" s="6" t="s">
        <v>87</v>
      </c>
      <c r="D19" s="6" t="s">
        <v>100</v>
      </c>
      <c r="E19" s="6" t="s">
        <v>107</v>
      </c>
      <c r="F19" s="11">
        <v>1500</v>
      </c>
      <c r="G19" s="11"/>
      <c r="H19" s="6" t="s">
        <v>90</v>
      </c>
      <c r="I19" s="13">
        <v>39321</v>
      </c>
      <c r="J19" s="6" t="s">
        <v>51</v>
      </c>
      <c r="K19" s="6" t="s">
        <v>108</v>
      </c>
      <c r="L19" s="11">
        <v>-1500</v>
      </c>
    </row>
    <row r="20" spans="1:12" ht="15" thickTop="1" thickBot="1">
      <c r="A20" s="6" t="s">
        <v>109</v>
      </c>
      <c r="B20" s="6" t="s">
        <v>33</v>
      </c>
      <c r="C20" s="6" t="s">
        <v>71</v>
      </c>
      <c r="D20" s="6" t="s">
        <v>101</v>
      </c>
      <c r="E20" s="6" t="s">
        <v>102</v>
      </c>
      <c r="F20" s="11"/>
      <c r="G20" s="11">
        <v>1500</v>
      </c>
      <c r="H20" s="6" t="s">
        <v>102</v>
      </c>
      <c r="I20" s="13">
        <v>39323</v>
      </c>
      <c r="J20" s="6" t="s">
        <v>103</v>
      </c>
      <c r="K20" s="6" t="s">
        <v>102</v>
      </c>
      <c r="L20" s="11">
        <v>1500</v>
      </c>
    </row>
    <row r="21" spans="1:12" ht="15" thickTop="1" thickBot="1">
      <c r="A21" s="6" t="s">
        <v>111</v>
      </c>
      <c r="B21" s="6" t="s">
        <v>117</v>
      </c>
      <c r="C21" s="6" t="s">
        <v>67</v>
      </c>
      <c r="D21" s="6" t="s">
        <v>84</v>
      </c>
      <c r="E21" s="6" t="s">
        <v>85</v>
      </c>
      <c r="F21" s="11">
        <v>300</v>
      </c>
      <c r="G21" s="11"/>
      <c r="H21" s="6" t="s">
        <v>110</v>
      </c>
      <c r="I21" s="13">
        <v>39324</v>
      </c>
      <c r="J21" s="6" t="s">
        <v>61</v>
      </c>
      <c r="K21" s="6" t="s">
        <v>110</v>
      </c>
      <c r="L21" s="11">
        <v>-300</v>
      </c>
    </row>
    <row r="22" spans="1:12" ht="15" thickTop="1" thickBot="1">
      <c r="A22" s="6" t="s">
        <v>111</v>
      </c>
      <c r="B22" s="6" t="s">
        <v>9</v>
      </c>
      <c r="C22" s="6" t="s">
        <v>47</v>
      </c>
      <c r="D22" s="6" t="s">
        <v>93</v>
      </c>
      <c r="E22" s="6"/>
      <c r="F22" s="11"/>
      <c r="G22" s="11">
        <v>300</v>
      </c>
      <c r="H22" s="6" t="s">
        <v>90</v>
      </c>
      <c r="I22" s="13">
        <v>39325</v>
      </c>
      <c r="J22" s="6" t="s">
        <v>45</v>
      </c>
      <c r="K22" s="6" t="s">
        <v>90</v>
      </c>
      <c r="L22" s="11">
        <v>300</v>
      </c>
    </row>
    <row r="23" spans="1:12" ht="14.25" thickTop="1"/>
  </sheetData>
  <mergeCells count="1">
    <mergeCell ref="A1:L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"/>
  <sheetViews>
    <sheetView workbookViewId="0">
      <selection activeCell="B38" sqref="B38"/>
    </sheetView>
  </sheetViews>
  <sheetFormatPr defaultRowHeight="13.5"/>
  <cols>
    <col min="2" max="2" width="29.875" customWidth="1"/>
    <col min="6" max="6" width="13.75" bestFit="1" customWidth="1"/>
  </cols>
  <sheetData>
    <row r="1" spans="1:6" ht="48" thickBot="1">
      <c r="A1" s="1" t="s">
        <v>37</v>
      </c>
      <c r="B1" s="1"/>
      <c r="C1" s="1"/>
      <c r="D1" s="1"/>
      <c r="E1" s="1"/>
      <c r="F1" s="1"/>
    </row>
    <row r="2" spans="1:6" ht="15.75" thickTop="1" thickBot="1">
      <c r="A2" s="2" t="s">
        <v>38</v>
      </c>
      <c r="B2" s="3" t="s">
        <v>39</v>
      </c>
      <c r="C2" s="3" t="s">
        <v>40</v>
      </c>
      <c r="D2" s="3" t="s">
        <v>41</v>
      </c>
      <c r="E2" s="3" t="s">
        <v>42</v>
      </c>
      <c r="F2" s="4" t="s">
        <v>43</v>
      </c>
    </row>
    <row r="3" spans="1:6" ht="15" thickTop="1" thickBot="1">
      <c r="A3" s="5" t="s">
        <v>44</v>
      </c>
      <c r="B3" s="6" t="s">
        <v>45</v>
      </c>
      <c r="C3" s="6"/>
      <c r="D3" s="6"/>
      <c r="E3" s="6"/>
      <c r="F3" s="7">
        <v>7500</v>
      </c>
    </row>
    <row r="4" spans="1:6" ht="15" thickTop="1" thickBot="1">
      <c r="A4" s="5" t="s">
        <v>46</v>
      </c>
      <c r="B4" s="6" t="s">
        <v>47</v>
      </c>
      <c r="C4" s="6"/>
      <c r="D4" s="6"/>
      <c r="E4" s="6"/>
      <c r="F4" s="7">
        <v>2000</v>
      </c>
    </row>
    <row r="5" spans="1:6" ht="15" thickTop="1" thickBot="1">
      <c r="A5" s="5" t="s">
        <v>48</v>
      </c>
      <c r="B5" s="6" t="s">
        <v>49</v>
      </c>
      <c r="C5" s="6"/>
      <c r="D5" s="6"/>
      <c r="E5" s="6"/>
      <c r="F5" s="7">
        <v>3200</v>
      </c>
    </row>
    <row r="6" spans="1:6" ht="15" thickTop="1" thickBot="1">
      <c r="A6" s="5" t="s">
        <v>50</v>
      </c>
      <c r="B6" s="6" t="s">
        <v>51</v>
      </c>
      <c r="C6" s="6"/>
      <c r="D6" s="6"/>
      <c r="E6" s="6"/>
      <c r="F6" s="7">
        <v>15100</v>
      </c>
    </row>
    <row r="7" spans="1:6" ht="15" thickTop="1" thickBot="1">
      <c r="A7" s="5" t="s">
        <v>52</v>
      </c>
      <c r="B7" s="6" t="s">
        <v>53</v>
      </c>
      <c r="C7" s="6"/>
      <c r="D7" s="6"/>
      <c r="E7" s="6"/>
      <c r="F7" s="7">
        <v>5000</v>
      </c>
    </row>
    <row r="8" spans="1:6" ht="15" thickTop="1" thickBot="1">
      <c r="A8" s="5" t="s">
        <v>54</v>
      </c>
      <c r="B8" s="6" t="s">
        <v>55</v>
      </c>
      <c r="C8" s="6"/>
      <c r="D8" s="6"/>
      <c r="E8" s="6"/>
      <c r="F8" s="7">
        <v>700</v>
      </c>
    </row>
    <row r="9" spans="1:6" ht="15" thickTop="1" thickBot="1">
      <c r="A9" s="5" t="s">
        <v>56</v>
      </c>
      <c r="B9" s="6" t="s">
        <v>57</v>
      </c>
      <c r="C9" s="6"/>
      <c r="D9" s="6"/>
      <c r="E9" s="6"/>
      <c r="F9" s="7">
        <v>650</v>
      </c>
    </row>
    <row r="10" spans="1:6" ht="15" thickTop="1" thickBot="1">
      <c r="A10" s="5" t="s">
        <v>58</v>
      </c>
      <c r="B10" s="6" t="s">
        <v>59</v>
      </c>
      <c r="C10" s="6"/>
      <c r="D10" s="6"/>
      <c r="E10" s="6"/>
      <c r="F10" s="7">
        <v>1200</v>
      </c>
    </row>
    <row r="11" spans="1:6" ht="15" thickTop="1" thickBot="1">
      <c r="A11" s="5" t="s">
        <v>60</v>
      </c>
      <c r="B11" s="6" t="s">
        <v>61</v>
      </c>
      <c r="C11" s="6"/>
      <c r="D11" s="6"/>
      <c r="E11" s="6"/>
      <c r="F11" s="7">
        <v>2000</v>
      </c>
    </row>
    <row r="12" spans="1:6" ht="15" thickTop="1" thickBot="1">
      <c r="A12" s="5" t="s">
        <v>62</v>
      </c>
      <c r="B12" s="6" t="s">
        <v>63</v>
      </c>
      <c r="C12" s="6"/>
      <c r="D12" s="6"/>
      <c r="E12" s="6"/>
      <c r="F12" s="7">
        <v>100</v>
      </c>
    </row>
    <row r="13" spans="1:6" ht="15" thickTop="1" thickBot="1">
      <c r="A13" s="5" t="s">
        <v>64</v>
      </c>
      <c r="B13" s="6" t="s">
        <v>65</v>
      </c>
      <c r="C13" s="6"/>
      <c r="D13" s="6"/>
      <c r="E13" s="6"/>
      <c r="F13" s="7">
        <v>200</v>
      </c>
    </row>
    <row r="14" spans="1:6" ht="15" thickTop="1" thickBot="1">
      <c r="A14" s="5" t="s">
        <v>66</v>
      </c>
      <c r="B14" s="6" t="s">
        <v>67</v>
      </c>
      <c r="C14" s="6"/>
      <c r="D14" s="6"/>
      <c r="E14" s="6"/>
      <c r="F14" s="7">
        <v>1400</v>
      </c>
    </row>
    <row r="15" spans="1:6" ht="15" thickTop="1" thickBot="1">
      <c r="A15" s="5" t="s">
        <v>68</v>
      </c>
      <c r="B15" s="6" t="s">
        <v>69</v>
      </c>
      <c r="C15" s="6"/>
      <c r="D15" s="6"/>
      <c r="E15" s="6"/>
      <c r="F15" s="7">
        <v>2100</v>
      </c>
    </row>
    <row r="16" spans="1:6" ht="15" thickTop="1" thickBot="1">
      <c r="A16" s="5" t="s">
        <v>70</v>
      </c>
      <c r="B16" s="6" t="s">
        <v>71</v>
      </c>
      <c r="C16" s="6"/>
      <c r="D16" s="6"/>
      <c r="E16" s="6"/>
      <c r="F16" s="7">
        <v>850</v>
      </c>
    </row>
    <row r="17" spans="1:6" ht="15" thickTop="1" thickBot="1">
      <c r="A17" s="8" t="s">
        <v>72</v>
      </c>
      <c r="B17" s="9" t="s">
        <v>73</v>
      </c>
      <c r="C17" s="9"/>
      <c r="D17" s="9"/>
      <c r="E17" s="9"/>
      <c r="F17" s="10">
        <v>1450</v>
      </c>
    </row>
    <row r="18" spans="1:6" ht="14.25" thickTop="1"/>
  </sheetData>
  <mergeCells count="1">
    <mergeCell ref="A1:F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8"/>
  <sheetViews>
    <sheetView tabSelected="1" workbookViewId="0">
      <selection activeCell="F18" sqref="F18"/>
    </sheetView>
  </sheetViews>
  <sheetFormatPr defaultRowHeight="13.5"/>
  <cols>
    <col min="2" max="2" width="29.875" bestFit="1" customWidth="1"/>
    <col min="3" max="3" width="12.625" bestFit="1" customWidth="1"/>
    <col min="6" max="6" width="13.75" bestFit="1" customWidth="1"/>
  </cols>
  <sheetData>
    <row r="1" spans="1:6" ht="48" thickBot="1">
      <c r="A1" s="1" t="s">
        <v>0</v>
      </c>
      <c r="B1" s="1"/>
      <c r="C1" s="1"/>
      <c r="D1" s="1"/>
      <c r="E1" s="1"/>
      <c r="F1" s="1"/>
    </row>
    <row r="2" spans="1:6" ht="15.75" thickTop="1" thickBot="1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</row>
    <row r="3" spans="1:6" ht="15" thickTop="1" thickBot="1">
      <c r="A3" s="5" t="s">
        <v>7</v>
      </c>
      <c r="B3" s="6" t="s">
        <v>8</v>
      </c>
      <c r="C3" s="11">
        <f>明细科目汇总表1!F3</f>
        <v>7500</v>
      </c>
      <c r="D3" s="6">
        <f>D4+D5</f>
        <v>0</v>
      </c>
      <c r="E3" s="6">
        <f>E4+E5</f>
        <v>1040</v>
      </c>
      <c r="F3" s="7">
        <f>IF(OR(MID(A3,1,1) ="1",MID(A3,1,1)="4"),C3+D3-E3,C3+E3-D3)</f>
        <v>8540</v>
      </c>
    </row>
    <row r="4" spans="1:6" ht="15" thickTop="1" thickBot="1">
      <c r="A4" s="5" t="s">
        <v>9</v>
      </c>
      <c r="B4" s="6" t="s">
        <v>10</v>
      </c>
      <c r="C4" s="11">
        <v>2000</v>
      </c>
      <c r="D4" s="6">
        <f>SUMIF(代码,A4,借方)</f>
        <v>0</v>
      </c>
      <c r="E4" s="6">
        <f>SUMIF(代码,A4,贷方)</f>
        <v>1040</v>
      </c>
      <c r="F4" s="7">
        <f t="shared" ref="F4:F17" si="0">IF(OR(MID(A4,1,1) ="1",MID(A4,1,1)="4"),C4+D4-E4,C4+E4-D4)</f>
        <v>3040</v>
      </c>
    </row>
    <row r="5" spans="1:6" ht="15" thickTop="1" thickBot="1">
      <c r="A5" s="5" t="s">
        <v>11</v>
      </c>
      <c r="B5" s="6" t="s">
        <v>12</v>
      </c>
      <c r="C5" s="11">
        <v>3200</v>
      </c>
      <c r="D5" s="6">
        <f>SUMIF(代码,A5,借方)</f>
        <v>0</v>
      </c>
      <c r="E5" s="6">
        <f>SUMIF(代码,A5,贷方)</f>
        <v>0</v>
      </c>
      <c r="F5" s="7">
        <f t="shared" si="0"/>
        <v>3200</v>
      </c>
    </row>
    <row r="6" spans="1:6" ht="15" thickTop="1" thickBot="1">
      <c r="A6" s="5" t="s">
        <v>13</v>
      </c>
      <c r="B6" s="6" t="s">
        <v>14</v>
      </c>
      <c r="C6" s="11">
        <v>15100</v>
      </c>
      <c r="D6" s="6">
        <f>D7+D8+D9+D10</f>
        <v>3000</v>
      </c>
      <c r="E6" s="6">
        <f>E7+E8+E9+E10</f>
        <v>3100</v>
      </c>
      <c r="F6" s="7">
        <f t="shared" si="0"/>
        <v>15200</v>
      </c>
    </row>
    <row r="7" spans="1:6" ht="15" thickTop="1" thickBot="1">
      <c r="A7" s="5" t="s">
        <v>15</v>
      </c>
      <c r="B7" s="6" t="s">
        <v>16</v>
      </c>
      <c r="C7" s="11">
        <v>5000</v>
      </c>
      <c r="D7" s="6">
        <f>SUMIF(代码,A7,借方)</f>
        <v>0</v>
      </c>
      <c r="E7" s="6">
        <f>SUMIF(代码,A7,贷方)</f>
        <v>600</v>
      </c>
      <c r="F7" s="7">
        <f t="shared" si="0"/>
        <v>5600</v>
      </c>
    </row>
    <row r="8" spans="1:6" ht="15" thickTop="1" thickBot="1">
      <c r="A8" s="5" t="s">
        <v>17</v>
      </c>
      <c r="B8" s="6" t="s">
        <v>18</v>
      </c>
      <c r="C8" s="11">
        <v>700</v>
      </c>
      <c r="D8" s="6">
        <f>SUMIF(代码,A8,借方)</f>
        <v>0</v>
      </c>
      <c r="E8" s="6">
        <f>SUMIF(代码,A8,贷方)</f>
        <v>0</v>
      </c>
      <c r="F8" s="7">
        <f t="shared" si="0"/>
        <v>700</v>
      </c>
    </row>
    <row r="9" spans="1:6" ht="15" thickTop="1" thickBot="1">
      <c r="A9" s="5" t="s">
        <v>19</v>
      </c>
      <c r="B9" s="6" t="s">
        <v>20</v>
      </c>
      <c r="C9" s="11">
        <v>650</v>
      </c>
      <c r="D9" s="6">
        <f>SUMIF(代码,A9,借方)</f>
        <v>0</v>
      </c>
      <c r="E9" s="6">
        <f>SUMIF(代码,A9,贷方)</f>
        <v>2500</v>
      </c>
      <c r="F9" s="7">
        <f t="shared" si="0"/>
        <v>3150</v>
      </c>
    </row>
    <row r="10" spans="1:6" ht="15" thickTop="1" thickBot="1">
      <c r="A10" s="5" t="s">
        <v>21</v>
      </c>
      <c r="B10" s="6" t="s">
        <v>22</v>
      </c>
      <c r="C10" s="11">
        <v>1200</v>
      </c>
      <c r="D10" s="6">
        <f>SUMIF(代码,A10,借方)</f>
        <v>3000</v>
      </c>
      <c r="E10" s="6">
        <f>SUMIF(代码,A10,贷方)</f>
        <v>0</v>
      </c>
      <c r="F10" s="7">
        <f t="shared" si="0"/>
        <v>-1800</v>
      </c>
    </row>
    <row r="11" spans="1:6" ht="15" thickTop="1" thickBot="1">
      <c r="A11" s="5" t="s">
        <v>23</v>
      </c>
      <c r="B11" s="6" t="s">
        <v>24</v>
      </c>
      <c r="C11" s="11">
        <v>2000</v>
      </c>
      <c r="D11" s="6">
        <f>D12+D13+D14</f>
        <v>900</v>
      </c>
      <c r="E11" s="6">
        <f>E12+E13+E14</f>
        <v>0</v>
      </c>
      <c r="F11" s="7">
        <f t="shared" si="0"/>
        <v>1100</v>
      </c>
    </row>
    <row r="12" spans="1:6" ht="15" thickTop="1" thickBot="1">
      <c r="A12" s="5" t="s">
        <v>25</v>
      </c>
      <c r="B12" s="6" t="s">
        <v>26</v>
      </c>
      <c r="C12" s="11">
        <v>100</v>
      </c>
      <c r="D12" s="6">
        <f>SUMIF(代码,A12,借方)</f>
        <v>600</v>
      </c>
      <c r="E12" s="6">
        <f>SUMIF(代码,A12,贷方)</f>
        <v>0</v>
      </c>
      <c r="F12" s="7">
        <f t="shared" si="0"/>
        <v>-500</v>
      </c>
    </row>
    <row r="13" spans="1:6" ht="15" thickTop="1" thickBot="1">
      <c r="A13" s="5" t="s">
        <v>27</v>
      </c>
      <c r="B13" s="6" t="s">
        <v>28</v>
      </c>
      <c r="C13" s="11">
        <v>200</v>
      </c>
      <c r="D13" s="6">
        <f>SUMIF(代码,A13,借方)</f>
        <v>300</v>
      </c>
      <c r="E13" s="6">
        <f>SUMIF(代码,A13,贷方)</f>
        <v>0</v>
      </c>
      <c r="F13" s="7">
        <f t="shared" si="0"/>
        <v>-100</v>
      </c>
    </row>
    <row r="14" spans="1:6" ht="15" thickTop="1" thickBot="1">
      <c r="A14" s="5" t="s">
        <v>29</v>
      </c>
      <c r="B14" s="6" t="s">
        <v>30</v>
      </c>
      <c r="C14" s="11">
        <v>1400</v>
      </c>
      <c r="D14" s="6">
        <f>SUMIF(代码,A14,借方)</f>
        <v>0</v>
      </c>
      <c r="E14" s="6">
        <f>SUMIF(代码,A14,贷方)</f>
        <v>0</v>
      </c>
      <c r="F14" s="7">
        <f t="shared" si="0"/>
        <v>1400</v>
      </c>
    </row>
    <row r="15" spans="1:6" ht="15" thickTop="1" thickBot="1">
      <c r="A15" s="5" t="s">
        <v>31</v>
      </c>
      <c r="B15" s="6" t="s">
        <v>32</v>
      </c>
      <c r="C15" s="11">
        <v>2100</v>
      </c>
      <c r="D15" s="6">
        <f>D16+D17</f>
        <v>10000</v>
      </c>
      <c r="E15" s="6">
        <f>E16+E17</f>
        <v>3000</v>
      </c>
      <c r="F15" s="7">
        <f t="shared" si="0"/>
        <v>-4900</v>
      </c>
    </row>
    <row r="16" spans="1:6" ht="15" thickTop="1" thickBot="1">
      <c r="A16" s="5" t="s">
        <v>33</v>
      </c>
      <c r="B16" s="6" t="s">
        <v>34</v>
      </c>
      <c r="C16" s="11">
        <v>850</v>
      </c>
      <c r="D16" s="6">
        <f>SUMIF(代码,A16,借方)</f>
        <v>0</v>
      </c>
      <c r="E16" s="6">
        <f>SUMIF(代码,A16,贷方)</f>
        <v>3000</v>
      </c>
      <c r="F16" s="7">
        <f t="shared" si="0"/>
        <v>3850</v>
      </c>
    </row>
    <row r="17" spans="1:6" ht="15" thickTop="1" thickBot="1">
      <c r="A17" s="8" t="s">
        <v>35</v>
      </c>
      <c r="B17" s="9" t="s">
        <v>36</v>
      </c>
      <c r="C17" s="14">
        <v>1450</v>
      </c>
      <c r="D17" s="6">
        <f>SUMIF(代码,A17,借方)</f>
        <v>10000</v>
      </c>
      <c r="E17" s="6">
        <f>SUMIF(代码,A17,贷方)</f>
        <v>0</v>
      </c>
      <c r="F17" s="7">
        <f t="shared" si="0"/>
        <v>-8550</v>
      </c>
    </row>
    <row r="18" spans="1:6" ht="14.25" thickTop="1"/>
  </sheetData>
  <mergeCells count="1">
    <mergeCell ref="A1:F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3</vt:i4>
      </vt:variant>
    </vt:vector>
  </HeadingPairs>
  <TitlesOfParts>
    <vt:vector size="8" baseType="lpstr">
      <vt:lpstr>凭证记录表 </vt:lpstr>
      <vt:lpstr>明细科目汇总表1</vt:lpstr>
      <vt:lpstr>明细科目汇总表</vt:lpstr>
      <vt:lpstr>Sheet2</vt:lpstr>
      <vt:lpstr>Sheet3</vt:lpstr>
      <vt:lpstr>代码</vt:lpstr>
      <vt:lpstr>贷方</vt:lpstr>
      <vt:lpstr>借方</vt:lpstr>
    </vt:vector>
  </TitlesOfParts>
  <Company>番茄花园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qqq</dc:title>
  <dc:subject>qq</dc:subject>
  <dc:creator>qq</dc:creator>
  <cp:keywords>qqq</cp:keywords>
  <cp:lastModifiedBy>周</cp:lastModifiedBy>
  <dcterms:created xsi:type="dcterms:W3CDTF">2007-09-10T02:35:52Z</dcterms:created>
  <dcterms:modified xsi:type="dcterms:W3CDTF">2007-09-10T06:36:17Z</dcterms:modified>
  <cp:category>qq</cp:category>
</cp:coreProperties>
</file>