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 activeTab="1"/>
  </bookViews>
  <sheets>
    <sheet name="现金流量表" sheetId="7" r:id="rId1"/>
    <sheet name="现金流量表结构分析" sheetId="8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5" i="8" l="1"/>
  <c r="E5" i="8"/>
  <c r="D5" i="8"/>
  <c r="E4" i="8"/>
  <c r="D4" i="8"/>
  <c r="C4" i="8"/>
  <c r="F4" i="8" s="1"/>
  <c r="E9" i="8" l="1"/>
  <c r="E13" i="8" s="1"/>
  <c r="D9" i="8"/>
  <c r="D13" i="8" s="1"/>
  <c r="C6" i="8"/>
  <c r="E6" i="8"/>
  <c r="C9" i="8"/>
  <c r="C13" i="8" s="1"/>
  <c r="F5" i="8"/>
  <c r="D10" i="8" s="1"/>
  <c r="D6" i="8"/>
  <c r="B33" i="7"/>
  <c r="B19" i="7"/>
  <c r="B24" i="7" s="1"/>
  <c r="B23" i="7"/>
  <c r="B29" i="7"/>
  <c r="B12" i="7"/>
  <c r="B7" i="7"/>
  <c r="E10" i="8" l="1"/>
  <c r="F6" i="8"/>
  <c r="E11" i="8" s="1"/>
  <c r="C10" i="8"/>
  <c r="B34" i="7"/>
  <c r="B13" i="7"/>
  <c r="C11" i="8" l="1"/>
  <c r="D11" i="8"/>
  <c r="B36" i="7"/>
</calcChain>
</file>

<file path=xl/sharedStrings.xml><?xml version="1.0" encoding="utf-8"?>
<sst xmlns="http://schemas.openxmlformats.org/spreadsheetml/2006/main" count="58" uniqueCount="52">
  <si>
    <t>项目</t>
    <phoneticPr fontId="3" type="noConversion"/>
  </si>
  <si>
    <t>金额</t>
    <phoneticPr fontId="3" type="noConversion"/>
  </si>
  <si>
    <t>一、经营活动产生的现金流量</t>
    <phoneticPr fontId="3" type="noConversion"/>
  </si>
  <si>
    <t>销售商品、提供劳务收到的现金</t>
    <phoneticPr fontId="3" type="noConversion"/>
  </si>
  <si>
    <t>收到的税费返还</t>
    <phoneticPr fontId="3" type="noConversion"/>
  </si>
  <si>
    <t>收到的其他与经营活动有关的现金</t>
    <phoneticPr fontId="3" type="noConversion"/>
  </si>
  <si>
    <t>现金流入小计</t>
    <phoneticPr fontId="3" type="noConversion"/>
  </si>
  <si>
    <t>购买商品、接受劳务支付的现金</t>
    <phoneticPr fontId="3" type="noConversion"/>
  </si>
  <si>
    <t>支付给职工以及为职工支付的现金</t>
    <phoneticPr fontId="3" type="noConversion"/>
  </si>
  <si>
    <t>支付的各项税费</t>
    <phoneticPr fontId="3" type="noConversion"/>
  </si>
  <si>
    <t>支付的其他与经营活动有关的现金</t>
    <phoneticPr fontId="3" type="noConversion"/>
  </si>
  <si>
    <t>现金流出小计</t>
    <phoneticPr fontId="3" type="noConversion"/>
  </si>
  <si>
    <t>经营活动产生的现金净流量净额</t>
    <phoneticPr fontId="3" type="noConversion"/>
  </si>
  <si>
    <t>二、投资活动产生的现金流量</t>
    <phoneticPr fontId="3" type="noConversion"/>
  </si>
  <si>
    <t>收回投资所收到的现金</t>
    <phoneticPr fontId="3" type="noConversion"/>
  </si>
  <si>
    <t>取得投资收益所收到的现金</t>
    <phoneticPr fontId="3" type="noConversion"/>
  </si>
  <si>
    <t>处置固定资产、无形资产和其他长期资产而收回的现金净额</t>
    <phoneticPr fontId="3" type="noConversion"/>
  </si>
  <si>
    <t>收到的其他与投资活动有关的现金</t>
    <phoneticPr fontId="3" type="noConversion"/>
  </si>
  <si>
    <t>现金流入小计</t>
    <phoneticPr fontId="3" type="noConversion"/>
  </si>
  <si>
    <t>购建固定资产、无形资产和其他长期资产所支付的现金</t>
    <phoneticPr fontId="3" type="noConversion"/>
  </si>
  <si>
    <t>投资所支付的现金</t>
    <phoneticPr fontId="3" type="noConversion"/>
  </si>
  <si>
    <t>支付的其他与投资活动有关的现金</t>
    <phoneticPr fontId="3" type="noConversion"/>
  </si>
  <si>
    <t>现金流出小计</t>
    <phoneticPr fontId="3" type="noConversion"/>
  </si>
  <si>
    <t>投资活动所产生的现金流量净额</t>
    <phoneticPr fontId="3" type="noConversion"/>
  </si>
  <si>
    <t>三、筹资活动产生的现金流量</t>
    <phoneticPr fontId="3" type="noConversion"/>
  </si>
  <si>
    <t>吸收投资所收到的现金</t>
    <phoneticPr fontId="3" type="noConversion"/>
  </si>
  <si>
    <t>借款所收到的现金</t>
    <phoneticPr fontId="3" type="noConversion"/>
  </si>
  <si>
    <t>收到的其他与筹资活动有关的现金</t>
    <phoneticPr fontId="3" type="noConversion"/>
  </si>
  <si>
    <t>现金流入小计</t>
    <phoneticPr fontId="3" type="noConversion"/>
  </si>
  <si>
    <t>偿还债务所支付的现金</t>
    <phoneticPr fontId="3" type="noConversion"/>
  </si>
  <si>
    <t>分配股利或偿付利息所支付的现金</t>
    <phoneticPr fontId="3" type="noConversion"/>
  </si>
  <si>
    <t>支付的其他与筹资活动有关的现金</t>
    <phoneticPr fontId="3" type="noConversion"/>
  </si>
  <si>
    <t>现出流出小计</t>
    <phoneticPr fontId="3" type="noConversion"/>
  </si>
  <si>
    <t>筹资活动产生的现金流量净额</t>
    <phoneticPr fontId="3" type="noConversion"/>
  </si>
  <si>
    <t>四、汇率变动对现金的影响</t>
    <phoneticPr fontId="3" type="noConversion"/>
  </si>
  <si>
    <t>五、现金及现金等价物净额增加额</t>
    <phoneticPr fontId="3" type="noConversion"/>
  </si>
  <si>
    <t>现金流量表</t>
    <phoneticPr fontId="3" type="noConversion"/>
  </si>
  <si>
    <t>现金流量表结构分析</t>
    <phoneticPr fontId="3" type="noConversion"/>
  </si>
  <si>
    <t>公司名称</t>
    <phoneticPr fontId="2" type="noConversion"/>
  </si>
  <si>
    <t>华云信息有限公司</t>
    <phoneticPr fontId="2" type="noConversion"/>
  </si>
  <si>
    <t>制表部门</t>
    <phoneticPr fontId="2" type="noConversion"/>
  </si>
  <si>
    <t>财务部</t>
    <phoneticPr fontId="2" type="noConversion"/>
  </si>
  <si>
    <t>单位：元</t>
    <phoneticPr fontId="2" type="noConversion"/>
  </si>
  <si>
    <t>现金金额</t>
    <phoneticPr fontId="3" type="noConversion"/>
  </si>
  <si>
    <t>经营活动</t>
    <phoneticPr fontId="3" type="noConversion"/>
  </si>
  <si>
    <t>投资活动</t>
    <phoneticPr fontId="3" type="noConversion"/>
  </si>
  <si>
    <t>筹资活动</t>
    <phoneticPr fontId="3" type="noConversion"/>
  </si>
  <si>
    <t>合计</t>
    <phoneticPr fontId="3" type="noConversion"/>
  </si>
  <si>
    <t>现金流入</t>
    <phoneticPr fontId="3" type="noConversion"/>
  </si>
  <si>
    <t>现金流出</t>
    <phoneticPr fontId="3" type="noConversion"/>
  </si>
  <si>
    <t>现金净额</t>
    <phoneticPr fontId="3" type="noConversion"/>
  </si>
  <si>
    <t>百分比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</si>
</sst>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;[Red]\-#,##0.00\ "/>
  </numFmts>
  <fonts count="12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16"/>
      <color indexed="9"/>
      <name val="华文中宋"/>
      <family val="3"/>
      <charset val="134"/>
    </font>
    <font>
      <sz val="11"/>
      <color theme="1"/>
      <name val="宋体"/>
      <family val="2"/>
      <charset val="134"/>
      <scheme val="minor"/>
    </font>
    <font>
      <b/>
      <sz val="22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1" applyProtection="0">
      <alignment horizontal="center"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6" fontId="1" fillId="0" borderId="0" xfId="0" applyNumberFormat="1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/>
    <xf numFmtId="0" fontId="0" fillId="4" borderId="0" xfId="0" applyFill="1" applyAlignment="1"/>
    <xf numFmtId="176" fontId="4" fillId="0" borderId="0" xfId="0" applyNumberFormat="1" applyFont="1" applyAlignment="1"/>
    <xf numFmtId="0" fontId="5" fillId="3" borderId="0" xfId="0" applyFont="1" applyFill="1" applyAlignment="1"/>
    <xf numFmtId="176" fontId="5" fillId="3" borderId="0" xfId="0" applyNumberFormat="1" applyFont="1" applyFill="1" applyAlignment="1"/>
    <xf numFmtId="176" fontId="1" fillId="4" borderId="0" xfId="0" applyNumberFormat="1" applyFont="1" applyFill="1" applyAlignment="1"/>
    <xf numFmtId="0" fontId="6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43" fontId="1" fillId="0" borderId="7" xfId="2" applyFont="1" applyBorder="1" applyAlignment="1">
      <alignment horizontal="center"/>
    </xf>
    <xf numFmtId="43" fontId="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3" fontId="1" fillId="0" borderId="10" xfId="2" applyFont="1" applyBorder="1" applyAlignment="1">
      <alignment horizontal="center"/>
    </xf>
    <xf numFmtId="10" fontId="1" fillId="0" borderId="7" xfId="3" applyNumberFormat="1" applyFon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10" fontId="1" fillId="0" borderId="10" xfId="3" applyNumberFormat="1" applyFont="1" applyBorder="1" applyAlignment="1">
      <alignment horizontal="center"/>
    </xf>
    <xf numFmtId="10" fontId="1" fillId="0" borderId="11" xfId="3" applyNumberFormat="1" applyFont="1" applyBorder="1" applyAlignment="1">
      <alignment horizontal="center"/>
    </xf>
    <xf numFmtId="10" fontId="1" fillId="0" borderId="0" xfId="3" applyNumberFormat="1" applyFont="1" applyAlignment="1">
      <alignment horizontal="center"/>
    </xf>
  </cellXfs>
  <cellStyles count="4">
    <cellStyle name="百分比" xfId="3" builtinId="5"/>
    <cellStyle name="常规" xfId="0" builtinId="0"/>
    <cellStyle name="千位分隔" xfId="2" builtinId="3"/>
    <cellStyle name="自定义1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现金流量表结构分析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676293416869899E-2"/>
          <c:y val="0.12881171013628248"/>
          <c:w val="0.70449586051668733"/>
          <c:h val="0.828678621221351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[1]现金流量表结构分析!$C$8:$E$8</c:f>
              <c:strCache>
                <c:ptCount val="3"/>
                <c:pt idx="0">
                  <c:v>经营活动</c:v>
                </c:pt>
                <c:pt idx="1">
                  <c:v>投资活动</c:v>
                </c:pt>
                <c:pt idx="2">
                  <c:v>筹资活动</c:v>
                </c:pt>
              </c:strCache>
            </c:strRef>
          </c:cat>
          <c:val>
            <c:numRef>
              <c:f>[1]现金流量表结构分析!$C$13:$E$13</c:f>
              <c:numCache>
                <c:formatCode>0.00%</c:formatCode>
                <c:ptCount val="3"/>
                <c:pt idx="0">
                  <c:v>0.75445623632755288</c:v>
                </c:pt>
                <c:pt idx="1">
                  <c:v>4.5537969342994242E-2</c:v>
                </c:pt>
                <c:pt idx="2">
                  <c:v>0.20000579432945301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00B0F0"/>
        </a:gs>
        <a:gs pos="17999">
          <a:srgbClr val="99CCFF"/>
        </a:gs>
        <a:gs pos="43000">
          <a:srgbClr val="9966FF"/>
        </a:gs>
        <a:gs pos="67000">
          <a:srgbClr val="CC99FF"/>
        </a:gs>
        <a:gs pos="82001">
          <a:srgbClr val="99CCFF"/>
        </a:gs>
        <a:gs pos="100000">
          <a:srgbClr val="CCCCFF"/>
        </a:gs>
      </a:gsLst>
      <a:lin ang="5400000" scaled="0"/>
      <a:tileRect r="-100000" b="-10000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828676</xdr:colOff>
      <xdr:row>15</xdr:row>
      <xdr:rowOff>19050</xdr:rowOff>
    </xdr:from>
    <xdr:to>
      <xdr:col>5</xdr:col>
      <xdr:colOff>1390650</xdr:colOff>
      <xdr:row>33</xdr:row>
      <xdr:rowOff>4762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5253;&#34920;&#20998;&#26512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负债表"/>
      <sheetName val="资产总量及构成分析"/>
      <sheetName val="财务状况分析"/>
      <sheetName val="资产负债表指标分析"/>
      <sheetName val="利润表比率分析"/>
      <sheetName val="现金流量表"/>
      <sheetName val="现金流量表结构分析"/>
      <sheetName val="负债变化状况分析"/>
      <sheetName val="货币资金支付能力分析"/>
      <sheetName val="利润总额及其构成分析"/>
      <sheetName val="现金收入结构趋势分析"/>
      <sheetName val="现金流量表比率分析"/>
      <sheetName val="本期利润表结构分析"/>
      <sheetName val="利润表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经营活动</v>
          </cell>
          <cell r="D8" t="str">
            <v>投资活动</v>
          </cell>
          <cell r="E8" t="str">
            <v>筹资活动</v>
          </cell>
        </row>
        <row r="13">
          <cell r="C13">
            <v>0.75445623632755288</v>
          </cell>
          <cell r="D13">
            <v>4.5537969342994242E-2</v>
          </cell>
          <cell r="E13">
            <v>0.20000579432945301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7" workbookViewId="0">
      <selection activeCell="E33" sqref="E33"/>
    </sheetView>
  </sheetViews>
  <sheetFormatPr defaultRowHeight="13.5"/>
  <cols>
    <col min="1" max="1" width="62.375" style="1" customWidth="1"/>
    <col min="2" max="2" width="25.75" style="1" customWidth="1"/>
    <col min="3" max="16384" width="9" style="1"/>
  </cols>
  <sheetData>
    <row r="1" spans="1:3" ht="72.75" customHeight="1">
      <c r="A1" s="12" t="s">
        <v>36</v>
      </c>
      <c r="B1" s="12"/>
    </row>
    <row r="2" spans="1:3">
      <c r="A2" s="5" t="s">
        <v>0</v>
      </c>
      <c r="B2" s="5" t="s">
        <v>1</v>
      </c>
    </row>
    <row r="3" spans="1:3">
      <c r="A3" s="6" t="s">
        <v>2</v>
      </c>
      <c r="B3" s="7"/>
      <c r="C3" s="2"/>
    </row>
    <row r="4" spans="1:3">
      <c r="A4" s="2" t="s">
        <v>3</v>
      </c>
      <c r="B4" s="1">
        <v>8783565693.0900002</v>
      </c>
      <c r="C4" s="2"/>
    </row>
    <row r="5" spans="1:3">
      <c r="A5" s="2" t="s">
        <v>4</v>
      </c>
      <c r="B5" s="3"/>
      <c r="C5" s="2"/>
    </row>
    <row r="6" spans="1:3">
      <c r="A6" s="2" t="s">
        <v>5</v>
      </c>
      <c r="B6" s="1">
        <v>31981519.530000001</v>
      </c>
      <c r="C6" s="2"/>
    </row>
    <row r="7" spans="1:3">
      <c r="A7" s="4" t="s">
        <v>6</v>
      </c>
      <c r="B7" s="8">
        <f>SUM(B4:B6)</f>
        <v>8815547212.6200008</v>
      </c>
      <c r="C7" s="2"/>
    </row>
    <row r="8" spans="1:3">
      <c r="A8" s="2" t="s">
        <v>7</v>
      </c>
      <c r="B8" s="1">
        <v>6332401054.0200005</v>
      </c>
      <c r="C8" s="2"/>
    </row>
    <row r="9" spans="1:3">
      <c r="A9" s="2" t="s">
        <v>8</v>
      </c>
      <c r="B9" s="1">
        <v>421732641.31</v>
      </c>
      <c r="C9" s="2"/>
    </row>
    <row r="10" spans="1:3">
      <c r="A10" s="2" t="s">
        <v>9</v>
      </c>
      <c r="B10" s="1">
        <v>650730086.03999996</v>
      </c>
      <c r="C10" s="2"/>
    </row>
    <row r="11" spans="1:3">
      <c r="A11" s="2" t="s">
        <v>10</v>
      </c>
      <c r="B11" s="1">
        <v>49728344.539999999</v>
      </c>
      <c r="C11" s="2"/>
    </row>
    <row r="12" spans="1:3">
      <c r="A12" s="4" t="s">
        <v>11</v>
      </c>
      <c r="B12" s="8">
        <f>SUM(B8:B11)</f>
        <v>7454592125.9100008</v>
      </c>
      <c r="C12" s="2"/>
    </row>
    <row r="13" spans="1:3">
      <c r="A13" s="9" t="s">
        <v>12</v>
      </c>
      <c r="B13" s="10">
        <f>B7-B12</f>
        <v>1360955086.71</v>
      </c>
      <c r="C13" s="2"/>
    </row>
    <row r="14" spans="1:3">
      <c r="A14" s="6" t="s">
        <v>13</v>
      </c>
      <c r="B14" s="11"/>
      <c r="C14" s="2"/>
    </row>
    <row r="15" spans="1:3">
      <c r="A15" s="2" t="s">
        <v>14</v>
      </c>
      <c r="B15" s="1">
        <v>512573909</v>
      </c>
      <c r="C15" s="2"/>
    </row>
    <row r="16" spans="1:3">
      <c r="A16" s="2" t="s">
        <v>15</v>
      </c>
      <c r="B16" s="1">
        <v>12446625</v>
      </c>
      <c r="C16" s="2"/>
    </row>
    <row r="17" spans="1:3">
      <c r="A17" s="2" t="s">
        <v>16</v>
      </c>
      <c r="B17" s="1">
        <v>7074105</v>
      </c>
      <c r="C17" s="2"/>
    </row>
    <row r="18" spans="1:3">
      <c r="A18" s="2" t="s">
        <v>17</v>
      </c>
      <c r="B18" s="3"/>
      <c r="C18" s="2"/>
    </row>
    <row r="19" spans="1:3">
      <c r="A19" s="4" t="s">
        <v>18</v>
      </c>
      <c r="B19" s="1">
        <f>(SUM(B15:B18))</f>
        <v>532094639</v>
      </c>
      <c r="C19" s="2"/>
    </row>
    <row r="20" spans="1:3">
      <c r="A20" s="2" t="s">
        <v>19</v>
      </c>
      <c r="B20" s="1">
        <v>21413225.579999998</v>
      </c>
      <c r="C20" s="2"/>
    </row>
    <row r="21" spans="1:3">
      <c r="A21" s="2" t="s">
        <v>20</v>
      </c>
      <c r="B21" s="1">
        <v>33244184</v>
      </c>
      <c r="C21" s="2"/>
    </row>
    <row r="22" spans="1:3">
      <c r="A22" s="2" t="s">
        <v>21</v>
      </c>
      <c r="B22" s="1">
        <v>12572084</v>
      </c>
      <c r="C22" s="2"/>
    </row>
    <row r="23" spans="1:3">
      <c r="A23" s="4" t="s">
        <v>22</v>
      </c>
      <c r="B23" s="1">
        <f>(SUM(B20:B22))-12341</f>
        <v>67217152.579999998</v>
      </c>
      <c r="C23" s="2"/>
    </row>
    <row r="24" spans="1:3">
      <c r="A24" s="9" t="s">
        <v>23</v>
      </c>
      <c r="B24" s="10">
        <f>B19-B23</f>
        <v>464877486.42000002</v>
      </c>
      <c r="C24" s="2"/>
    </row>
    <row r="25" spans="1:3">
      <c r="A25" s="6" t="s">
        <v>24</v>
      </c>
      <c r="B25" s="11"/>
      <c r="C25" s="2"/>
    </row>
    <row r="26" spans="1:3">
      <c r="A26" s="2" t="s">
        <v>25</v>
      </c>
      <c r="B26" s="1">
        <v>782994134.70000005</v>
      </c>
      <c r="C26" s="2"/>
    </row>
    <row r="27" spans="1:3">
      <c r="A27" s="2" t="s">
        <v>26</v>
      </c>
      <c r="B27" s="1">
        <v>1554000959</v>
      </c>
      <c r="C27" s="2"/>
    </row>
    <row r="28" spans="1:3">
      <c r="A28" s="2" t="s">
        <v>27</v>
      </c>
      <c r="B28" s="3"/>
      <c r="C28" s="2"/>
    </row>
    <row r="29" spans="1:3">
      <c r="A29" s="4" t="s">
        <v>28</v>
      </c>
      <c r="B29" s="3">
        <f>SUM(B26:B28)</f>
        <v>2336995093.6999998</v>
      </c>
      <c r="C29" s="2"/>
    </row>
    <row r="30" spans="1:3">
      <c r="A30" s="2" t="s">
        <v>29</v>
      </c>
      <c r="B30" s="1">
        <v>1117257659</v>
      </c>
      <c r="C30" s="2"/>
    </row>
    <row r="31" spans="1:3">
      <c r="A31" s="2" t="s">
        <v>30</v>
      </c>
      <c r="B31" s="1">
        <v>283286534.57999998</v>
      </c>
      <c r="C31" s="2"/>
    </row>
    <row r="32" spans="1:3">
      <c r="A32" s="2" t="s">
        <v>31</v>
      </c>
      <c r="B32" s="1">
        <v>4514659</v>
      </c>
      <c r="C32" s="2"/>
    </row>
    <row r="33" spans="1:3">
      <c r="A33" s="4" t="s">
        <v>32</v>
      </c>
      <c r="B33" s="1">
        <f>SUM(B30:B32)</f>
        <v>1405058852.5799999</v>
      </c>
      <c r="C33" s="2"/>
    </row>
    <row r="34" spans="1:3">
      <c r="A34" s="9" t="s">
        <v>33</v>
      </c>
      <c r="B34" s="10">
        <f>B29-B33</f>
        <v>931936241.11999989</v>
      </c>
      <c r="C34" s="2"/>
    </row>
    <row r="35" spans="1:3">
      <c r="A35" s="6" t="s">
        <v>34</v>
      </c>
      <c r="B35" s="11"/>
      <c r="C35" s="2"/>
    </row>
    <row r="36" spans="1:3">
      <c r="A36" s="6" t="s">
        <v>35</v>
      </c>
      <c r="B36" s="11">
        <f>B13+B24+B34</f>
        <v>2757768814.25</v>
      </c>
      <c r="C36" s="2"/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I18" sqref="I18"/>
    </sheetView>
  </sheetViews>
  <sheetFormatPr defaultRowHeight="13.5"/>
  <cols>
    <col min="1" max="1" width="2" style="1" customWidth="1"/>
    <col min="2" max="2" width="11.375" style="1" customWidth="1"/>
    <col min="3" max="3" width="18.5" style="1" customWidth="1"/>
    <col min="4" max="4" width="15.125" style="1" customWidth="1"/>
    <col min="5" max="5" width="20.25" style="1" customWidth="1"/>
    <col min="6" max="6" width="21.625" style="1" bestFit="1" customWidth="1"/>
    <col min="7" max="16384" width="9" style="1"/>
  </cols>
  <sheetData>
    <row r="1" spans="2:6" ht="27.75" thickBot="1">
      <c r="B1" s="13" t="s">
        <v>37</v>
      </c>
      <c r="C1" s="13"/>
      <c r="D1" s="13"/>
      <c r="E1" s="13"/>
      <c r="F1" s="13"/>
    </row>
    <row r="2" spans="2:6" ht="14.25" thickBot="1">
      <c r="B2" s="14" t="s">
        <v>38</v>
      </c>
      <c r="C2" s="14" t="s">
        <v>39</v>
      </c>
      <c r="D2" s="14" t="s">
        <v>40</v>
      </c>
      <c r="E2" s="14" t="s">
        <v>41</v>
      </c>
      <c r="F2" s="14" t="s">
        <v>42</v>
      </c>
    </row>
    <row r="3" spans="2:6" s="5" customFormat="1">
      <c r="B3" s="15" t="s">
        <v>43</v>
      </c>
      <c r="C3" s="16" t="s">
        <v>44</v>
      </c>
      <c r="D3" s="16" t="s">
        <v>45</v>
      </c>
      <c r="E3" s="16" t="s">
        <v>46</v>
      </c>
      <c r="F3" s="17" t="s">
        <v>47</v>
      </c>
    </row>
    <row r="4" spans="2:6" s="5" customFormat="1">
      <c r="B4" s="18" t="s">
        <v>48</v>
      </c>
      <c r="C4" s="19">
        <f>现金流量表!B7</f>
        <v>8815547212.6200008</v>
      </c>
      <c r="D4" s="19">
        <f>现金流量表!B19</f>
        <v>532094639</v>
      </c>
      <c r="E4" s="19">
        <f>现金流量表!B29</f>
        <v>2336995093.6999998</v>
      </c>
      <c r="F4" s="20">
        <f>SUM(C4:E4)</f>
        <v>11684636945.32</v>
      </c>
    </row>
    <row r="5" spans="2:6" s="5" customFormat="1">
      <c r="B5" s="18" t="s">
        <v>49</v>
      </c>
      <c r="C5" s="19">
        <f>现金流量表!B12</f>
        <v>7454592125.9100008</v>
      </c>
      <c r="D5" s="19">
        <f>现金流量表!B23</f>
        <v>67217152.579999998</v>
      </c>
      <c r="E5" s="19">
        <f>现金流量表!B33</f>
        <v>1405058852.5799999</v>
      </c>
      <c r="F5" s="20">
        <f t="shared" ref="F5:F6" si="0">SUM(C5:E5)</f>
        <v>8926868131.0699997</v>
      </c>
    </row>
    <row r="6" spans="2:6" s="5" customFormat="1" ht="14.25" thickBot="1">
      <c r="B6" s="21" t="s">
        <v>50</v>
      </c>
      <c r="C6" s="22">
        <f>C4-C5</f>
        <v>1360955086.71</v>
      </c>
      <c r="D6" s="22">
        <f t="shared" ref="D6:E6" si="1">D4-D5</f>
        <v>464877486.42000002</v>
      </c>
      <c r="E6" s="22">
        <f t="shared" si="1"/>
        <v>931936241.11999989</v>
      </c>
      <c r="F6" s="20">
        <f t="shared" si="0"/>
        <v>2757768814.25</v>
      </c>
    </row>
    <row r="7" spans="2:6" ht="14.25" thickBot="1"/>
    <row r="8" spans="2:6">
      <c r="B8" s="15" t="s">
        <v>51</v>
      </c>
      <c r="C8" s="16" t="s">
        <v>44</v>
      </c>
      <c r="D8" s="16" t="s">
        <v>45</v>
      </c>
      <c r="E8" s="17" t="s">
        <v>46</v>
      </c>
    </row>
    <row r="9" spans="2:6">
      <c r="B9" s="18" t="s">
        <v>48</v>
      </c>
      <c r="C9" s="23">
        <f>C4/$F4</f>
        <v>0.75445623632755288</v>
      </c>
      <c r="D9" s="23">
        <f t="shared" ref="D9:E9" si="2">D4/$F4</f>
        <v>4.5537969342994242E-2</v>
      </c>
      <c r="E9" s="24">
        <f t="shared" si="2"/>
        <v>0.20000579432945301</v>
      </c>
    </row>
    <row r="10" spans="2:6">
      <c r="B10" s="18" t="s">
        <v>49</v>
      </c>
      <c r="C10" s="23">
        <f t="shared" ref="C10:E11" si="3">C5/$F5</f>
        <v>0.83507362452955514</v>
      </c>
      <c r="D10" s="23">
        <f t="shared" si="3"/>
        <v>7.5297575356860526E-3</v>
      </c>
      <c r="E10" s="24">
        <f t="shared" si="3"/>
        <v>0.1573966179347589</v>
      </c>
    </row>
    <row r="11" spans="2:6" ht="14.25" thickBot="1">
      <c r="B11" s="21" t="s">
        <v>50</v>
      </c>
      <c r="C11" s="25">
        <f t="shared" si="3"/>
        <v>0.49349861369003983</v>
      </c>
      <c r="D11" s="25">
        <f t="shared" si="3"/>
        <v>0.1685701441026802</v>
      </c>
      <c r="E11" s="26">
        <f t="shared" si="3"/>
        <v>0.33793124220727994</v>
      </c>
    </row>
    <row r="13" spans="2:6">
      <c r="B13" s="5">
        <v>1</v>
      </c>
      <c r="C13" s="27">
        <f>INDEX(C9:C11,$B$13)</f>
        <v>0.75445623632755288</v>
      </c>
      <c r="D13" s="27">
        <f t="shared" ref="D13:E13" si="4">INDEX(D9:D11,$B$13)</f>
        <v>4.5537969342994242E-2</v>
      </c>
      <c r="E13" s="27">
        <f t="shared" si="4"/>
        <v>0.20000579432945301</v>
      </c>
    </row>
  </sheetData>
  <mergeCells count="1">
    <mergeCell ref="B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现金流量表</vt:lpstr>
      <vt:lpstr>现金流量表结构分析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2012-08-28T02:53:24Z</dcterms:modified>
</cp:coreProperties>
</file>