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0935" windowHeight="8610"/>
  </bookViews>
  <sheets>
    <sheet name="固定资产表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4" i="1"/>
  <c r="P4" s="1"/>
  <c r="O5"/>
  <c r="P5" s="1"/>
  <c r="O6"/>
  <c r="P6" s="1"/>
  <c r="O7"/>
  <c r="P7" s="1"/>
  <c r="O8"/>
  <c r="P8" s="1"/>
  <c r="O9"/>
  <c r="P9" s="1"/>
  <c r="O10"/>
  <c r="P10" s="1"/>
  <c r="O3"/>
  <c r="P3" s="1"/>
  <c r="N4"/>
  <c r="N5"/>
  <c r="N6"/>
  <c r="N7"/>
  <c r="N8"/>
  <c r="N9"/>
  <c r="N10"/>
  <c r="N3"/>
  <c r="M4"/>
  <c r="M5"/>
  <c r="M6"/>
  <c r="M7"/>
  <c r="M8"/>
  <c r="M9"/>
  <c r="M10"/>
  <c r="M3"/>
</calcChain>
</file>

<file path=xl/sharedStrings.xml><?xml version="1.0" encoding="utf-8"?>
<sst xmlns="http://schemas.openxmlformats.org/spreadsheetml/2006/main" count="74" uniqueCount="61">
  <si>
    <t>固定资产表</t>
    <phoneticPr fontId="2" type="noConversion"/>
  </si>
  <si>
    <t>编号</t>
    <phoneticPr fontId="2" type="noConversion"/>
  </si>
  <si>
    <t>日期</t>
    <phoneticPr fontId="2" type="noConversion"/>
  </si>
  <si>
    <t>名称</t>
    <phoneticPr fontId="2" type="noConversion"/>
  </si>
  <si>
    <t>规格</t>
    <phoneticPr fontId="2" type="noConversion"/>
  </si>
  <si>
    <t>使用部门</t>
    <phoneticPr fontId="2" type="noConversion"/>
  </si>
  <si>
    <t>使用状态</t>
    <phoneticPr fontId="2" type="noConversion"/>
  </si>
  <si>
    <t>资产变动情况</t>
    <phoneticPr fontId="2" type="noConversion"/>
  </si>
  <si>
    <t>购置时间</t>
    <phoneticPr fontId="2" type="noConversion"/>
  </si>
  <si>
    <t>购置金额</t>
    <phoneticPr fontId="2" type="noConversion"/>
  </si>
  <si>
    <t>使用年限</t>
    <phoneticPr fontId="2" type="noConversion"/>
  </si>
  <si>
    <t>残值率</t>
    <phoneticPr fontId="2" type="noConversion"/>
  </si>
  <si>
    <t>已使用年限</t>
    <phoneticPr fontId="2" type="noConversion"/>
  </si>
  <si>
    <t>月折旧</t>
    <phoneticPr fontId="2" type="noConversion"/>
  </si>
  <si>
    <t>本月折旧</t>
    <phoneticPr fontId="2" type="noConversion"/>
  </si>
  <si>
    <t>累计折旧</t>
    <phoneticPr fontId="2" type="noConversion"/>
  </si>
  <si>
    <t>净值</t>
    <phoneticPr fontId="2" type="noConversion"/>
  </si>
  <si>
    <t>折旧类别</t>
    <phoneticPr fontId="2" type="noConversion"/>
  </si>
  <si>
    <t>D0001</t>
    <phoneticPr fontId="4" type="noConversion"/>
  </si>
  <si>
    <t>电脑</t>
    <phoneticPr fontId="4" type="noConversion"/>
  </si>
  <si>
    <t>联想</t>
    <phoneticPr fontId="4" type="noConversion"/>
  </si>
  <si>
    <t>生产部</t>
  </si>
  <si>
    <t>在用</t>
  </si>
  <si>
    <t>投资投入</t>
  </si>
  <si>
    <t>管理费用</t>
    <phoneticPr fontId="4" type="noConversion"/>
  </si>
  <si>
    <t>D0002</t>
    <phoneticPr fontId="4" type="noConversion"/>
  </si>
  <si>
    <t>惠普</t>
    <phoneticPr fontId="4" type="noConversion"/>
  </si>
  <si>
    <t>销售部</t>
  </si>
  <si>
    <t>更新</t>
  </si>
  <si>
    <t>投资输出</t>
  </si>
  <si>
    <t>C0003</t>
    <phoneticPr fontId="4" type="noConversion"/>
  </si>
  <si>
    <t>包装机器</t>
    <phoneticPr fontId="4" type="noConversion"/>
  </si>
  <si>
    <t>X-II</t>
    <phoneticPr fontId="4" type="noConversion"/>
  </si>
  <si>
    <t>设计部</t>
  </si>
  <si>
    <t>停用</t>
  </si>
  <si>
    <t>报废</t>
  </si>
  <si>
    <t>制造费用</t>
    <phoneticPr fontId="4" type="noConversion"/>
  </si>
  <si>
    <t>销售费用</t>
    <phoneticPr fontId="4" type="noConversion"/>
  </si>
  <si>
    <t>B0005</t>
    <phoneticPr fontId="4" type="noConversion"/>
  </si>
  <si>
    <t>运输机</t>
    <phoneticPr fontId="4" type="noConversion"/>
  </si>
  <si>
    <t>东风</t>
    <phoneticPr fontId="4" type="noConversion"/>
  </si>
  <si>
    <t>库存部</t>
  </si>
  <si>
    <t>出售</t>
  </si>
  <si>
    <t>C0006</t>
    <phoneticPr fontId="4" type="noConversion"/>
  </si>
  <si>
    <t>美的</t>
    <phoneticPr fontId="4" type="noConversion"/>
  </si>
  <si>
    <t>购入</t>
  </si>
  <si>
    <t>A0007</t>
  </si>
  <si>
    <t>库房</t>
    <phoneticPr fontId="4" type="noConversion"/>
  </si>
  <si>
    <t>间</t>
    <phoneticPr fontId="4" type="noConversion"/>
  </si>
  <si>
    <t>B0008</t>
    <phoneticPr fontId="4" type="noConversion"/>
  </si>
  <si>
    <t>汽车</t>
    <phoneticPr fontId="4" type="noConversion"/>
  </si>
  <si>
    <t>丰田</t>
    <phoneticPr fontId="4" type="noConversion"/>
  </si>
  <si>
    <t>维修</t>
  </si>
  <si>
    <t>C0009</t>
    <phoneticPr fontId="4" type="noConversion"/>
  </si>
  <si>
    <t>数控机床</t>
    <phoneticPr fontId="4" type="noConversion"/>
  </si>
  <si>
    <t>台</t>
    <phoneticPr fontId="4" type="noConversion"/>
  </si>
  <si>
    <t>生产部</t>
    <phoneticPr fontId="4" type="noConversion"/>
  </si>
  <si>
    <t>更新</t>
    <phoneticPr fontId="4" type="noConversion"/>
  </si>
  <si>
    <t>购入</t>
    <phoneticPr fontId="4" type="noConversion"/>
  </si>
  <si>
    <t>打印机</t>
    <phoneticPr fontId="4" type="noConversion"/>
  </si>
  <si>
    <t>挂式空调</t>
    <phoneticPr fontId="4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</si>
</sst>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26"/>
      <color rgb="FFFF0000"/>
      <name val="华文行楷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"/>
  <sheetViews>
    <sheetView tabSelected="1" topLeftCell="I1" workbookViewId="0">
      <selection activeCell="P11" sqref="P11"/>
    </sheetView>
  </sheetViews>
  <sheetFormatPr defaultRowHeight="13.5"/>
  <cols>
    <col min="1" max="1" width="7.375" customWidth="1"/>
    <col min="2" max="2" width="10.5" bestFit="1" customWidth="1"/>
    <col min="3" max="3" width="11.625" bestFit="1" customWidth="1"/>
    <col min="7" max="7" width="14.125" bestFit="1" customWidth="1"/>
    <col min="8" max="8" width="10.5" bestFit="1" customWidth="1"/>
    <col min="12" max="12" width="11.875" bestFit="1" customWidth="1"/>
  </cols>
  <sheetData>
    <row r="1" spans="1:17" ht="34.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</row>
    <row r="3" spans="1:17" ht="14.25">
      <c r="A3" s="2" t="s">
        <v>18</v>
      </c>
      <c r="B3" s="3">
        <v>37660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4">
        <v>35474</v>
      </c>
      <c r="I3" s="2">
        <v>15000</v>
      </c>
      <c r="J3" s="2">
        <v>5</v>
      </c>
      <c r="K3" s="5">
        <v>0.1</v>
      </c>
      <c r="L3" s="2">
        <v>5</v>
      </c>
      <c r="M3" s="2">
        <f>(I3*(1-K3)/J3)/12</f>
        <v>225</v>
      </c>
      <c r="N3" s="2">
        <f ca="1">IF(OR(TRUNC((TODAY()-B3)/365*12)&lt;1,TRUNC((TODAY()-B3)/365*12)&gt;(J3*12)),0,M3)</f>
        <v>225</v>
      </c>
      <c r="O3" s="2">
        <f ca="1">IF(TRUNC((TODAY()-B3)/365*12)&lt;J3*12,TRUNC((TODAY()-B3)/365*12)*M3,J3*12*M3)</f>
        <v>12375</v>
      </c>
      <c r="P3" s="2">
        <f ca="1">I3-O3</f>
        <v>2625</v>
      </c>
      <c r="Q3" s="6" t="s">
        <v>24</v>
      </c>
    </row>
    <row r="4" spans="1:17" ht="14.25">
      <c r="A4" s="2" t="s">
        <v>25</v>
      </c>
      <c r="B4" s="3">
        <v>37693</v>
      </c>
      <c r="C4" s="2" t="s">
        <v>59</v>
      </c>
      <c r="D4" s="2" t="s">
        <v>26</v>
      </c>
      <c r="E4" s="2" t="s">
        <v>27</v>
      </c>
      <c r="F4" s="2" t="s">
        <v>28</v>
      </c>
      <c r="G4" s="2" t="s">
        <v>29</v>
      </c>
      <c r="H4" s="4">
        <v>35919</v>
      </c>
      <c r="I4" s="2">
        <v>5600</v>
      </c>
      <c r="J4" s="2">
        <v>5</v>
      </c>
      <c r="K4" s="5">
        <v>0.1</v>
      </c>
      <c r="L4" s="2">
        <v>4</v>
      </c>
      <c r="M4" s="2">
        <f t="shared" ref="M4:M10" si="0">(I4*(1-K4)/J4)/12</f>
        <v>84</v>
      </c>
      <c r="N4" s="2">
        <f t="shared" ref="N4:N10" ca="1" si="1">IF(OR(TRUNC((TODAY()-B4)/365*12)&lt;1,TRUNC((TODAY()-B4)/365*12)&gt;(J4*12)),0,M4)</f>
        <v>84</v>
      </c>
      <c r="O4" s="2">
        <f t="shared" ref="O4:O10" ca="1" si="2">IF(TRUNC((TODAY()-B4)/365*12)&lt;J4*12,TRUNC((TODAY()-B4)/365*12)*M4,J4*12*M4)</f>
        <v>4536</v>
      </c>
      <c r="P4" s="2">
        <f t="shared" ref="P4:P10" ca="1" si="3">I4-O4</f>
        <v>1064</v>
      </c>
      <c r="Q4" s="6" t="s">
        <v>24</v>
      </c>
    </row>
    <row r="5" spans="1:17" ht="14.25">
      <c r="A5" s="2" t="s">
        <v>30</v>
      </c>
      <c r="B5" s="3">
        <v>37731</v>
      </c>
      <c r="C5" s="2" t="s">
        <v>31</v>
      </c>
      <c r="D5" s="2" t="s">
        <v>32</v>
      </c>
      <c r="E5" s="2" t="s">
        <v>33</v>
      </c>
      <c r="F5" s="2" t="s">
        <v>34</v>
      </c>
      <c r="G5" s="2" t="s">
        <v>35</v>
      </c>
      <c r="H5" s="4">
        <v>33823</v>
      </c>
      <c r="I5" s="2">
        <v>45800</v>
      </c>
      <c r="J5" s="2">
        <v>10</v>
      </c>
      <c r="K5" s="5">
        <v>0.1</v>
      </c>
      <c r="L5" s="2">
        <v>10</v>
      </c>
      <c r="M5" s="2">
        <f t="shared" si="0"/>
        <v>343.5</v>
      </c>
      <c r="N5" s="2">
        <f t="shared" ca="1" si="1"/>
        <v>343.5</v>
      </c>
      <c r="O5" s="2">
        <f t="shared" ca="1" si="2"/>
        <v>18205.5</v>
      </c>
      <c r="P5" s="2">
        <f t="shared" ca="1" si="3"/>
        <v>27594.5</v>
      </c>
      <c r="Q5" s="6" t="s">
        <v>36</v>
      </c>
    </row>
    <row r="6" spans="1:17" ht="14.25">
      <c r="A6" s="2" t="s">
        <v>38</v>
      </c>
      <c r="B6" s="3">
        <v>37776</v>
      </c>
      <c r="C6" s="2" t="s">
        <v>39</v>
      </c>
      <c r="D6" s="2" t="s">
        <v>40</v>
      </c>
      <c r="E6" s="2" t="s">
        <v>41</v>
      </c>
      <c r="F6" s="2" t="s">
        <v>34</v>
      </c>
      <c r="G6" s="2" t="s">
        <v>42</v>
      </c>
      <c r="H6" s="4">
        <v>28648</v>
      </c>
      <c r="I6" s="2">
        <v>189400</v>
      </c>
      <c r="J6" s="2">
        <v>20</v>
      </c>
      <c r="K6" s="5">
        <v>0.1</v>
      </c>
      <c r="L6" s="2">
        <v>24</v>
      </c>
      <c r="M6" s="2">
        <f t="shared" si="0"/>
        <v>710.25</v>
      </c>
      <c r="N6" s="2">
        <f t="shared" ca="1" si="1"/>
        <v>710.25</v>
      </c>
      <c r="O6" s="2">
        <f t="shared" ca="1" si="2"/>
        <v>36222.75</v>
      </c>
      <c r="P6" s="2">
        <f t="shared" ca="1" si="3"/>
        <v>153177.25</v>
      </c>
      <c r="Q6" s="6" t="s">
        <v>37</v>
      </c>
    </row>
    <row r="7" spans="1:17" ht="14.25">
      <c r="A7" s="2" t="s">
        <v>43</v>
      </c>
      <c r="B7" s="3">
        <v>38156</v>
      </c>
      <c r="C7" s="2" t="s">
        <v>60</v>
      </c>
      <c r="D7" s="2" t="s">
        <v>44</v>
      </c>
      <c r="E7" s="2" t="s">
        <v>27</v>
      </c>
      <c r="F7" s="2" t="s">
        <v>28</v>
      </c>
      <c r="G7" s="2" t="s">
        <v>45</v>
      </c>
      <c r="H7" s="4">
        <v>35959</v>
      </c>
      <c r="I7" s="2">
        <v>4820</v>
      </c>
      <c r="J7" s="2">
        <v>5</v>
      </c>
      <c r="K7" s="5">
        <v>0.1</v>
      </c>
      <c r="L7" s="2">
        <v>4</v>
      </c>
      <c r="M7" s="2">
        <f t="shared" si="0"/>
        <v>72.3</v>
      </c>
      <c r="N7" s="2">
        <f t="shared" ca="1" si="1"/>
        <v>72.3</v>
      </c>
      <c r="O7" s="2">
        <f t="shared" ca="1" si="2"/>
        <v>2819.7</v>
      </c>
      <c r="P7" s="2">
        <f t="shared" ca="1" si="3"/>
        <v>2000.3000000000002</v>
      </c>
      <c r="Q7" s="6" t="s">
        <v>24</v>
      </c>
    </row>
    <row r="8" spans="1:17" ht="14.25">
      <c r="A8" s="2" t="s">
        <v>46</v>
      </c>
      <c r="B8" s="3">
        <v>38188</v>
      </c>
      <c r="C8" s="2" t="s">
        <v>47</v>
      </c>
      <c r="D8" s="2" t="s">
        <v>48</v>
      </c>
      <c r="E8" s="2" t="s">
        <v>41</v>
      </c>
      <c r="F8" s="2" t="s">
        <v>22</v>
      </c>
      <c r="G8" s="2" t="s">
        <v>42</v>
      </c>
      <c r="H8" s="4">
        <v>33086</v>
      </c>
      <c r="I8" s="2">
        <v>120000</v>
      </c>
      <c r="J8" s="2">
        <v>20</v>
      </c>
      <c r="K8" s="5">
        <v>0.1</v>
      </c>
      <c r="L8" s="2">
        <v>12</v>
      </c>
      <c r="M8" s="2">
        <f t="shared" si="0"/>
        <v>450</v>
      </c>
      <c r="N8" s="2">
        <f t="shared" ca="1" si="1"/>
        <v>450</v>
      </c>
      <c r="O8" s="2">
        <f t="shared" ca="1" si="2"/>
        <v>17100</v>
      </c>
      <c r="P8" s="2">
        <f t="shared" ca="1" si="3"/>
        <v>102900</v>
      </c>
      <c r="Q8" s="6" t="s">
        <v>24</v>
      </c>
    </row>
    <row r="9" spans="1:17" ht="14.25">
      <c r="A9" s="2" t="s">
        <v>49</v>
      </c>
      <c r="B9" s="3">
        <v>38206</v>
      </c>
      <c r="C9" s="2" t="s">
        <v>50</v>
      </c>
      <c r="D9" s="2" t="s">
        <v>51</v>
      </c>
      <c r="E9" s="2" t="s">
        <v>21</v>
      </c>
      <c r="F9" s="2" t="s">
        <v>52</v>
      </c>
      <c r="G9" s="2" t="s">
        <v>42</v>
      </c>
      <c r="H9" s="4">
        <v>33755</v>
      </c>
      <c r="I9" s="2">
        <v>160800</v>
      </c>
      <c r="J9" s="2">
        <v>20</v>
      </c>
      <c r="K9" s="5">
        <v>0.1</v>
      </c>
      <c r="L9" s="2">
        <v>10</v>
      </c>
      <c r="M9" s="2">
        <f t="shared" si="0"/>
        <v>603</v>
      </c>
      <c r="N9" s="2">
        <f t="shared" ca="1" si="1"/>
        <v>603</v>
      </c>
      <c r="O9" s="2">
        <f t="shared" ca="1" si="2"/>
        <v>22311</v>
      </c>
      <c r="P9" s="2">
        <f t="shared" ca="1" si="3"/>
        <v>138489</v>
      </c>
      <c r="Q9" s="6" t="s">
        <v>37</v>
      </c>
    </row>
    <row r="10" spans="1:17" ht="14.25">
      <c r="A10" s="2" t="s">
        <v>53</v>
      </c>
      <c r="B10" s="3">
        <v>38219</v>
      </c>
      <c r="C10" s="2" t="s">
        <v>54</v>
      </c>
      <c r="D10" s="2" t="s">
        <v>55</v>
      </c>
      <c r="E10" s="2" t="s">
        <v>56</v>
      </c>
      <c r="F10" s="2" t="s">
        <v>57</v>
      </c>
      <c r="G10" s="2" t="s">
        <v>58</v>
      </c>
      <c r="H10" s="4">
        <v>37482</v>
      </c>
      <c r="I10" s="2">
        <v>85800</v>
      </c>
      <c r="J10" s="2">
        <v>10</v>
      </c>
      <c r="K10" s="5">
        <v>0.1</v>
      </c>
      <c r="L10" s="2">
        <v>0</v>
      </c>
      <c r="M10" s="2">
        <f t="shared" si="0"/>
        <v>643.5</v>
      </c>
      <c r="N10" s="2">
        <f t="shared" ca="1" si="1"/>
        <v>643.5</v>
      </c>
      <c r="O10" s="2">
        <f t="shared" ca="1" si="2"/>
        <v>23809.5</v>
      </c>
      <c r="P10" s="2">
        <f t="shared" ca="1" si="3"/>
        <v>61990.5</v>
      </c>
      <c r="Q10" s="6" t="s">
        <v>36</v>
      </c>
    </row>
  </sheetData>
  <mergeCells count="1">
    <mergeCell ref="A1:Q1"/>
  </mergeCells>
  <phoneticPr fontId="1" type="noConversion"/>
  <dataValidations count="3">
    <dataValidation type="list" allowBlank="1" showInputMessage="1" showErrorMessage="1" prompt="输入使用部门" sqref="E3:E9">
      <formula1>"生产部,库存部,销售部,营业部,设计部,"</formula1>
    </dataValidation>
    <dataValidation type="list" allowBlank="1" showInputMessage="1" showErrorMessage="1" prompt="输入使用状态" sqref="F3:F10">
      <formula1>"在用,维修,更新,停用"</formula1>
    </dataValidation>
    <dataValidation type="list" allowBlank="1" showInputMessage="1" showErrorMessage="1" prompt="输入资产变动情况" sqref="G3:G10">
      <formula1>"自建,投资投入,捐赠,购入,投资输出,报废,出售,部门调拨,"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固定资产表</vt:lpstr>
      <vt:lpstr>Sheet2</vt:lpstr>
      <vt:lpstr>Sheet3</vt:lpstr>
    </vt:vector>
  </TitlesOfParts>
  <Company>微软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qqq</dc:title>
  <dc:subject>qq</dc:subject>
  <dc:creator>qq</dc:creator>
  <cp:keywords>qqq</cp:keywords>
  <cp:lastModifiedBy>周</cp:lastModifiedBy>
  <dcterms:created xsi:type="dcterms:W3CDTF">2007-09-23T12:26:41Z</dcterms:created>
  <dcterms:modified xsi:type="dcterms:W3CDTF">2007-09-24T01:47:38Z</dcterms:modified>
  <cp:category>qq</cp:category>
</cp:coreProperties>
</file>