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480" yWindow="120" windowWidth="8505" windowHeight="45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1" l="1"/>
  <c r="C11" i="1"/>
  <c r="B7" i="1"/>
  <c r="B6" i="1"/>
  <c r="C13" i="1"/>
  <c r="C14" i="1"/>
  <c r="C15" i="1"/>
  <c r="B19" i="1"/>
  <c r="B20" i="1" s="1"/>
  <c r="E19" i="1" s="1"/>
  <c r="E20" i="1" s="1"/>
  <c r="C16" i="1" l="1"/>
  <c r="B21" i="1" s="1"/>
  <c r="H19" i="1" s="1"/>
  <c r="H20" i="1" s="1"/>
</calcChain>
</file>

<file path=xl/sharedStrings.xml><?xml version="1.0" encoding="utf-8"?>
<sst xmlns="http://schemas.openxmlformats.org/spreadsheetml/2006/main" count="23" uniqueCount="23">
  <si>
    <t>贷款金额</t>
    <phoneticPr fontId="1" type="noConversion"/>
  </si>
  <si>
    <t>已还本金</t>
    <phoneticPr fontId="1" type="noConversion"/>
  </si>
  <si>
    <t>data1</t>
    <phoneticPr fontId="1" type="noConversion"/>
  </si>
  <si>
    <t>data2</t>
    <phoneticPr fontId="1" type="noConversion"/>
  </si>
  <si>
    <t>data3</t>
    <phoneticPr fontId="1" type="noConversion"/>
  </si>
  <si>
    <t>贷款基本资料</t>
    <phoneticPr fontId="1" type="noConversion"/>
  </si>
  <si>
    <t>贷款期限</t>
    <phoneticPr fontId="1" type="noConversion"/>
  </si>
  <si>
    <t>贷款利率</t>
    <phoneticPr fontId="1" type="noConversion"/>
  </si>
  <si>
    <t>年偿还额</t>
    <phoneticPr fontId="1" type="noConversion"/>
  </si>
  <si>
    <t>月偿还额</t>
    <phoneticPr fontId="1" type="noConversion"/>
  </si>
  <si>
    <t>计划还款额实际归还贷款</t>
    <phoneticPr fontId="1" type="noConversion"/>
  </si>
  <si>
    <t>年份</t>
    <phoneticPr fontId="1" type="noConversion"/>
  </si>
  <si>
    <t>月份</t>
    <phoneticPr fontId="1" type="noConversion"/>
  </si>
  <si>
    <t>计划还款额</t>
    <phoneticPr fontId="1" type="noConversion"/>
  </si>
  <si>
    <t>合计</t>
    <phoneticPr fontId="1" type="noConversion"/>
  </si>
  <si>
    <t>计划完成比例</t>
    <phoneticPr fontId="1" type="noConversion"/>
  </si>
  <si>
    <t>已还贷款比例</t>
    <phoneticPr fontId="1" type="noConversion"/>
  </si>
  <si>
    <t>贷款偿还比例</t>
    <phoneticPr fontId="1" type="noConversion"/>
  </si>
  <si>
    <t>data4</t>
    <phoneticPr fontId="1" type="noConversion"/>
  </si>
  <si>
    <t>data5</t>
    <phoneticPr fontId="1" type="noConversion"/>
  </si>
  <si>
    <t>data6</t>
    <phoneticPr fontId="1" type="noConversion"/>
  </si>
  <si>
    <t>实际还款额</t>
    <phoneticPr fontId="1" type="noConversion"/>
  </si>
  <si>
    <t>贷款偿还进度及完成比例分析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</si>
</sst>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￥&quot;#,##0.00;[Red]&quot;￥&quot;\-#,##0.00"/>
  </numFmts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24"/>
      <name val="微软雅黑"/>
      <family val="2"/>
      <charset val="134"/>
    </font>
    <font>
      <sz val="12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1" xfId="0" applyFont="1" applyBorder="1"/>
    <xf numFmtId="10" fontId="5" fillId="0" borderId="1" xfId="0" applyNumberFormat="1" applyFont="1" applyBorder="1"/>
    <xf numFmtId="8" fontId="5" fillId="0" borderId="1" xfId="0" applyNumberFormat="1" applyFont="1" applyBorder="1"/>
    <xf numFmtId="8" fontId="5" fillId="0" borderId="0" xfId="0" applyNumberFormat="1" applyFont="1"/>
    <xf numFmtId="10" fontId="5" fillId="0" borderId="0" xfId="0" applyNumberFormat="1" applyFont="1"/>
    <xf numFmtId="0" fontId="5" fillId="0" borderId="3" xfId="0" applyFont="1" applyBorder="1"/>
    <xf numFmtId="8" fontId="5" fillId="0" borderId="4" xfId="0" applyNumberFormat="1" applyFont="1" applyBorder="1"/>
    <xf numFmtId="10" fontId="5" fillId="0" borderId="4" xfId="0" applyNumberFormat="1" applyFont="1" applyBorder="1"/>
    <xf numFmtId="0" fontId="5" fillId="0" borderId="5" xfId="0" applyFont="1" applyBorder="1"/>
    <xf numFmtId="10" fontId="5" fillId="0" borderId="6" xfId="0" applyNumberFormat="1" applyFont="1" applyBorder="1"/>
    <xf numFmtId="0" fontId="5" fillId="0" borderId="7" xfId="0" applyFont="1" applyBorder="1"/>
    <xf numFmtId="10" fontId="5" fillId="0" borderId="8" xfId="0" applyNumberFormat="1" applyFont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812691896465963"/>
          <c:y val="0.21698113207547171"/>
          <c:w val="0.30679191990806121"/>
          <c:h val="0.6179245283018868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00B0F0"/>
              </a:solidFill>
              <a:ln w="25400">
                <a:noFill/>
              </a:ln>
            </c:spPr>
          </c:dPt>
          <c:val>
            <c:numRef>
              <c:f>Sheet1!$E$19:$E$21</c:f>
              <c:numCache>
                <c:formatCode>0.00%</c:formatCode>
                <c:ptCount val="3"/>
                <c:pt idx="0">
                  <c:v>8.4469772020510106E-2</c:v>
                </c:pt>
                <c:pt idx="1">
                  <c:v>0.41553022797948991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5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952199779689113"/>
          <c:y val="0.22641509433962265"/>
          <c:w val="0.30622045340120996"/>
          <c:h val="0.6037735849056603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00B0F0"/>
              </a:solidFill>
              <a:ln w="25400">
                <a:noFill/>
              </a:ln>
            </c:spPr>
          </c:dPt>
          <c:val>
            <c:numRef>
              <c:f>Sheet1!$H$19:$H$21</c:f>
              <c:numCache>
                <c:formatCode>0.00%</c:formatCode>
                <c:ptCount val="3"/>
                <c:pt idx="0">
                  <c:v>0.26487927983805071</c:v>
                </c:pt>
                <c:pt idx="1">
                  <c:v>0.23512072016194929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5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21</xdr:row>
      <xdr:rowOff>66675</xdr:rowOff>
    </xdr:from>
    <xdr:to>
      <xdr:col>4</xdr:col>
      <xdr:colOff>152400</xdr:colOff>
      <xdr:row>31</xdr:row>
      <xdr:rowOff>76200</xdr:rowOff>
    </xdr:to>
    <xdr:graphicFrame macro="">
      <xdr:nvGraphicFramePr>
        <xdr:cNvPr id="1026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21</xdr:row>
      <xdr:rowOff>85725</xdr:rowOff>
    </xdr:from>
    <xdr:to>
      <xdr:col>9</xdr:col>
      <xdr:colOff>171450</xdr:colOff>
      <xdr:row>31</xdr:row>
      <xdr:rowOff>95250</xdr:rowOff>
    </xdr:to>
    <xdr:graphicFrame macro="">
      <xdr:nvGraphicFramePr>
        <xdr:cNvPr id="1028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0.19627</cdr:x>
      <cdr:y>0.65559</cdr:y>
    </cdr:from>
    <cdr:to>
      <cdr:x>0.88113</cdr:x>
      <cdr:y>0.76828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3294" y="1333244"/>
          <a:ext cx="2791992" cy="2286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华文中宋"/>
              <a:ea typeface="华文中宋"/>
            </a:rPr>
            <a:t>贷款归还进度图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0.19715</cdr:x>
      <cdr:y>0.65487</cdr:y>
    </cdr:from>
    <cdr:to>
      <cdr:x>0.88118</cdr:x>
      <cdr:y>0.76495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0014" y="1331793"/>
          <a:ext cx="2729929" cy="2233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华文中宋"/>
              <a:ea typeface="华文中宋"/>
            </a:rPr>
            <a:t>计划完成比例图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4"/>
  <sheetViews>
    <sheetView tabSelected="1" workbookViewId="0">
      <selection activeCell="N36" sqref="N36"/>
    </sheetView>
  </sheetViews>
  <sheetFormatPr defaultRowHeight="17.25" x14ac:dyDescent="0.3"/>
  <cols>
    <col min="1" max="1" width="15.125" style="2" customWidth="1"/>
    <col min="2" max="2" width="13.875" style="2" customWidth="1"/>
    <col min="3" max="3" width="11.375" style="2" customWidth="1"/>
    <col min="4" max="4" width="12.5" style="2" customWidth="1"/>
    <col min="5" max="5" width="16.125" style="2" customWidth="1"/>
    <col min="6" max="6" width="2" style="2" customWidth="1"/>
    <col min="7" max="7" width="12.75" style="2" bestFit="1" customWidth="1"/>
    <col min="8" max="8" width="13.625" style="2" customWidth="1"/>
    <col min="9" max="16384" width="9" style="2"/>
  </cols>
  <sheetData>
    <row r="1" spans="1:4" ht="47.25" customHeight="1" x14ac:dyDescent="0.55000000000000004">
      <c r="A1" s="1" t="s">
        <v>22</v>
      </c>
    </row>
    <row r="2" spans="1:4" s="3" customFormat="1" ht="23.25" customHeight="1" x14ac:dyDescent="0.35">
      <c r="A2" s="17" t="s">
        <v>5</v>
      </c>
      <c r="B2" s="17"/>
    </row>
    <row r="3" spans="1:4" s="3" customFormat="1" ht="15" customHeight="1" x14ac:dyDescent="0.35">
      <c r="A3" s="19" t="s">
        <v>0</v>
      </c>
      <c r="B3" s="4">
        <v>280000</v>
      </c>
    </row>
    <row r="4" spans="1:4" s="3" customFormat="1" ht="15" customHeight="1" x14ac:dyDescent="0.35">
      <c r="A4" s="19" t="s">
        <v>6</v>
      </c>
      <c r="B4" s="4">
        <v>5</v>
      </c>
    </row>
    <row r="5" spans="1:4" s="3" customFormat="1" ht="15" customHeight="1" x14ac:dyDescent="0.35">
      <c r="A5" s="19" t="s">
        <v>7</v>
      </c>
      <c r="B5" s="5">
        <v>6.5000000000000002E-2</v>
      </c>
    </row>
    <row r="6" spans="1:4" s="3" customFormat="1" ht="15" customHeight="1" x14ac:dyDescent="0.35">
      <c r="A6" s="19" t="s">
        <v>8</v>
      </c>
      <c r="B6" s="6">
        <f>PMT($B$5,$B$4,-$B$3)</f>
        <v>67377.670527296286</v>
      </c>
      <c r="D6" s="7"/>
    </row>
    <row r="7" spans="1:4" s="3" customFormat="1" ht="15" customHeight="1" x14ac:dyDescent="0.35">
      <c r="A7" s="19" t="s">
        <v>9</v>
      </c>
      <c r="B7" s="6">
        <f>PMT(B5/12,B4*12,-B3)</f>
        <v>5478.5215012439912</v>
      </c>
    </row>
    <row r="8" spans="1:4" s="3" customFormat="1" ht="15" customHeight="1" x14ac:dyDescent="0.35"/>
    <row r="9" spans="1:4" s="3" customFormat="1" ht="15" customHeight="1" x14ac:dyDescent="0.35">
      <c r="A9" s="16" t="s">
        <v>10</v>
      </c>
      <c r="B9" s="16"/>
      <c r="C9" s="16"/>
      <c r="D9" s="16"/>
    </row>
    <row r="10" spans="1:4" s="3" customFormat="1" ht="15" customHeight="1" x14ac:dyDescent="0.35">
      <c r="A10" s="20" t="s">
        <v>11</v>
      </c>
      <c r="B10" s="20" t="s">
        <v>12</v>
      </c>
      <c r="C10" s="20" t="s">
        <v>13</v>
      </c>
      <c r="D10" s="20" t="s">
        <v>21</v>
      </c>
    </row>
    <row r="11" spans="1:4" s="3" customFormat="1" ht="15" customHeight="1" x14ac:dyDescent="0.35">
      <c r="A11" s="4">
        <v>2011</v>
      </c>
      <c r="B11" s="4"/>
      <c r="C11" s="6">
        <f>PMT($B$5,$B$4,-$B$3)</f>
        <v>67377.670527296286</v>
      </c>
      <c r="D11" s="6">
        <v>35126.907519497385</v>
      </c>
    </row>
    <row r="12" spans="1:4" s="3" customFormat="1" ht="15" customHeight="1" x14ac:dyDescent="0.35">
      <c r="A12" s="4">
        <v>2012</v>
      </c>
      <c r="B12" s="4">
        <v>1</v>
      </c>
      <c r="C12" s="6">
        <f>PMT($B$5/12,$B$4*12,-$B$3)</f>
        <v>5478.5215012439912</v>
      </c>
      <c r="D12" s="6">
        <v>3019.419707295895</v>
      </c>
    </row>
    <row r="13" spans="1:4" s="3" customFormat="1" ht="15" customHeight="1" x14ac:dyDescent="0.35">
      <c r="A13" s="4"/>
      <c r="B13" s="4">
        <v>2</v>
      </c>
      <c r="C13" s="6">
        <f>PMT($B$5/12,$B$4*12,-$B$3)</f>
        <v>5478.5215012439912</v>
      </c>
      <c r="D13" s="6">
        <v>3035.7748973770804</v>
      </c>
    </row>
    <row r="14" spans="1:4" s="3" customFormat="1" ht="15" customHeight="1" x14ac:dyDescent="0.35">
      <c r="A14" s="4"/>
      <c r="B14" s="4">
        <v>3</v>
      </c>
      <c r="C14" s="6">
        <f>PMT($B$5/12,$B$4*12,-$B$3)</f>
        <v>5478.5215012439912</v>
      </c>
      <c r="D14" s="6">
        <v>3052.2186780712063</v>
      </c>
    </row>
    <row r="15" spans="1:4" s="3" customFormat="1" ht="15" customHeight="1" x14ac:dyDescent="0.35">
      <c r="A15" s="4"/>
      <c r="B15" s="4">
        <v>4</v>
      </c>
      <c r="C15" s="6">
        <f>PMT($B$5/12,$B$4*12,-$B$3)</f>
        <v>5478.5215012439912</v>
      </c>
      <c r="D15" s="6">
        <v>3068.7515292440921</v>
      </c>
    </row>
    <row r="16" spans="1:4" s="3" customFormat="1" ht="15" customHeight="1" x14ac:dyDescent="0.35">
      <c r="A16" s="4" t="s">
        <v>14</v>
      </c>
      <c r="B16" s="4"/>
      <c r="C16" s="6">
        <f>SUM(C11:C15)</f>
        <v>89291.756532272237</v>
      </c>
      <c r="D16" s="6">
        <v>47303.072331485659</v>
      </c>
    </row>
    <row r="17" spans="1:8" s="3" customFormat="1" ht="5.25" customHeight="1" x14ac:dyDescent="0.35">
      <c r="F17" s="8"/>
      <c r="G17" s="8"/>
    </row>
    <row r="18" spans="1:8" s="3" customFormat="1" ht="20.100000000000001" customHeight="1" thickBot="1" x14ac:dyDescent="0.4">
      <c r="A18" s="18" t="s">
        <v>17</v>
      </c>
      <c r="B18" s="18"/>
      <c r="D18" s="18"/>
      <c r="E18" s="18"/>
    </row>
    <row r="19" spans="1:8" s="3" customFormat="1" ht="15" customHeight="1" x14ac:dyDescent="0.35">
      <c r="A19" s="9" t="s">
        <v>1</v>
      </c>
      <c r="B19" s="10">
        <f>D16</f>
        <v>47303.072331485659</v>
      </c>
      <c r="D19" s="9" t="s">
        <v>2</v>
      </c>
      <c r="E19" s="11">
        <f>B20/2</f>
        <v>8.4469772020510106E-2</v>
      </c>
      <c r="G19" s="9" t="s">
        <v>18</v>
      </c>
      <c r="H19" s="11">
        <f>B21/2</f>
        <v>0.26487927983805071</v>
      </c>
    </row>
    <row r="20" spans="1:8" s="3" customFormat="1" ht="15" customHeight="1" x14ac:dyDescent="0.35">
      <c r="A20" s="12" t="s">
        <v>16</v>
      </c>
      <c r="B20" s="13">
        <f>B19/B3</f>
        <v>0.16893954404102021</v>
      </c>
      <c r="D20" s="12" t="s">
        <v>3</v>
      </c>
      <c r="E20" s="13">
        <f>E21-E19</f>
        <v>0.41553022797948991</v>
      </c>
      <c r="G20" s="12" t="s">
        <v>19</v>
      </c>
      <c r="H20" s="13">
        <f>H21-H19</f>
        <v>0.23512072016194929</v>
      </c>
    </row>
    <row r="21" spans="1:8" s="3" customFormat="1" ht="15" customHeight="1" thickBot="1" x14ac:dyDescent="0.4">
      <c r="A21" s="14" t="s">
        <v>15</v>
      </c>
      <c r="B21" s="15">
        <f>D16/C16</f>
        <v>0.52975855967610141</v>
      </c>
      <c r="D21" s="14" t="s">
        <v>4</v>
      </c>
      <c r="E21" s="15">
        <v>0.5</v>
      </c>
      <c r="G21" s="14" t="s">
        <v>20</v>
      </c>
      <c r="H21" s="15">
        <v>0.5</v>
      </c>
    </row>
    <row r="22" spans="1:8" s="3" customFormat="1" ht="20.100000000000001" customHeight="1" x14ac:dyDescent="0.35"/>
    <row r="23" spans="1:8" s="3" customFormat="1" ht="20.100000000000001" customHeight="1" x14ac:dyDescent="0.35">
      <c r="B23" s="8"/>
    </row>
    <row r="24" spans="1:8" ht="20.100000000000001" customHeight="1" x14ac:dyDescent="0.3"/>
  </sheetData>
  <mergeCells count="4">
    <mergeCell ref="A9:D9"/>
    <mergeCell ref="A2:B2"/>
    <mergeCell ref="A18:B18"/>
    <mergeCell ref="D18:E18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2012-08-02T08:14:46Z</dcterms:modified>
</cp:coreProperties>
</file>