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911"/>
  </bookViews>
  <sheets>
    <sheet name="等额本金还款计划表 " sheetId="12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23" i="12" l="1"/>
  <c r="F23" i="12" s="1"/>
  <c r="B22" i="12"/>
  <c r="F22" i="12" s="1"/>
  <c r="B21" i="12"/>
  <c r="B20" i="12"/>
  <c r="E20" i="12" s="1"/>
  <c r="B19" i="12"/>
  <c r="B18" i="12"/>
  <c r="E18" i="12" s="1"/>
  <c r="B17" i="12"/>
  <c r="B16" i="12"/>
  <c r="E16" i="12" s="1"/>
  <c r="B15" i="12"/>
  <c r="B14" i="12"/>
  <c r="E14" i="12" s="1"/>
  <c r="B13" i="12"/>
  <c r="B12" i="12"/>
  <c r="E12" i="12" s="1"/>
  <c r="B11" i="12"/>
  <c r="B10" i="12"/>
  <c r="E10" i="12" s="1"/>
  <c r="B9" i="12"/>
  <c r="F8" i="12"/>
  <c r="C22" i="12" l="1"/>
  <c r="E22" i="12"/>
  <c r="D9" i="12"/>
  <c r="E9" i="12"/>
  <c r="E11" i="12"/>
  <c r="E13" i="12"/>
  <c r="E15" i="12"/>
  <c r="E17" i="12"/>
  <c r="E19" i="12"/>
  <c r="E21" i="12"/>
  <c r="D22" i="12"/>
  <c r="C23" i="12"/>
  <c r="E23" i="12"/>
  <c r="D23" i="12"/>
  <c r="C9" i="12" l="1"/>
  <c r="E7" i="12"/>
  <c r="F9" i="12"/>
  <c r="F10" i="12" l="1"/>
  <c r="D10" i="12"/>
  <c r="C10" i="12" l="1"/>
  <c r="D11" i="12"/>
  <c r="C11" i="12" s="1"/>
  <c r="F11" i="12"/>
  <c r="D12" i="12" l="1"/>
  <c r="C12" i="12" s="1"/>
  <c r="F12" i="12"/>
  <c r="F13" i="12" l="1"/>
  <c r="D13" i="12"/>
  <c r="C13" i="12" l="1"/>
  <c r="F14" i="12"/>
  <c r="D14" i="12"/>
  <c r="C14" i="12" s="1"/>
  <c r="D15" i="12" l="1"/>
  <c r="C15" i="12" s="1"/>
  <c r="F15" i="12"/>
  <c r="D16" i="12" l="1"/>
  <c r="C16" i="12" s="1"/>
  <c r="F16" i="12"/>
  <c r="F17" i="12" l="1"/>
  <c r="D17" i="12"/>
  <c r="C17" i="12" s="1"/>
  <c r="F18" i="12" l="1"/>
  <c r="D18" i="12"/>
  <c r="C18" i="12" s="1"/>
  <c r="D19" i="12" l="1"/>
  <c r="C19" i="12" s="1"/>
  <c r="F19" i="12"/>
  <c r="D20" i="12" l="1"/>
  <c r="F20" i="12"/>
  <c r="D21" i="12" l="1"/>
  <c r="C21" i="12" s="1"/>
  <c r="F21" i="12"/>
  <c r="C20" i="12"/>
  <c r="C7" i="12" s="1"/>
  <c r="D7" i="12"/>
</calcChain>
</file>

<file path=xl/sharedStrings.xml><?xml version="1.0" encoding="utf-8"?>
<sst xmlns="http://schemas.openxmlformats.org/spreadsheetml/2006/main" count="10" uniqueCount="10">
  <si>
    <t>年偿还额</t>
    <phoneticPr fontId="2" type="noConversion"/>
  </si>
  <si>
    <t>借款金额（万元）</t>
    <phoneticPr fontId="2" type="noConversion"/>
  </si>
  <si>
    <t>借款期限（年）</t>
    <phoneticPr fontId="2" type="noConversion"/>
  </si>
  <si>
    <t>期数</t>
    <phoneticPr fontId="2" type="noConversion"/>
  </si>
  <si>
    <t>支付利息</t>
    <phoneticPr fontId="2" type="noConversion"/>
  </si>
  <si>
    <t>偿还本金</t>
    <phoneticPr fontId="2" type="noConversion"/>
  </si>
  <si>
    <t>剩余本金</t>
    <phoneticPr fontId="2" type="noConversion"/>
  </si>
  <si>
    <t>总计</t>
  </si>
  <si>
    <t xml:space="preserve">等额本金还款计划表 </t>
    <phoneticPr fontId="1" type="noConversion"/>
  </si>
  <si>
    <t>借款年利率（%）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</si>
</sst>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 val="singleAccounting"/>
      <sz val="18"/>
      <color rgb="FF008000"/>
      <name val="汉仪粗宋简"/>
      <family val="3"/>
      <charset val="134"/>
    </font>
    <font>
      <sz val="10"/>
      <color theme="1"/>
      <name val="Britannic Bold"/>
      <family val="2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1"/>
      <color theme="1"/>
      <name val="Impact"/>
      <family val="2"/>
    </font>
    <font>
      <sz val="11"/>
      <color theme="1"/>
      <name val="汉仪粗宋简"/>
      <family val="3"/>
      <charset val="134"/>
    </font>
    <font>
      <u val="singleAccounting"/>
      <sz val="18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Fill="1" applyBorder="1" applyAlignment="1">
      <alignment vertical="top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6B1BA"/>
      <color rgb="FFCF1DC2"/>
      <color rgb="FF00FF00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D$3" horiz="1" max="15" min="5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4</xdr:col>
          <xdr:colOff>685800</xdr:colOff>
          <xdr:row>3</xdr:row>
          <xdr:rowOff>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18&#31456;/&#26368;&#32456;&#25991;&#20214;/&#21518;5&#20010;&#25991;&#20214;/&#20225;&#19994;&#36164;&#37329;&#26469;&#28304;&#32467;&#2650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自有资金</v>
          </cell>
          <cell r="D3">
            <v>289000</v>
          </cell>
        </row>
        <row r="4">
          <cell r="B4" t="str">
            <v>筹措资金</v>
          </cell>
          <cell r="C4" t="str">
            <v>长期借款</v>
          </cell>
          <cell r="D4">
            <v>800000</v>
          </cell>
        </row>
        <row r="5">
          <cell r="C5" t="str">
            <v>租赁筹资</v>
          </cell>
          <cell r="D5">
            <v>150000</v>
          </cell>
        </row>
        <row r="6">
          <cell r="C6" t="str">
            <v>股票筹资</v>
          </cell>
          <cell r="D6">
            <v>368700</v>
          </cell>
        </row>
        <row r="7">
          <cell r="C7" t="str">
            <v>债券筹资</v>
          </cell>
          <cell r="D7">
            <v>57800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showGridLines="0" tabSelected="1" workbookViewId="0">
      <selection activeCell="J13" sqref="J13"/>
    </sheetView>
  </sheetViews>
  <sheetFormatPr defaultRowHeight="13.5"/>
  <cols>
    <col min="1" max="1" width="4.125" customWidth="1"/>
    <col min="2" max="6" width="12.625" customWidth="1"/>
    <col min="7" max="7" width="5.125" customWidth="1"/>
  </cols>
  <sheetData>
    <row r="1" spans="1:9" ht="27.75">
      <c r="A1" s="10" t="s">
        <v>8</v>
      </c>
      <c r="B1" s="10"/>
      <c r="C1" s="10"/>
      <c r="D1" s="10"/>
      <c r="E1" s="10"/>
      <c r="F1" s="10"/>
      <c r="G1" s="10"/>
      <c r="H1" s="1"/>
      <c r="I1" s="1"/>
    </row>
    <row r="2" spans="1:9">
      <c r="B2" s="11" t="s">
        <v>1</v>
      </c>
      <c r="C2" s="11"/>
      <c r="D2" s="4">
        <v>100</v>
      </c>
    </row>
    <row r="3" spans="1:9">
      <c r="B3" s="11" t="s">
        <v>2</v>
      </c>
      <c r="C3" s="11"/>
      <c r="D3" s="4">
        <v>10</v>
      </c>
    </row>
    <row r="4" spans="1:9">
      <c r="B4" s="11" t="s">
        <v>9</v>
      </c>
      <c r="C4" s="11"/>
      <c r="D4" s="5">
        <v>5.5800000000000002E-2</v>
      </c>
    </row>
    <row r="6" spans="1:9">
      <c r="B6" s="3" t="s">
        <v>3</v>
      </c>
      <c r="C6" s="3" t="s">
        <v>0</v>
      </c>
      <c r="D6" s="3" t="s">
        <v>4</v>
      </c>
      <c r="E6" s="3" t="s">
        <v>5</v>
      </c>
      <c r="F6" s="3" t="s">
        <v>6</v>
      </c>
    </row>
    <row r="7" spans="1:9" ht="16.5">
      <c r="B7" s="6" t="s">
        <v>7</v>
      </c>
      <c r="C7" s="7">
        <f>SUM(C9:C30)</f>
        <v>130.69000000000003</v>
      </c>
      <c r="D7" s="7">
        <f t="shared" ref="D7:E7" si="0">SUM(D9:D30)</f>
        <v>30.689999999999998</v>
      </c>
      <c r="E7" s="7">
        <f t="shared" si="0"/>
        <v>100</v>
      </c>
      <c r="F7" s="8"/>
    </row>
    <row r="8" spans="1:9" ht="15">
      <c r="B8" s="9">
        <v>0</v>
      </c>
      <c r="C8" s="7"/>
      <c r="D8" s="7"/>
      <c r="E8" s="7"/>
      <c r="F8" s="8">
        <f>D2</f>
        <v>100</v>
      </c>
    </row>
    <row r="9" spans="1:9" ht="15">
      <c r="B9" s="9">
        <f>IF(ROW()-ROW($B$8)&lt;=$D$3,ROW()-ROW($B$8),"")</f>
        <v>1</v>
      </c>
      <c r="C9" s="8">
        <f>IF(B9="","",D9+E9)</f>
        <v>15.58</v>
      </c>
      <c r="D9" s="8">
        <f>IF(B9="","",F8*$D$4)</f>
        <v>5.58</v>
      </c>
      <c r="E9" s="8">
        <f>IF(B9="","",$D$2/$D$3)</f>
        <v>10</v>
      </c>
      <c r="F9" s="8">
        <f>IF(B9="","",F8-E9)</f>
        <v>90</v>
      </c>
    </row>
    <row r="10" spans="1:9" ht="15.75">
      <c r="B10" s="9">
        <f t="shared" ref="B10:B23" si="1">IF(ROW()-ROW($B$8)&lt;=$D$3,ROW()-ROW($B$8),"")</f>
        <v>2</v>
      </c>
      <c r="C10" s="8">
        <f t="shared" ref="C10:C23" si="2">IF(B10="","",D10+E10)</f>
        <v>15.022</v>
      </c>
      <c r="D10" s="8">
        <f t="shared" ref="D10:D23" si="3">IF(B10="","",F9*$D$4)</f>
        <v>5.0220000000000002</v>
      </c>
      <c r="E10" s="8">
        <f t="shared" ref="E10:E23" si="4">IF(B10="","",$D$2/$D$3)</f>
        <v>10</v>
      </c>
      <c r="F10" s="8">
        <f t="shared" ref="F10:F23" si="5">IF(B10="","",F9-E10)</f>
        <v>80</v>
      </c>
      <c r="H10" s="2"/>
    </row>
    <row r="11" spans="1:9" ht="15">
      <c r="B11" s="9">
        <f t="shared" si="1"/>
        <v>3</v>
      </c>
      <c r="C11" s="8">
        <f t="shared" si="2"/>
        <v>14.464</v>
      </c>
      <c r="D11" s="8">
        <f t="shared" si="3"/>
        <v>4.4640000000000004</v>
      </c>
      <c r="E11" s="8">
        <f t="shared" si="4"/>
        <v>10</v>
      </c>
      <c r="F11" s="8">
        <f t="shared" si="5"/>
        <v>70</v>
      </c>
    </row>
    <row r="12" spans="1:9" ht="15">
      <c r="B12" s="9">
        <f t="shared" si="1"/>
        <v>4</v>
      </c>
      <c r="C12" s="8">
        <f t="shared" si="2"/>
        <v>13.906000000000001</v>
      </c>
      <c r="D12" s="8">
        <f t="shared" si="3"/>
        <v>3.9060000000000001</v>
      </c>
      <c r="E12" s="8">
        <f t="shared" si="4"/>
        <v>10</v>
      </c>
      <c r="F12" s="8">
        <f t="shared" si="5"/>
        <v>60</v>
      </c>
    </row>
    <row r="13" spans="1:9" ht="15">
      <c r="B13" s="9">
        <f t="shared" si="1"/>
        <v>5</v>
      </c>
      <c r="C13" s="8">
        <f t="shared" si="2"/>
        <v>13.348000000000001</v>
      </c>
      <c r="D13" s="8">
        <f t="shared" si="3"/>
        <v>3.3480000000000003</v>
      </c>
      <c r="E13" s="8">
        <f t="shared" si="4"/>
        <v>10</v>
      </c>
      <c r="F13" s="8">
        <f t="shared" si="5"/>
        <v>50</v>
      </c>
    </row>
    <row r="14" spans="1:9" ht="15">
      <c r="B14" s="9">
        <f t="shared" si="1"/>
        <v>6</v>
      </c>
      <c r="C14" s="8">
        <f t="shared" si="2"/>
        <v>12.79</v>
      </c>
      <c r="D14" s="8">
        <f t="shared" si="3"/>
        <v>2.79</v>
      </c>
      <c r="E14" s="8">
        <f t="shared" si="4"/>
        <v>10</v>
      </c>
      <c r="F14" s="8">
        <f t="shared" si="5"/>
        <v>40</v>
      </c>
    </row>
    <row r="15" spans="1:9" ht="15">
      <c r="B15" s="9">
        <f t="shared" si="1"/>
        <v>7</v>
      </c>
      <c r="C15" s="8">
        <f t="shared" si="2"/>
        <v>12.231999999999999</v>
      </c>
      <c r="D15" s="8">
        <f t="shared" si="3"/>
        <v>2.2320000000000002</v>
      </c>
      <c r="E15" s="8">
        <f t="shared" si="4"/>
        <v>10</v>
      </c>
      <c r="F15" s="8">
        <f t="shared" si="5"/>
        <v>30</v>
      </c>
    </row>
    <row r="16" spans="1:9" ht="15">
      <c r="B16" s="9">
        <f t="shared" si="1"/>
        <v>8</v>
      </c>
      <c r="C16" s="8">
        <f t="shared" si="2"/>
        <v>11.673999999999999</v>
      </c>
      <c r="D16" s="8">
        <f t="shared" si="3"/>
        <v>1.6740000000000002</v>
      </c>
      <c r="E16" s="8">
        <f t="shared" si="4"/>
        <v>10</v>
      </c>
      <c r="F16" s="8">
        <f t="shared" si="5"/>
        <v>20</v>
      </c>
    </row>
    <row r="17" spans="2:6" ht="15">
      <c r="B17" s="9">
        <f t="shared" si="1"/>
        <v>9</v>
      </c>
      <c r="C17" s="8">
        <f t="shared" si="2"/>
        <v>11.116</v>
      </c>
      <c r="D17" s="8">
        <f t="shared" si="3"/>
        <v>1.1160000000000001</v>
      </c>
      <c r="E17" s="8">
        <f t="shared" si="4"/>
        <v>10</v>
      </c>
      <c r="F17" s="8">
        <f t="shared" si="5"/>
        <v>10</v>
      </c>
    </row>
    <row r="18" spans="2:6" ht="15">
      <c r="B18" s="9">
        <f t="shared" si="1"/>
        <v>10</v>
      </c>
      <c r="C18" s="8">
        <f t="shared" si="2"/>
        <v>10.558</v>
      </c>
      <c r="D18" s="8">
        <f t="shared" si="3"/>
        <v>0.55800000000000005</v>
      </c>
      <c r="E18" s="8">
        <f t="shared" si="4"/>
        <v>10</v>
      </c>
      <c r="F18" s="8">
        <f t="shared" si="5"/>
        <v>0</v>
      </c>
    </row>
    <row r="19" spans="2:6" ht="15">
      <c r="B19" s="9" t="str">
        <f t="shared" si="1"/>
        <v/>
      </c>
      <c r="C19" s="8" t="str">
        <f t="shared" si="2"/>
        <v/>
      </c>
      <c r="D19" s="8" t="str">
        <f t="shared" si="3"/>
        <v/>
      </c>
      <c r="E19" s="8" t="str">
        <f t="shared" si="4"/>
        <v/>
      </c>
      <c r="F19" s="8" t="str">
        <f t="shared" si="5"/>
        <v/>
      </c>
    </row>
    <row r="20" spans="2:6" ht="15">
      <c r="B20" s="9" t="str">
        <f t="shared" si="1"/>
        <v/>
      </c>
      <c r="C20" s="8" t="str">
        <f t="shared" si="2"/>
        <v/>
      </c>
      <c r="D20" s="8" t="str">
        <f t="shared" si="3"/>
        <v/>
      </c>
      <c r="E20" s="8" t="str">
        <f t="shared" si="4"/>
        <v/>
      </c>
      <c r="F20" s="8" t="str">
        <f t="shared" si="5"/>
        <v/>
      </c>
    </row>
    <row r="21" spans="2:6" ht="15">
      <c r="B21" s="9" t="str">
        <f t="shared" si="1"/>
        <v/>
      </c>
      <c r="C21" s="8" t="str">
        <f t="shared" si="2"/>
        <v/>
      </c>
      <c r="D21" s="8" t="str">
        <f t="shared" si="3"/>
        <v/>
      </c>
      <c r="E21" s="8" t="str">
        <f t="shared" si="4"/>
        <v/>
      </c>
      <c r="F21" s="8" t="str">
        <f t="shared" si="5"/>
        <v/>
      </c>
    </row>
    <row r="22" spans="2:6" ht="15">
      <c r="B22" s="9" t="str">
        <f t="shared" si="1"/>
        <v/>
      </c>
      <c r="C22" s="8" t="str">
        <f t="shared" si="2"/>
        <v/>
      </c>
      <c r="D22" s="8" t="str">
        <f t="shared" si="3"/>
        <v/>
      </c>
      <c r="E22" s="8" t="str">
        <f t="shared" si="4"/>
        <v/>
      </c>
      <c r="F22" s="8" t="str">
        <f t="shared" si="5"/>
        <v/>
      </c>
    </row>
    <row r="23" spans="2:6" ht="15">
      <c r="B23" s="9" t="str">
        <f t="shared" si="1"/>
        <v/>
      </c>
      <c r="C23" s="8" t="str">
        <f t="shared" si="2"/>
        <v/>
      </c>
      <c r="D23" s="8" t="str">
        <f t="shared" si="3"/>
        <v/>
      </c>
      <c r="E23" s="8" t="str">
        <f t="shared" si="4"/>
        <v/>
      </c>
      <c r="F23" s="8" t="str">
        <f t="shared" si="5"/>
        <v/>
      </c>
    </row>
  </sheetData>
  <mergeCells count="4">
    <mergeCell ref="A1:G1"/>
    <mergeCell ref="B2:C2"/>
    <mergeCell ref="B3:C3"/>
    <mergeCell ref="B4:C4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Scroll Bar 1">
              <controlPr defaultSiz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4</xdr:col>
                    <xdr:colOff>685800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等额本金还款计划表 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2012-08-28T03:33:13Z</dcterms:modified>
</cp:coreProperties>
</file>