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895" tabRatio="377"/>
  </bookViews>
  <sheets>
    <sheet name="筹资结构风险分析" sheetId="8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8" i="8" l="1"/>
  <c r="G9" i="8" s="1"/>
  <c r="F8" i="8"/>
  <c r="F9" i="8" s="1"/>
  <c r="E8" i="8"/>
  <c r="E9" i="8" s="1"/>
  <c r="D8" i="8"/>
  <c r="D9" i="8" s="1"/>
  <c r="G6" i="8"/>
  <c r="F6" i="8"/>
  <c r="E6" i="8"/>
  <c r="D6" i="8"/>
  <c r="G5" i="8"/>
  <c r="F5" i="8"/>
  <c r="E5" i="8"/>
  <c r="D5" i="8"/>
  <c r="D13" i="8" l="1"/>
  <c r="D10" i="8"/>
  <c r="D11" i="8" s="1"/>
  <c r="D12" i="8" s="1"/>
  <c r="F13" i="8"/>
  <c r="F10" i="8"/>
  <c r="F11" i="8" s="1"/>
  <c r="F12" i="8" s="1"/>
  <c r="E13" i="8"/>
  <c r="E10" i="8"/>
  <c r="E11" i="8" s="1"/>
  <c r="E12" i="8" s="1"/>
  <c r="G13" i="8"/>
  <c r="G10" i="8"/>
  <c r="G11" i="8" s="1"/>
  <c r="G12" i="8" s="1"/>
</calcChain>
</file>

<file path=xl/sharedStrings.xml><?xml version="1.0" encoding="utf-8"?>
<sst xmlns="http://schemas.openxmlformats.org/spreadsheetml/2006/main" count="18" uniqueCount="18">
  <si>
    <t>资本结构风险分析</t>
    <phoneticPr fontId="2" type="noConversion"/>
  </si>
  <si>
    <t>项　　目</t>
    <phoneticPr fontId="2" type="noConversion"/>
  </si>
  <si>
    <t>行次</t>
    <phoneticPr fontId="2" type="noConversion"/>
  </si>
  <si>
    <t>2009年</t>
    <phoneticPr fontId="2" type="noConversion"/>
  </si>
  <si>
    <t>2010年</t>
    <phoneticPr fontId="2" type="noConversion"/>
  </si>
  <si>
    <t>资本总额</t>
    <phoneticPr fontId="2" type="noConversion"/>
  </si>
  <si>
    <t>　　其中：负债</t>
    <phoneticPr fontId="2" type="noConversion"/>
  </si>
  <si>
    <t>资产负债率</t>
    <phoneticPr fontId="2" type="noConversion"/>
  </si>
  <si>
    <t>权益资本</t>
    <phoneticPr fontId="2" type="noConversion"/>
  </si>
  <si>
    <t>息税前利润</t>
    <phoneticPr fontId="2" type="noConversion"/>
  </si>
  <si>
    <t>利息费用</t>
    <phoneticPr fontId="2" type="noConversion"/>
  </si>
  <si>
    <t>税前利润</t>
    <phoneticPr fontId="2" type="noConversion"/>
  </si>
  <si>
    <t>所得税</t>
    <phoneticPr fontId="2" type="noConversion"/>
  </si>
  <si>
    <t>税后净利</t>
    <phoneticPr fontId="2" type="noConversion"/>
  </si>
  <si>
    <t>权盗资本净利润率</t>
    <phoneticPr fontId="2" type="noConversion"/>
  </si>
  <si>
    <t>财务杠杆系数</t>
    <phoneticPr fontId="2" type="noConversion"/>
  </si>
  <si>
    <t>2011年</t>
    <phoneticPr fontId="2" type="noConversion"/>
  </si>
  <si>
    <t>2012年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</si>
</sst>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#,##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18"/>
      <name val="华文中宋"/>
      <family val="3"/>
      <charset val="134"/>
    </font>
    <font>
      <b/>
      <sz val="12"/>
      <color indexed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B1BA"/>
        <bgColor indexed="64"/>
      </patternFill>
    </fill>
    <fill>
      <patternFill patternType="solid">
        <fgColor indexed="6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/>
    <xf numFmtId="0" fontId="3" fillId="0" borderId="1" xfId="0" applyFont="1" applyBorder="1" applyAlignment="1"/>
    <xf numFmtId="181" fontId="3" fillId="3" borderId="1" xfId="0" applyNumberFormat="1" applyFont="1" applyFill="1" applyBorder="1" applyAlignment="1">
      <alignment horizontal="center"/>
    </xf>
    <xf numFmtId="181" fontId="3" fillId="3" borderId="3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81" fontId="3" fillId="2" borderId="1" xfId="0" applyNumberFormat="1" applyFont="1" applyFill="1" applyBorder="1" applyAlignment="1">
      <alignment horizontal="center"/>
    </xf>
    <xf numFmtId="181" fontId="3" fillId="0" borderId="1" xfId="0" applyNumberFormat="1" applyFont="1" applyBorder="1" applyAlignment="1">
      <alignment horizontal="center"/>
    </xf>
    <xf numFmtId="181" fontId="3" fillId="0" borderId="3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81" fontId="3" fillId="4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00"/>
      <color rgb="FF06B1BA"/>
      <color rgb="FFFF0066"/>
      <color rgb="FFB028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财务风险分析</a:t>
            </a:r>
          </a:p>
        </c:rich>
      </c:tx>
      <c:layout>
        <c:manualLayout>
          <c:xMode val="edge"/>
          <c:yMode val="edge"/>
          <c:x val="0.39826112375763462"/>
          <c:y val="2.66666666666666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674768500566144E-2"/>
          <c:y val="0.14773818897637797"/>
          <c:w val="0.83679818789774563"/>
          <c:h val="0.73511909448818902"/>
        </c:manualLayout>
      </c:layout>
      <c:lineChart>
        <c:grouping val="standard"/>
        <c:varyColors val="0"/>
        <c:ser>
          <c:idx val="0"/>
          <c:order val="0"/>
          <c:tx>
            <c:strRef>
              <c:f>筹资结构风险分析!$B$5</c:f>
              <c:strCache>
                <c:ptCount val="1"/>
                <c:pt idx="0">
                  <c:v>资产负债率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筹资结构风险分析!$D$5:$G$5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0.4</c:v>
                </c:pt>
                <c:pt idx="2">
                  <c:v>0.34285714285714286</c:v>
                </c:pt>
                <c:pt idx="3">
                  <c:v>0.18181818181818182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筹资结构风险分析!$B$13</c:f>
              <c:strCache>
                <c:ptCount val="1"/>
                <c:pt idx="0">
                  <c:v>财务杠杆系数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筹资结构风险分析!$D$13:$G$13</c:f>
              <c:numCache>
                <c:formatCode>#,##0.00_ </c:formatCode>
                <c:ptCount val="4"/>
                <c:pt idx="0">
                  <c:v>1.0714285714285714</c:v>
                </c:pt>
                <c:pt idx="1">
                  <c:v>1.0869565217391304</c:v>
                </c:pt>
                <c:pt idx="2">
                  <c:v>1.0576923076923077</c:v>
                </c:pt>
                <c:pt idx="3">
                  <c:v>1.0303030303030303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65504"/>
        <c:axId val="242471296"/>
      </c:lineChart>
      <c:catAx>
        <c:axId val="24096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4247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471296"/>
        <c:scaling>
          <c:orientation val="minMax"/>
        </c:scaling>
        <c:delete val="0"/>
        <c:axPos val="l"/>
        <c:majorGridlines/>
        <c:numFmt formatCode="0.00%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40965504"/>
        <c:crosses val="autoZero"/>
        <c:crossBetween val="between"/>
      </c:valAx>
    </c:plotArea>
    <c:legend>
      <c:legendPos val="b"/>
      <c:layout/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gradFill>
      <a:gsLst>
        <a:gs pos="0">
          <a:srgbClr val="B028A0"/>
        </a:gs>
        <a:gs pos="60000">
          <a:schemeClr val="accent5">
            <a:lumMod val="75000"/>
          </a:schemeClr>
        </a:gs>
        <a:gs pos="80000">
          <a:schemeClr val="tx2">
            <a:lumMod val="60000"/>
            <a:lumOff val="40000"/>
          </a:schemeClr>
        </a:gs>
        <a:gs pos="100000">
          <a:schemeClr val="bg1">
            <a:lumMod val="85000"/>
          </a:schemeClr>
        </a:gs>
      </a:gsLst>
      <a:lin ang="5400000" scaled="0"/>
    </a:gradFill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13</xdr:row>
      <xdr:rowOff>76200</xdr:rowOff>
    </xdr:from>
    <xdr:to>
      <xdr:col>6</xdr:col>
      <xdr:colOff>457200</xdr:colOff>
      <xdr:row>30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54;&#27915;&#24935;/&#30446;&#24405;/&#20250;&#35745;/&#23454;&#20363;&#25991;&#20214;/&#31532;18&#31456;/&#26368;&#32456;&#25991;&#20214;/&#21518;5&#20010;&#25991;&#20214;/&#20225;&#19994;&#36164;&#37329;&#26469;&#28304;&#32467;&#26500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自有资金</v>
          </cell>
          <cell r="D3">
            <v>289000</v>
          </cell>
        </row>
        <row r="4">
          <cell r="B4" t="str">
            <v>筹措资金</v>
          </cell>
          <cell r="C4" t="str">
            <v>长期借款</v>
          </cell>
          <cell r="D4">
            <v>800000</v>
          </cell>
        </row>
        <row r="5">
          <cell r="C5" t="str">
            <v>租赁筹资</v>
          </cell>
          <cell r="D5">
            <v>150000</v>
          </cell>
        </row>
        <row r="6">
          <cell r="C6" t="str">
            <v>股票筹资</v>
          </cell>
          <cell r="D6">
            <v>368700</v>
          </cell>
        </row>
        <row r="7">
          <cell r="C7" t="str">
            <v>债券筹资</v>
          </cell>
          <cell r="D7">
            <v>57800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showGridLines="0" tabSelected="1" workbookViewId="0">
      <selection activeCell="L16" sqref="L16"/>
    </sheetView>
  </sheetViews>
  <sheetFormatPr defaultRowHeight="13.5" x14ac:dyDescent="0.15"/>
  <cols>
    <col min="1" max="1" width="9" style="1"/>
    <col min="2" max="2" width="16.75" style="1" customWidth="1"/>
    <col min="3" max="3" width="13.125" style="1" customWidth="1"/>
    <col min="4" max="4" width="20.75" style="1" customWidth="1"/>
    <col min="5" max="5" width="17.625" style="1" customWidth="1"/>
    <col min="6" max="6" width="18.25" style="1" customWidth="1"/>
    <col min="7" max="7" width="16.125" style="1" customWidth="1"/>
    <col min="8" max="16384" width="9" style="1"/>
  </cols>
  <sheetData>
    <row r="1" spans="2:7" ht="42.75" customHeight="1" x14ac:dyDescent="0.15">
      <c r="B1" s="16" t="s">
        <v>0</v>
      </c>
      <c r="C1" s="16"/>
      <c r="D1" s="16"/>
      <c r="E1" s="16"/>
      <c r="F1" s="16"/>
      <c r="G1" s="16"/>
    </row>
    <row r="2" spans="2:7" s="3" customFormat="1" ht="26.25" customHeight="1" x14ac:dyDescent="0.15">
      <c r="B2" s="14" t="s">
        <v>1</v>
      </c>
      <c r="C2" s="14" t="s">
        <v>2</v>
      </c>
      <c r="D2" s="14" t="s">
        <v>3</v>
      </c>
      <c r="E2" s="14" t="s">
        <v>4</v>
      </c>
      <c r="F2" s="14" t="s">
        <v>16</v>
      </c>
      <c r="G2" s="14" t="s">
        <v>17</v>
      </c>
    </row>
    <row r="3" spans="2:7" ht="17.100000000000001" customHeight="1" x14ac:dyDescent="0.15">
      <c r="B3" s="5" t="s">
        <v>5</v>
      </c>
      <c r="C3" s="2">
        <v>1</v>
      </c>
      <c r="D3" s="6">
        <v>1500000</v>
      </c>
      <c r="E3" s="6">
        <v>2000000</v>
      </c>
      <c r="F3" s="6">
        <v>3500000</v>
      </c>
      <c r="G3" s="6">
        <v>5500000</v>
      </c>
    </row>
    <row r="4" spans="2:7" ht="17.100000000000001" customHeight="1" x14ac:dyDescent="0.15">
      <c r="B4" s="5" t="s">
        <v>6</v>
      </c>
      <c r="C4" s="2">
        <v>2</v>
      </c>
      <c r="D4" s="6">
        <v>500000</v>
      </c>
      <c r="E4" s="6">
        <v>800000</v>
      </c>
      <c r="F4" s="6">
        <v>1200000</v>
      </c>
      <c r="G4" s="7">
        <v>1000000</v>
      </c>
    </row>
    <row r="5" spans="2:7" ht="17.100000000000001" customHeight="1" x14ac:dyDescent="0.15">
      <c r="B5" s="5" t="s">
        <v>7</v>
      </c>
      <c r="C5" s="2">
        <v>3</v>
      </c>
      <c r="D5" s="8">
        <f>D4/D3</f>
        <v>0.33333333333333331</v>
      </c>
      <c r="E5" s="8">
        <f>E4/E3</f>
        <v>0.4</v>
      </c>
      <c r="F5" s="8">
        <f>F4/F3</f>
        <v>0.34285714285714286</v>
      </c>
      <c r="G5" s="8">
        <f>G4/G3</f>
        <v>0.18181818181818182</v>
      </c>
    </row>
    <row r="6" spans="2:7" ht="17.100000000000001" customHeight="1" x14ac:dyDescent="0.15">
      <c r="B6" s="5" t="s">
        <v>8</v>
      </c>
      <c r="C6" s="2">
        <v>4</v>
      </c>
      <c r="D6" s="9">
        <f>D3-D4</f>
        <v>1000000</v>
      </c>
      <c r="E6" s="9">
        <f>E3-E4</f>
        <v>1200000</v>
      </c>
      <c r="F6" s="9">
        <f>F3-F4</f>
        <v>2300000</v>
      </c>
      <c r="G6" s="9">
        <f>G3-G4</f>
        <v>4500000</v>
      </c>
    </row>
    <row r="7" spans="2:7" ht="17.100000000000001" customHeight="1" x14ac:dyDescent="0.15">
      <c r="B7" s="5" t="s">
        <v>9</v>
      </c>
      <c r="C7" s="2">
        <v>5</v>
      </c>
      <c r="D7" s="10">
        <v>750000</v>
      </c>
      <c r="E7" s="10">
        <v>1000000</v>
      </c>
      <c r="F7" s="10">
        <v>2200000</v>
      </c>
      <c r="G7" s="11">
        <v>3400000</v>
      </c>
    </row>
    <row r="8" spans="2:7" ht="17.100000000000001" customHeight="1" x14ac:dyDescent="0.15">
      <c r="B8" s="5" t="s">
        <v>10</v>
      </c>
      <c r="C8" s="2">
        <v>6</v>
      </c>
      <c r="D8" s="9">
        <f>D4*0.1</f>
        <v>50000</v>
      </c>
      <c r="E8" s="9">
        <f>E4*0.1</f>
        <v>80000</v>
      </c>
      <c r="F8" s="9">
        <f>F4*0.1</f>
        <v>120000</v>
      </c>
      <c r="G8" s="9">
        <f>G4*0.1</f>
        <v>100000</v>
      </c>
    </row>
    <row r="9" spans="2:7" ht="17.100000000000001" customHeight="1" x14ac:dyDescent="0.15">
      <c r="B9" s="5" t="s">
        <v>11</v>
      </c>
      <c r="C9" s="2">
        <v>7</v>
      </c>
      <c r="D9" s="9">
        <f>D7-D8</f>
        <v>700000</v>
      </c>
      <c r="E9" s="9">
        <f>E7-E8</f>
        <v>920000</v>
      </c>
      <c r="F9" s="9">
        <f>F7-F8</f>
        <v>2080000</v>
      </c>
      <c r="G9" s="9">
        <f>G7-G8</f>
        <v>3300000</v>
      </c>
    </row>
    <row r="10" spans="2:7" ht="17.100000000000001" customHeight="1" x14ac:dyDescent="0.15">
      <c r="B10" s="5" t="s">
        <v>12</v>
      </c>
      <c r="C10" s="2">
        <v>8</v>
      </c>
      <c r="D10" s="9">
        <f>D9*0.33</f>
        <v>231000</v>
      </c>
      <c r="E10" s="9">
        <f>E9*0.33</f>
        <v>303600</v>
      </c>
      <c r="F10" s="9">
        <f>F9*0.33</f>
        <v>686400</v>
      </c>
      <c r="G10" s="9">
        <f>G9*0.33</f>
        <v>1089000</v>
      </c>
    </row>
    <row r="11" spans="2:7" ht="17.100000000000001" customHeight="1" x14ac:dyDescent="0.15">
      <c r="B11" s="5" t="s">
        <v>13</v>
      </c>
      <c r="C11" s="2">
        <v>9</v>
      </c>
      <c r="D11" s="9">
        <f>D9-D10</f>
        <v>469000</v>
      </c>
      <c r="E11" s="9">
        <f>E9-E10</f>
        <v>616400</v>
      </c>
      <c r="F11" s="9">
        <f>F9-F10</f>
        <v>1393600</v>
      </c>
      <c r="G11" s="9">
        <f>G9-G10</f>
        <v>2211000</v>
      </c>
    </row>
    <row r="12" spans="2:7" ht="17.100000000000001" customHeight="1" x14ac:dyDescent="0.15">
      <c r="B12" s="5" t="s">
        <v>14</v>
      </c>
      <c r="C12" s="2">
        <v>10</v>
      </c>
      <c r="D12" s="12">
        <f>D11/D6</f>
        <v>0.46899999999999997</v>
      </c>
      <c r="E12" s="12">
        <f>E11/E6</f>
        <v>0.51366666666666672</v>
      </c>
      <c r="F12" s="12">
        <f>F11/F6</f>
        <v>0.60591304347826092</v>
      </c>
      <c r="G12" s="12">
        <f>G11/G6</f>
        <v>0.49133333333333334</v>
      </c>
    </row>
    <row r="13" spans="2:7" ht="17.100000000000001" customHeight="1" x14ac:dyDescent="0.15">
      <c r="B13" s="5" t="s">
        <v>15</v>
      </c>
      <c r="C13" s="2">
        <v>11</v>
      </c>
      <c r="D13" s="13">
        <f>D7/D9</f>
        <v>1.0714285714285714</v>
      </c>
      <c r="E13" s="13">
        <f>E7/E9</f>
        <v>1.0869565217391304</v>
      </c>
      <c r="F13" s="13">
        <f>F7/F9</f>
        <v>1.0576923076923077</v>
      </c>
      <c r="G13" s="13">
        <f>G7/G9</f>
        <v>1.0303030303030303</v>
      </c>
    </row>
    <row r="15" spans="2:7" x14ac:dyDescent="0.15">
      <c r="B15" s="15"/>
      <c r="C15" s="15"/>
      <c r="D15" s="15"/>
      <c r="E15" s="15"/>
      <c r="F15" s="15"/>
    </row>
    <row r="16" spans="2:7" ht="17.25" x14ac:dyDescent="0.3">
      <c r="B16" s="4"/>
    </row>
  </sheetData>
  <mergeCells count="2">
    <mergeCell ref="B15:F15"/>
    <mergeCell ref="B1:G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筹资结构风险分析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2012-06-28T01:16:00Z</dcterms:created>
  <dcterms:modified xsi:type="dcterms:W3CDTF">2012-08-27T23:27:53Z</dcterms:modified>
</cp:coreProperties>
</file>