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955" windowHeight="8895" tabRatio="377"/>
  </bookViews>
  <sheets>
    <sheet name="贷款偿还进度分析" sheetId="4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E16" i="4" l="1"/>
  <c r="D15" i="4"/>
  <c r="D14" i="4"/>
  <c r="D13" i="4"/>
  <c r="D12" i="4"/>
  <c r="D11" i="4"/>
  <c r="D16" i="4" s="1"/>
  <c r="C8" i="4"/>
  <c r="C7" i="4"/>
  <c r="C21" i="4" l="1"/>
  <c r="F23" i="4" s="1"/>
  <c r="F24" i="4" s="1"/>
  <c r="C19" i="4"/>
  <c r="C20" i="4" s="1"/>
  <c r="C23" i="4" s="1"/>
  <c r="C24" i="4" s="1"/>
</calcChain>
</file>

<file path=xl/sharedStrings.xml><?xml version="1.0" encoding="utf-8"?>
<sst xmlns="http://schemas.openxmlformats.org/spreadsheetml/2006/main" count="27" uniqueCount="27">
  <si>
    <t>贷款偿还进度分析</t>
    <phoneticPr fontId="2" type="noConversion"/>
  </si>
  <si>
    <t>公司名称</t>
    <phoneticPr fontId="1" type="noConversion"/>
  </si>
  <si>
    <t>华云信息有限公司</t>
    <phoneticPr fontId="1" type="noConversion"/>
  </si>
  <si>
    <t>单位：</t>
    <phoneticPr fontId="1" type="noConversion"/>
  </si>
  <si>
    <t>元</t>
    <phoneticPr fontId="1" type="noConversion"/>
  </si>
  <si>
    <t>贷款基本资料</t>
    <phoneticPr fontId="2" type="noConversion"/>
  </si>
  <si>
    <t>贷款金额</t>
    <phoneticPr fontId="2" type="noConversion"/>
  </si>
  <si>
    <t>贷款期限</t>
    <phoneticPr fontId="2" type="noConversion"/>
  </si>
  <si>
    <t>贷款利率</t>
    <phoneticPr fontId="2" type="noConversion"/>
  </si>
  <si>
    <t>年偿还额</t>
    <phoneticPr fontId="2" type="noConversion"/>
  </si>
  <si>
    <t>月偿还额</t>
    <phoneticPr fontId="2" type="noConversion"/>
  </si>
  <si>
    <t>计划还款额实际归还贷款</t>
    <phoneticPr fontId="2" type="noConversion"/>
  </si>
  <si>
    <t>年份</t>
    <phoneticPr fontId="2" type="noConversion"/>
  </si>
  <si>
    <t>月份</t>
    <phoneticPr fontId="2" type="noConversion"/>
  </si>
  <si>
    <t>计划还款额</t>
    <phoneticPr fontId="2" type="noConversion"/>
  </si>
  <si>
    <t>实际还款额</t>
    <phoneticPr fontId="2" type="noConversion"/>
  </si>
  <si>
    <t>合计</t>
    <phoneticPr fontId="2" type="noConversion"/>
  </si>
  <si>
    <t>贷款偿还比例</t>
    <phoneticPr fontId="2" type="noConversion"/>
  </si>
  <si>
    <t>已还本金</t>
    <phoneticPr fontId="2" type="noConversion"/>
  </si>
  <si>
    <t>已还贷款比例</t>
    <phoneticPr fontId="2" type="noConversion"/>
  </si>
  <si>
    <t>计划完成比例</t>
    <phoneticPr fontId="2" type="noConversion"/>
  </si>
  <si>
    <t>data1</t>
    <phoneticPr fontId="2" type="noConversion"/>
  </si>
  <si>
    <t>data4</t>
    <phoneticPr fontId="2" type="noConversion"/>
  </si>
  <si>
    <t>data2</t>
    <phoneticPr fontId="2" type="noConversion"/>
  </si>
  <si>
    <t>data5</t>
    <phoneticPr fontId="2" type="noConversion"/>
  </si>
  <si>
    <t>data3</t>
    <phoneticPr fontId="2" type="noConversion"/>
  </si>
  <si>
    <t>data6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</si>
</sst>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￥&quot;#,##0.00;[Red]&quot;￥&quot;\-#,##0.00"/>
    <numFmt numFmtId="176" formatCode="&quot;￥&quot;#,##0.00_);[Red]\(&quot;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theme="0"/>
      <name val="宋体"/>
      <family val="3"/>
      <charset val="134"/>
    </font>
    <font>
      <sz val="24"/>
      <name val="华文中宋"/>
      <family val="3"/>
      <charset val="134"/>
    </font>
    <font>
      <b/>
      <sz val="10"/>
      <color theme="0"/>
      <name val="宋体"/>
      <family val="3"/>
      <charset val="134"/>
    </font>
    <font>
      <sz val="20"/>
      <name val="华文中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10" fontId="3" fillId="0" borderId="0" xfId="0" applyNumberFormat="1" applyFont="1" applyAlignment="1"/>
    <xf numFmtId="0" fontId="3" fillId="0" borderId="1" xfId="0" applyFont="1" applyBorder="1" applyAlignment="1"/>
    <xf numFmtId="10" fontId="3" fillId="0" borderId="1" xfId="0" applyNumberFormat="1" applyFont="1" applyBorder="1" applyAlignment="1"/>
    <xf numFmtId="8" fontId="3" fillId="3" borderId="1" xfId="0" applyNumberFormat="1" applyFont="1" applyFill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176" fontId="3" fillId="0" borderId="1" xfId="0" applyNumberFormat="1" applyFont="1" applyBorder="1" applyAlignment="1"/>
    <xf numFmtId="8" fontId="3" fillId="0" borderId="0" xfId="0" applyNumberFormat="1" applyFont="1" applyAlignment="1"/>
    <xf numFmtId="0" fontId="6" fillId="0" borderId="0" xfId="0" applyFont="1" applyAlignment="1"/>
    <xf numFmtId="0" fontId="7" fillId="2" borderId="1" xfId="0" applyFont="1" applyFill="1" applyBorder="1" applyAlignment="1"/>
    <xf numFmtId="0" fontId="3" fillId="0" borderId="2" xfId="0" applyFont="1" applyBorder="1" applyAlignment="1"/>
    <xf numFmtId="8" fontId="3" fillId="3" borderId="4" xfId="0" applyNumberFormat="1" applyFont="1" applyFill="1" applyBorder="1" applyAlignment="1"/>
    <xf numFmtId="10" fontId="3" fillId="3" borderId="6" xfId="0" applyNumberFormat="1" applyFont="1" applyFill="1" applyBorder="1" applyAlignment="1"/>
    <xf numFmtId="10" fontId="3" fillId="3" borderId="9" xfId="0" applyNumberFormat="1" applyFont="1" applyFill="1" applyBorder="1" applyAlignment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8" fontId="3" fillId="0" borderId="6" xfId="0" applyNumberFormat="1" applyFont="1" applyBorder="1" applyAlignment="1"/>
    <xf numFmtId="8" fontId="3" fillId="3" borderId="8" xfId="0" applyNumberFormat="1" applyFont="1" applyFill="1" applyBorder="1" applyAlignment="1"/>
    <xf numFmtId="10" fontId="3" fillId="0" borderId="4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9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00"/>
      <color rgb="FF06B1BA"/>
      <color rgb="FFFF0066"/>
      <color rgb="FFB028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还款进度图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1"/>
            <c:bubble3D val="0"/>
            <c:spPr>
              <a:solidFill>
                <a:schemeClr val="tx1"/>
              </a:solidFill>
            </c:spPr>
          </c:dPt>
          <c:dPt>
            <c:idx val="2"/>
            <c:bubble3D val="0"/>
            <c:spPr>
              <a:noFill/>
            </c:spPr>
          </c:dPt>
          <c:val>
            <c:numRef>
              <c:f>[1]贷款偿还进度分析!$C$23:$C$25</c:f>
              <c:numCache>
                <c:formatCode>0.00%</c:formatCode>
                <c:ptCount val="3"/>
                <c:pt idx="0">
                  <c:v>0.10059999999999999</c:v>
                </c:pt>
                <c:pt idx="1">
                  <c:v>0.39939999999999998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计划完成进度图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</c:spPr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1"/>
            <c:bubble3D val="0"/>
          </c:dPt>
          <c:dPt>
            <c:idx val="2"/>
            <c:bubble3D val="0"/>
            <c:spPr>
              <a:noFill/>
            </c:spPr>
          </c:dPt>
          <c:val>
            <c:numRef>
              <c:f>[1]贷款偿还进度分析!$F$23:$F$25</c:f>
              <c:numCache>
                <c:formatCode>0.00%</c:formatCode>
                <c:ptCount val="3"/>
                <c:pt idx="0">
                  <c:v>0.43632614191589536</c:v>
                </c:pt>
                <c:pt idx="1">
                  <c:v>6.367385808410464E-2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628651</xdr:colOff>
      <xdr:row>2</xdr:row>
      <xdr:rowOff>33337</xdr:rowOff>
    </xdr:from>
    <xdr:to>
      <xdr:col>7</xdr:col>
      <xdr:colOff>533401</xdr:colOff>
      <xdr:row>11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857250</xdr:colOff>
      <xdr:row>11</xdr:row>
      <xdr:rowOff>104775</xdr:rowOff>
    </xdr:from>
    <xdr:to>
      <xdr:col>8</xdr:col>
      <xdr:colOff>438150</xdr:colOff>
      <xdr:row>21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25;&#19994;&#31609;&#36164;&#20915;&#31574;&#31649;&#29702;&#34920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长期借款筹模型"/>
      <sheetName val="租赁筹资分析模型"/>
      <sheetName val="债券筹资决策模型"/>
      <sheetName val="贷款偿还进度分析"/>
      <sheetName val="逆算利率和贷款额模型"/>
      <sheetName val="长期借双变量模拟运算表"/>
      <sheetName val="股票筹资分析模型"/>
      <sheetName val="筹资结构风险分析"/>
      <sheetName val="企业资金来源结构分析"/>
      <sheetName val="最佳还款方案决策模型"/>
      <sheetName val="等额摊还法还款计划表"/>
      <sheetName val="Sheet2"/>
    </sheetNames>
    <sheetDataSet>
      <sheetData sheetId="0"/>
      <sheetData sheetId="1"/>
      <sheetData sheetId="2"/>
      <sheetData sheetId="3">
        <row r="23">
          <cell r="C23">
            <v>0.10059999999999999</v>
          </cell>
          <cell r="F23">
            <v>0.43632614191589536</v>
          </cell>
        </row>
        <row r="24">
          <cell r="C24">
            <v>0.39939999999999998</v>
          </cell>
          <cell r="F24">
            <v>6.367385808410464E-2</v>
          </cell>
        </row>
        <row r="25">
          <cell r="C25">
            <v>0.5</v>
          </cell>
          <cell r="F25">
            <v>0.5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workbookViewId="0">
      <selection activeCell="M15" sqref="M15"/>
    </sheetView>
  </sheetViews>
  <sheetFormatPr defaultRowHeight="13.5"/>
  <cols>
    <col min="1" max="1" width="3.5" style="1" customWidth="1"/>
    <col min="2" max="2" width="15.125" style="1" customWidth="1"/>
    <col min="3" max="3" width="15.375" style="1" customWidth="1"/>
    <col min="4" max="4" width="11.875" style="1" customWidth="1"/>
    <col min="5" max="5" width="12.5" style="1" customWidth="1"/>
    <col min="6" max="6" width="16.125" style="1" customWidth="1"/>
    <col min="7" max="7" width="2" style="1" customWidth="1"/>
    <col min="8" max="8" width="12.75" style="1" bestFit="1" customWidth="1"/>
    <col min="9" max="9" width="13.625" style="1" customWidth="1"/>
    <col min="10" max="16384" width="9" style="1"/>
  </cols>
  <sheetData>
    <row r="1" spans="2:8" ht="33">
      <c r="B1" s="33" t="s">
        <v>0</v>
      </c>
      <c r="C1" s="33"/>
      <c r="D1" s="33"/>
      <c r="E1" s="33"/>
      <c r="F1" s="12"/>
      <c r="G1" s="12"/>
      <c r="H1" s="12"/>
    </row>
    <row r="2" spans="2:8" ht="21" customHeight="1">
      <c r="B2" s="27" t="s">
        <v>1</v>
      </c>
      <c r="C2" s="27" t="s">
        <v>2</v>
      </c>
      <c r="D2" s="27" t="s">
        <v>3</v>
      </c>
      <c r="E2" s="27" t="s">
        <v>4</v>
      </c>
      <c r="F2" s="2"/>
      <c r="G2" s="12"/>
      <c r="H2" s="12"/>
    </row>
    <row r="3" spans="2:8" s="2" customFormat="1" ht="15" customHeight="1">
      <c r="B3" s="30" t="s">
        <v>5</v>
      </c>
      <c r="C3" s="30"/>
    </row>
    <row r="4" spans="2:8" s="2" customFormat="1" ht="15" customHeight="1">
      <c r="B4" s="13" t="s">
        <v>6</v>
      </c>
      <c r="C4" s="10">
        <v>250000</v>
      </c>
    </row>
    <row r="5" spans="2:8" s="2" customFormat="1" ht="15" customHeight="1">
      <c r="B5" s="13" t="s">
        <v>7</v>
      </c>
      <c r="C5" s="4">
        <v>8</v>
      </c>
    </row>
    <row r="6" spans="2:8" s="2" customFormat="1" ht="15" customHeight="1">
      <c r="B6" s="13" t="s">
        <v>8</v>
      </c>
      <c r="C6" s="5">
        <v>0.08</v>
      </c>
    </row>
    <row r="7" spans="2:8" s="2" customFormat="1" ht="15" customHeight="1">
      <c r="B7" s="13" t="s">
        <v>9</v>
      </c>
      <c r="C7" s="6">
        <f>PMT($C$6,$C$5,-$C$4)</f>
        <v>43503.690147955538</v>
      </c>
      <c r="E7" s="11"/>
    </row>
    <row r="8" spans="2:8" s="2" customFormat="1" ht="15" customHeight="1">
      <c r="B8" s="13" t="s">
        <v>10</v>
      </c>
      <c r="C8" s="6">
        <f>PMT(C6/12,C5*12,-C4)</f>
        <v>3534.1698136362011</v>
      </c>
    </row>
    <row r="9" spans="2:8" s="2" customFormat="1" ht="15" customHeight="1" thickBot="1">
      <c r="B9" s="31" t="s">
        <v>11</v>
      </c>
      <c r="C9" s="31"/>
      <c r="D9" s="31"/>
      <c r="E9" s="31"/>
    </row>
    <row r="10" spans="2:8" s="2" customFormat="1" ht="15" customHeight="1">
      <c r="B10" s="18" t="s">
        <v>12</v>
      </c>
      <c r="C10" s="19" t="s">
        <v>13</v>
      </c>
      <c r="D10" s="19" t="s">
        <v>14</v>
      </c>
      <c r="E10" s="20" t="s">
        <v>15</v>
      </c>
    </row>
    <row r="11" spans="2:8" s="2" customFormat="1" ht="15" customHeight="1">
      <c r="B11" s="7">
        <v>2012</v>
      </c>
      <c r="C11" s="4"/>
      <c r="D11" s="6">
        <f>PMT($C$6,$C$5,-$C$4)</f>
        <v>43503.690147955538</v>
      </c>
      <c r="E11" s="21">
        <v>40000</v>
      </c>
    </row>
    <row r="12" spans="2:8" s="2" customFormat="1" ht="15" customHeight="1">
      <c r="B12" s="7">
        <v>2013</v>
      </c>
      <c r="C12" s="4">
        <v>1</v>
      </c>
      <c r="D12" s="6">
        <f>PMT($C$6/12,$C$5*12,-$C$4)</f>
        <v>3534.1698136362011</v>
      </c>
      <c r="E12" s="21">
        <v>5000</v>
      </c>
    </row>
    <row r="13" spans="2:8" s="2" customFormat="1" ht="15" customHeight="1">
      <c r="B13" s="7"/>
      <c r="C13" s="4">
        <v>2</v>
      </c>
      <c r="D13" s="6">
        <f>PMT($C$6/12,$C$5*12,-$C$4)</f>
        <v>3534.1698136362011</v>
      </c>
      <c r="E13" s="21">
        <v>3000</v>
      </c>
    </row>
    <row r="14" spans="2:8" s="2" customFormat="1" ht="15" customHeight="1">
      <c r="B14" s="7"/>
      <c r="C14" s="4">
        <v>3</v>
      </c>
      <c r="D14" s="6">
        <f>PMT($C$6/12,$C$5*12,-$C$4)</f>
        <v>3534.1698136362011</v>
      </c>
      <c r="E14" s="21">
        <v>1500</v>
      </c>
    </row>
    <row r="15" spans="2:8" s="2" customFormat="1" ht="15" customHeight="1">
      <c r="B15" s="7"/>
      <c r="C15" s="4">
        <v>4</v>
      </c>
      <c r="D15" s="6">
        <f>PMT($C$6/12,$C$5*12,-$C$4)</f>
        <v>3534.1698136362011</v>
      </c>
      <c r="E15" s="21">
        <v>800</v>
      </c>
      <c r="F15" s="11"/>
    </row>
    <row r="16" spans="2:8" s="2" customFormat="1" ht="15" customHeight="1" thickBot="1">
      <c r="B16" s="8" t="s">
        <v>16</v>
      </c>
      <c r="C16" s="9"/>
      <c r="D16" s="22">
        <f>SUM(D11:D15)</f>
        <v>57640.36940250035</v>
      </c>
      <c r="E16" s="22">
        <f>SUM(E11:E15)</f>
        <v>50300</v>
      </c>
    </row>
    <row r="17" spans="2:8" s="2" customFormat="1" ht="15" customHeight="1">
      <c r="G17" s="3"/>
      <c r="H17" s="3"/>
    </row>
    <row r="18" spans="2:8" s="2" customFormat="1" ht="15" customHeight="1" thickBot="1">
      <c r="B18" s="32" t="s">
        <v>17</v>
      </c>
      <c r="C18" s="32"/>
      <c r="E18" s="1"/>
      <c r="F18" s="1"/>
    </row>
    <row r="19" spans="2:8" s="2" customFormat="1" ht="15" customHeight="1">
      <c r="B19" s="14" t="s">
        <v>18</v>
      </c>
      <c r="C19" s="15">
        <f>E16</f>
        <v>50300</v>
      </c>
      <c r="E19" s="1"/>
      <c r="F19" s="1"/>
    </row>
    <row r="20" spans="2:8" s="2" customFormat="1" ht="15" customHeight="1">
      <c r="B20" s="7" t="s">
        <v>19</v>
      </c>
      <c r="C20" s="16">
        <f>C19/C4</f>
        <v>0.20119999999999999</v>
      </c>
    </row>
    <row r="21" spans="2:8" s="2" customFormat="1" ht="12.75" thickBot="1">
      <c r="B21" s="8" t="s">
        <v>20</v>
      </c>
      <c r="C21" s="17">
        <f>E16/D16</f>
        <v>0.87265228383179072</v>
      </c>
    </row>
    <row r="22" spans="2:8" s="2" customFormat="1" ht="12.75" thickBot="1"/>
    <row r="23" spans="2:8" s="2" customFormat="1" ht="12">
      <c r="B23" s="26" t="s">
        <v>21</v>
      </c>
      <c r="C23" s="23">
        <f>C20/2</f>
        <v>0.10059999999999999</v>
      </c>
      <c r="D23" s="27"/>
      <c r="E23" s="26" t="s">
        <v>22</v>
      </c>
      <c r="F23" s="23">
        <f>C21/2</f>
        <v>0.43632614191589536</v>
      </c>
    </row>
    <row r="24" spans="2:8">
      <c r="B24" s="28" t="s">
        <v>23</v>
      </c>
      <c r="C24" s="24">
        <f>C25-C23</f>
        <v>0.39939999999999998</v>
      </c>
      <c r="D24" s="27"/>
      <c r="E24" s="28" t="s">
        <v>24</v>
      </c>
      <c r="F24" s="24">
        <f>F25-F23</f>
        <v>6.367385808410464E-2</v>
      </c>
    </row>
    <row r="25" spans="2:8" ht="14.25" thickBot="1">
      <c r="B25" s="29" t="s">
        <v>25</v>
      </c>
      <c r="C25" s="25">
        <v>0.5</v>
      </c>
      <c r="D25" s="27"/>
      <c r="E25" s="29" t="s">
        <v>26</v>
      </c>
      <c r="F25" s="25">
        <v>0.5</v>
      </c>
    </row>
  </sheetData>
  <mergeCells count="4">
    <mergeCell ref="B18:C18"/>
    <mergeCell ref="B1:E1"/>
    <mergeCell ref="B3:C3"/>
    <mergeCell ref="B9:E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贷款偿还进度分析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2012-06-28T01:16:00Z</dcterms:created>
  <dcterms:modified xsi:type="dcterms:W3CDTF">2012-08-28T03:29:28Z</dcterms:modified>
</cp:coreProperties>
</file>