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trlProps/ctrlProp1.xml" ContentType="application/vnd.ms-excel.controlpropertie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1435" windowHeight="9795" firstSheet="4" activeTab="6"/>
  </bookViews>
  <sheets>
    <sheet name="员工绩效考核分析" sheetId="4" r:id="rId1"/>
    <sheet name="绩效考核统计表" sheetId="1" r:id="rId2"/>
    <sheet name="年度绩效考核统计表" sheetId="5" r:id="rId3"/>
    <sheet name="选择员工对各年考核成绩比较" sheetId="6" r:id="rId4"/>
    <sheet name="员工离职审批表" sheetId="2" r:id="rId5"/>
    <sheet name="Sheet2" sheetId="7" state="hidden" r:id="rId6"/>
    <sheet name="人员流动统计表" sheetId="3" r:id="rId7"/>
  </sheets>
  <externalReferences>
    <externalReference r:id="rId8"/>
  </externalReferences>
  <calcPr calcId="145621"/>
  <pivotCaches>
    <pivotCache cacheId="4" r:id="rId9"/>
    <pivotCache cacheId="5" r:id="rId10"/>
  </pivotCaches>
</workbook>
</file>

<file path=xl/calcChain.xml><?xml version="1.0" encoding="utf-8"?>
<calcChain xmlns="http://schemas.openxmlformats.org/spreadsheetml/2006/main">
  <c r="A2" i="6" l="1"/>
  <c r="A5" i="6" s="1"/>
  <c r="C5" i="6" s="1"/>
  <c r="E5" i="6" l="1"/>
  <c r="B5" i="6"/>
  <c r="D5" i="6"/>
  <c r="P4" i="3"/>
  <c r="P5" i="3"/>
  <c r="P6" i="3"/>
  <c r="P7" i="3"/>
  <c r="P8" i="3"/>
  <c r="P9" i="3"/>
  <c r="P10" i="3"/>
  <c r="P11" i="3"/>
  <c r="P12" i="3"/>
  <c r="P13" i="3"/>
  <c r="P14" i="3"/>
  <c r="P3" i="3"/>
  <c r="E15" i="3"/>
  <c r="F15" i="3"/>
  <c r="G15" i="3"/>
  <c r="H15" i="3"/>
  <c r="I15" i="3"/>
  <c r="J15" i="3"/>
  <c r="K15" i="3"/>
  <c r="L15" i="3"/>
  <c r="M15" i="3"/>
  <c r="N15" i="3"/>
  <c r="O15" i="3"/>
  <c r="E16" i="3"/>
  <c r="F16" i="3"/>
  <c r="G16" i="3"/>
  <c r="H16" i="3"/>
  <c r="I16" i="3"/>
  <c r="J16" i="3"/>
  <c r="K16" i="3"/>
  <c r="L16" i="3"/>
  <c r="M16" i="3"/>
  <c r="N16" i="3"/>
  <c r="O16" i="3"/>
  <c r="D16" i="3"/>
  <c r="P16" i="3" s="1"/>
  <c r="D15" i="3"/>
  <c r="P15" i="3" s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" i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</calcChain>
</file>

<file path=xl/sharedStrings.xml><?xml version="1.0" encoding="utf-8"?>
<sst xmlns="http://schemas.openxmlformats.org/spreadsheetml/2006/main" count="170" uniqueCount="152">
  <si>
    <t>编号</t>
    <phoneticPr fontId="1" type="noConversion"/>
  </si>
  <si>
    <t>姓名</t>
    <phoneticPr fontId="1" type="noConversion"/>
  </si>
  <si>
    <t>部门</t>
    <phoneticPr fontId="1" type="noConversion"/>
  </si>
  <si>
    <t>职位</t>
    <phoneticPr fontId="1" type="noConversion"/>
  </si>
  <si>
    <t>工龄</t>
    <phoneticPr fontId="1" type="noConversion"/>
  </si>
  <si>
    <t>一季度考核成绩</t>
    <phoneticPr fontId="1" type="noConversion"/>
  </si>
  <si>
    <t>二季效考核成绩</t>
    <phoneticPr fontId="1" type="noConversion"/>
  </si>
  <si>
    <t>三季度考核成绩</t>
    <phoneticPr fontId="1" type="noConversion"/>
  </si>
  <si>
    <t>四季度绩效成绩</t>
    <phoneticPr fontId="1" type="noConversion"/>
  </si>
  <si>
    <t>员工绩效考核统计表</t>
    <phoneticPr fontId="1" type="noConversion"/>
  </si>
  <si>
    <t>考核平均成绩</t>
    <phoneticPr fontId="1" type="noConversion"/>
  </si>
  <si>
    <t>辞职审批表</t>
    <phoneticPr fontId="4" type="noConversion"/>
  </si>
  <si>
    <r>
      <t xml:space="preserve">                                                           </t>
    </r>
    <r>
      <rPr>
        <sz val="12"/>
        <rFont val="宋体"/>
        <family val="3"/>
        <charset val="134"/>
      </rPr>
      <t>填表日期:</t>
    </r>
    <r>
      <rPr>
        <sz val="11"/>
        <color theme="1"/>
        <rFont val="宋体"/>
        <family val="2"/>
        <charset val="134"/>
        <scheme val="minor"/>
      </rPr>
      <t xml:space="preserve">       </t>
    </r>
    <r>
      <rPr>
        <sz val="12"/>
        <rFont val="宋体"/>
        <family val="3"/>
        <charset val="134"/>
      </rPr>
      <t>年</t>
    </r>
    <r>
      <rPr>
        <sz val="11"/>
        <color theme="1"/>
        <rFont val="宋体"/>
        <family val="2"/>
        <charset val="134"/>
        <scheme val="minor"/>
      </rPr>
      <t xml:space="preserve">   </t>
    </r>
    <r>
      <rPr>
        <sz val="12"/>
        <rFont val="宋体"/>
        <family val="3"/>
        <charset val="134"/>
      </rPr>
      <t>月</t>
    </r>
    <r>
      <rPr>
        <sz val="11"/>
        <color theme="1"/>
        <rFont val="宋体"/>
        <family val="2"/>
        <charset val="134"/>
        <scheme val="minor"/>
      </rPr>
      <t xml:space="preserve">   </t>
    </r>
    <r>
      <rPr>
        <sz val="12"/>
        <rFont val="宋体"/>
        <family val="3"/>
        <charset val="134"/>
      </rPr>
      <t>日</t>
    </r>
    <phoneticPr fontId="4" type="noConversion"/>
  </si>
  <si>
    <t>姓名：</t>
    <phoneticPr fontId="4" type="noConversion"/>
  </si>
  <si>
    <t>部门：</t>
    <phoneticPr fontId="4" type="noConversion"/>
  </si>
  <si>
    <t>职务：</t>
    <phoneticPr fontId="4" type="noConversion"/>
  </si>
  <si>
    <t>入职日期：</t>
    <phoneticPr fontId="4" type="noConversion"/>
  </si>
  <si>
    <t>辞职   原因</t>
    <phoneticPr fontId="4" type="noConversion"/>
  </si>
  <si>
    <t>拟离职日期</t>
    <phoneticPr fontId="4" type="noConversion"/>
  </si>
  <si>
    <t>部门批准离职日期</t>
    <phoneticPr fontId="4" type="noConversion"/>
  </si>
  <si>
    <t>部门经理意见</t>
    <phoneticPr fontId="4" type="noConversion"/>
  </si>
  <si>
    <t>总经理意见</t>
    <phoneticPr fontId="4" type="noConversion"/>
  </si>
  <si>
    <t xml:space="preserve">注:1、员工离职须提前三十天申请；  2、经理级以上人员离职必须经总经理批准；                              </t>
    <phoneticPr fontId="4" type="noConversion"/>
  </si>
  <si>
    <t>移交会签事项</t>
    <phoneticPr fontId="4" type="noConversion"/>
  </si>
  <si>
    <t>会签单位</t>
    <phoneticPr fontId="4" type="noConversion"/>
  </si>
  <si>
    <t>移交项目</t>
    <phoneticPr fontId="4" type="noConversion"/>
  </si>
  <si>
    <t>移交情况记录</t>
    <phoneticPr fontId="4" type="noConversion"/>
  </si>
  <si>
    <t>负责/验收人签字</t>
    <phoneticPr fontId="4" type="noConversion"/>
  </si>
  <si>
    <t>员工所在部门</t>
    <phoneticPr fontId="4" type="noConversion"/>
  </si>
  <si>
    <t>工装、衬衣</t>
    <phoneticPr fontId="4" type="noConversion"/>
  </si>
  <si>
    <t>其他用品</t>
    <phoneticPr fontId="4" type="noConversion"/>
  </si>
  <si>
    <t>财务部</t>
    <phoneticPr fontId="4" type="noConversion"/>
  </si>
  <si>
    <t>借款、经手费用及账款</t>
    <phoneticPr fontId="4" type="noConversion"/>
  </si>
  <si>
    <t>宿舍物品、钥匙</t>
    <phoneticPr fontId="4" type="noConversion"/>
  </si>
  <si>
    <t>餐卡</t>
    <phoneticPr fontId="4" type="noConversion"/>
  </si>
  <si>
    <t>工资结算情况</t>
    <phoneticPr fontId="4" type="noConversion"/>
  </si>
  <si>
    <t>总经理审批</t>
    <phoneticPr fontId="4" type="noConversion"/>
  </si>
  <si>
    <t>说明</t>
    <phoneticPr fontId="4" type="noConversion"/>
  </si>
  <si>
    <t>1、未办妥上述移交事项者，不予以发给薪资。</t>
    <phoneticPr fontId="4" type="noConversion"/>
  </si>
  <si>
    <t>2、凡是物品短少或损坏的，照价赔偿。</t>
    <phoneticPr fontId="4" type="noConversion"/>
  </si>
  <si>
    <t>3、离职人员薪资于次月发放工资日领取；</t>
    <phoneticPr fontId="4" type="noConversion"/>
  </si>
  <si>
    <t>4、未经总经理审批，不得支付工资。</t>
    <phoneticPr fontId="4" type="noConversion"/>
  </si>
  <si>
    <t>工作证</t>
    <phoneticPr fontId="4" type="noConversion"/>
  </si>
  <si>
    <t>后勤部</t>
    <phoneticPr fontId="4" type="noConversion"/>
  </si>
  <si>
    <t>工作交接情况</t>
    <phoneticPr fontId="4" type="noConversion"/>
  </si>
  <si>
    <t>电脑及相关办公用品</t>
    <phoneticPr fontId="4" type="noConversion"/>
  </si>
  <si>
    <t xml:space="preserve">                                            签名：                 年   月    日</t>
    <phoneticPr fontId="4" type="noConversion"/>
  </si>
  <si>
    <t>主管意见</t>
    <phoneticPr fontId="4" type="noConversion"/>
  </si>
  <si>
    <t>部门</t>
    <phoneticPr fontId="10" type="noConversion"/>
  </si>
  <si>
    <t xml:space="preserve">    月份    项目</t>
    <phoneticPr fontId="10" type="noConversion"/>
  </si>
  <si>
    <t>总合计</t>
    <phoneticPr fontId="10" type="noConversion"/>
  </si>
  <si>
    <t>生产部</t>
    <phoneticPr fontId="10" type="noConversion"/>
  </si>
  <si>
    <t>销售部</t>
    <phoneticPr fontId="10" type="noConversion"/>
  </si>
  <si>
    <t>人事部</t>
    <phoneticPr fontId="10" type="noConversion"/>
  </si>
  <si>
    <t>行政部</t>
    <phoneticPr fontId="10" type="noConversion"/>
  </si>
  <si>
    <t>财务部</t>
    <phoneticPr fontId="10" type="noConversion"/>
  </si>
  <si>
    <t>后勤部</t>
    <phoneticPr fontId="10" type="noConversion"/>
  </si>
  <si>
    <t>1月份</t>
    <phoneticPr fontId="10" type="noConversion"/>
  </si>
  <si>
    <t>2月份</t>
    <phoneticPr fontId="10" type="noConversion"/>
  </si>
  <si>
    <t>合计</t>
    <phoneticPr fontId="10" type="noConversion"/>
  </si>
  <si>
    <t>流入人数</t>
    <phoneticPr fontId="10" type="noConversion"/>
  </si>
  <si>
    <t>流出人数</t>
    <phoneticPr fontId="10" type="noConversion"/>
  </si>
  <si>
    <t>财务部</t>
  </si>
  <si>
    <t>后勤部</t>
  </si>
  <si>
    <t>人事部</t>
  </si>
  <si>
    <t>生产部</t>
  </si>
  <si>
    <t>销售部</t>
  </si>
  <si>
    <t>行政部</t>
  </si>
  <si>
    <t>总计</t>
  </si>
  <si>
    <t>平均值项:考核平均成绩</t>
  </si>
  <si>
    <t>部门</t>
  </si>
  <si>
    <t>FX001</t>
  </si>
  <si>
    <t>蔡静</t>
  </si>
  <si>
    <t>FX002</t>
  </si>
  <si>
    <t>陈媛</t>
  </si>
  <si>
    <t>FX003</t>
  </si>
  <si>
    <t>王密</t>
  </si>
  <si>
    <t>FX004</t>
  </si>
  <si>
    <t>吕芬芬</t>
  </si>
  <si>
    <t>FX005</t>
  </si>
  <si>
    <t>路高泽</t>
  </si>
  <si>
    <t>FX006</t>
  </si>
  <si>
    <t>岳庆浩</t>
  </si>
  <si>
    <t>FX007</t>
  </si>
  <si>
    <t>李雪儿</t>
  </si>
  <si>
    <t>FX008</t>
  </si>
  <si>
    <t>陈山</t>
  </si>
  <si>
    <t>FX009</t>
  </si>
  <si>
    <t>廖晓</t>
  </si>
  <si>
    <t>FX010</t>
  </si>
  <si>
    <t>张丽君</t>
  </si>
  <si>
    <t>FX011</t>
  </si>
  <si>
    <t>吴华波</t>
  </si>
  <si>
    <t>FX012</t>
  </si>
  <si>
    <t>黄孝铭</t>
  </si>
  <si>
    <t>FX013</t>
  </si>
  <si>
    <t>丁锐</t>
  </si>
  <si>
    <t>FX014</t>
  </si>
  <si>
    <t>庄霞</t>
  </si>
  <si>
    <t>FX015</t>
  </si>
  <si>
    <t>黄鹂</t>
  </si>
  <si>
    <t>FX016</t>
  </si>
  <si>
    <t>侯娟娟</t>
  </si>
  <si>
    <t>FX017</t>
  </si>
  <si>
    <t>王福鑫</t>
  </si>
  <si>
    <t>FX018</t>
  </si>
  <si>
    <t>王琪</t>
  </si>
  <si>
    <t>FX019</t>
  </si>
  <si>
    <t>陈潇</t>
  </si>
  <si>
    <t>FX020</t>
  </si>
  <si>
    <t>杨浪</t>
  </si>
  <si>
    <t>FX021</t>
  </si>
  <si>
    <t>陈风</t>
  </si>
  <si>
    <t>FX022</t>
  </si>
  <si>
    <t>张点点</t>
  </si>
  <si>
    <t>FX023</t>
  </si>
  <si>
    <t>于青青</t>
  </si>
  <si>
    <t>FX024</t>
  </si>
  <si>
    <t>邓兰兰</t>
  </si>
  <si>
    <t>FX025</t>
  </si>
  <si>
    <t>罗羽</t>
  </si>
  <si>
    <t>FX026</t>
  </si>
  <si>
    <t>杨宽</t>
  </si>
  <si>
    <t>FX027</t>
  </si>
  <si>
    <t>金鑫</t>
  </si>
  <si>
    <t>FX028</t>
  </si>
  <si>
    <t>刘猛</t>
  </si>
  <si>
    <t>FX029</t>
  </si>
  <si>
    <t>郑淑娟</t>
  </si>
  <si>
    <t>FX030</t>
  </si>
  <si>
    <t>钟菲菲</t>
  </si>
  <si>
    <t>08年考核成绩</t>
    <phoneticPr fontId="1" type="noConversion"/>
  </si>
  <si>
    <t>10年考核成绩</t>
  </si>
  <si>
    <t>11年考核成绩</t>
  </si>
  <si>
    <t>员工年度绩效考核统计表</t>
    <phoneticPr fontId="1" type="noConversion"/>
  </si>
  <si>
    <t>09年考核成绩</t>
    <phoneticPr fontId="1" type="noConversion"/>
  </si>
  <si>
    <t>选择某员工对各年绩效考核比较</t>
    <phoneticPr fontId="1" type="noConversion"/>
  </si>
  <si>
    <t>08年考核成绩</t>
    <phoneticPr fontId="1" type="noConversion"/>
  </si>
  <si>
    <t>09年考核成绩</t>
    <phoneticPr fontId="1" type="noConversion"/>
  </si>
  <si>
    <t>(全部)</t>
  </si>
  <si>
    <t>1月份</t>
  </si>
  <si>
    <r>
      <t xml:space="preserve">            </t>
    </r>
    <r>
      <rPr>
        <b/>
        <sz val="24"/>
        <rFont val="华文中宋"/>
        <family val="3"/>
        <charset val="134"/>
      </rPr>
      <t>年人员流动统计表</t>
    </r>
    <phoneticPr fontId="10" type="noConversion"/>
  </si>
  <si>
    <r>
      <t>3月份</t>
    </r>
    <r>
      <rPr>
        <sz val="11"/>
        <color theme="1"/>
        <rFont val="宋体"/>
        <family val="2"/>
        <charset val="134"/>
        <scheme val="minor"/>
      </rPr>
      <t/>
    </r>
    <phoneticPr fontId="10" type="noConversion"/>
  </si>
  <si>
    <r>
      <t>4月份</t>
    </r>
    <r>
      <rPr>
        <sz val="11"/>
        <color theme="1"/>
        <rFont val="宋体"/>
        <family val="2"/>
        <charset val="134"/>
        <scheme val="minor"/>
      </rPr>
      <t/>
    </r>
    <phoneticPr fontId="10" type="noConversion"/>
  </si>
  <si>
    <r>
      <t>5月份</t>
    </r>
    <r>
      <rPr>
        <sz val="11"/>
        <color theme="1"/>
        <rFont val="宋体"/>
        <family val="2"/>
        <charset val="134"/>
        <scheme val="minor"/>
      </rPr>
      <t/>
    </r>
    <phoneticPr fontId="10" type="noConversion"/>
  </si>
  <si>
    <r>
      <t>6月份</t>
    </r>
    <r>
      <rPr>
        <sz val="11"/>
        <color theme="1"/>
        <rFont val="宋体"/>
        <family val="2"/>
        <charset val="134"/>
        <scheme val="minor"/>
      </rPr>
      <t/>
    </r>
    <phoneticPr fontId="10" type="noConversion"/>
  </si>
  <si>
    <r>
      <t>7月份</t>
    </r>
    <r>
      <rPr>
        <sz val="11"/>
        <color theme="1"/>
        <rFont val="宋体"/>
        <family val="2"/>
        <charset val="134"/>
        <scheme val="minor"/>
      </rPr>
      <t/>
    </r>
    <phoneticPr fontId="10" type="noConversion"/>
  </si>
  <si>
    <r>
      <t>8月份</t>
    </r>
    <r>
      <rPr>
        <sz val="11"/>
        <color theme="1"/>
        <rFont val="宋体"/>
        <family val="2"/>
        <charset val="134"/>
        <scheme val="minor"/>
      </rPr>
      <t/>
    </r>
    <phoneticPr fontId="10" type="noConversion"/>
  </si>
  <si>
    <r>
      <t>9月份</t>
    </r>
    <r>
      <rPr>
        <sz val="11"/>
        <color theme="1"/>
        <rFont val="宋体"/>
        <family val="2"/>
        <charset val="134"/>
        <scheme val="minor"/>
      </rPr>
      <t/>
    </r>
    <phoneticPr fontId="10" type="noConversion"/>
  </si>
  <si>
    <r>
      <t>10月份</t>
    </r>
    <r>
      <rPr>
        <sz val="11"/>
        <color theme="1"/>
        <rFont val="宋体"/>
        <family val="2"/>
        <charset val="134"/>
        <scheme val="minor"/>
      </rPr>
      <t/>
    </r>
    <phoneticPr fontId="10" type="noConversion"/>
  </si>
  <si>
    <r>
      <t>11月份</t>
    </r>
    <r>
      <rPr>
        <sz val="11"/>
        <color theme="1"/>
        <rFont val="宋体"/>
        <family val="2"/>
        <charset val="134"/>
        <scheme val="minor"/>
      </rPr>
      <t/>
    </r>
    <phoneticPr fontId="10" type="noConversion"/>
  </si>
  <si>
    <r>
      <t>12月份</t>
    </r>
    <r>
      <rPr>
        <sz val="11"/>
        <color theme="1"/>
        <rFont val="宋体"/>
        <family val="2"/>
        <charset val="134"/>
        <scheme val="minor"/>
      </rPr>
      <t/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</si>
</sst>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4"/>
      <color theme="1"/>
      <name val="华文行楷"/>
      <family val="3"/>
      <charset val="134"/>
    </font>
    <font>
      <b/>
      <sz val="12"/>
      <color theme="1"/>
      <name val="楷体_GB2312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24"/>
      <name val="华文行楷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b/>
      <sz val="16"/>
      <color theme="1"/>
      <name val="华文楷体"/>
      <family val="3"/>
      <charset val="134"/>
    </font>
    <font>
      <b/>
      <u/>
      <sz val="24"/>
      <name val="华文中宋"/>
      <family val="3"/>
      <charset val="134"/>
    </font>
    <font>
      <b/>
      <sz val="24"/>
      <name val="华文中宋"/>
      <family val="3"/>
      <charset val="134"/>
    </font>
    <font>
      <b/>
      <sz val="12"/>
      <name val="宋体"/>
      <family val="3"/>
      <charset val="134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/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/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3" fillId="0" borderId="0" xfId="0" applyFont="1" applyBorder="1" applyAlignment="1">
      <alignment horizontal="center" vertical="top"/>
    </xf>
    <xf numFmtId="0" fontId="14" fillId="0" borderId="0" xfId="0" applyFont="1" applyBorder="1" applyAlignment="1">
      <alignment horizontal="center" vertical="top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[文件174  员工绩效和离职管理.xlsx]员工绩效考核分析!数据透视表1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zh-CN"/>
              <a:t>各部门绩效考核分析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员工绩效考核分析!$B$3</c:f>
              <c:strCache>
                <c:ptCount val="1"/>
                <c:pt idx="0">
                  <c:v>汇总</c:v>
                </c:pt>
              </c:strCache>
            </c:strRef>
          </c:tx>
          <c:invertIfNegative val="0"/>
          <c:cat>
            <c:strRef>
              <c:f>员工绩效考核分析!$A$4:$A$10</c:f>
              <c:strCache>
                <c:ptCount val="6"/>
                <c:pt idx="0">
                  <c:v>财务部</c:v>
                </c:pt>
                <c:pt idx="1">
                  <c:v>后勤部</c:v>
                </c:pt>
                <c:pt idx="2">
                  <c:v>人事部</c:v>
                </c:pt>
                <c:pt idx="3">
                  <c:v>生产部</c:v>
                </c:pt>
                <c:pt idx="4">
                  <c:v>销售部</c:v>
                </c:pt>
                <c:pt idx="5">
                  <c:v>行政部</c:v>
                </c:pt>
              </c:strCache>
            </c:strRef>
          </c:cat>
          <c:val>
            <c:numRef>
              <c:f>员工绩效考核分析!$B$4:$B$10</c:f>
              <c:numCache>
                <c:formatCode>General</c:formatCode>
                <c:ptCount val="6"/>
                <c:pt idx="0">
                  <c:v>71.666666666666671</c:v>
                </c:pt>
                <c:pt idx="1">
                  <c:v>72.900000000000006</c:v>
                </c:pt>
                <c:pt idx="2">
                  <c:v>74.166666666666671</c:v>
                </c:pt>
                <c:pt idx="3">
                  <c:v>74.6875</c:v>
                </c:pt>
                <c:pt idx="4">
                  <c:v>73.714285714285708</c:v>
                </c:pt>
                <c:pt idx="5">
                  <c:v>74.75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64327168"/>
        <c:axId val="264328704"/>
        <c:axId val="0"/>
      </c:bar3DChart>
      <c:catAx>
        <c:axId val="26432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64328704"/>
        <c:crosses val="autoZero"/>
        <c:auto val="1"/>
        <c:lblAlgn val="ctr"/>
        <c:lblOffset val="100"/>
        <c:noMultiLvlLbl val="0"/>
      </c:catAx>
      <c:valAx>
        <c:axId val="26432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327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绩效考核统计表!$B$5</c:f>
              <c:strCache>
                <c:ptCount val="1"/>
                <c:pt idx="0">
                  <c:v>王密</c:v>
                </c:pt>
              </c:strCache>
            </c:strRef>
          </c:tx>
          <c:marker>
            <c:symbol val="none"/>
          </c:marker>
          <c:val>
            <c:numRef>
              <c:f>绩效考核统计表!$F$5:$I$5</c:f>
              <c:numCache>
                <c:formatCode>General</c:formatCode>
                <c:ptCount val="4"/>
                <c:pt idx="0">
                  <c:v>77</c:v>
                </c:pt>
                <c:pt idx="1">
                  <c:v>70</c:v>
                </c:pt>
                <c:pt idx="2">
                  <c:v>65</c:v>
                </c:pt>
                <c:pt idx="3">
                  <c:v>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742784"/>
        <c:axId val="264744320"/>
      </c:lineChart>
      <c:catAx>
        <c:axId val="264742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64744320"/>
        <c:crosses val="autoZero"/>
        <c:auto val="1"/>
        <c:lblAlgn val="ctr"/>
        <c:lblOffset val="100"/>
        <c:noMultiLvlLbl val="0"/>
      </c:catAx>
      <c:valAx>
        <c:axId val="26474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74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选择员工对各年考核成绩比较!$A$5</c:f>
              <c:strCache>
                <c:ptCount val="1"/>
                <c:pt idx="0">
                  <c:v>陈潇</c:v>
                </c:pt>
              </c:strCache>
            </c:strRef>
          </c:tx>
          <c:invertIfNegative val="0"/>
          <c:cat>
            <c:strRef>
              <c:f>选择员工对各年考核成绩比较!$B$4:$E$4</c:f>
              <c:strCache>
                <c:ptCount val="4"/>
                <c:pt idx="0">
                  <c:v>08年考核成绩</c:v>
                </c:pt>
                <c:pt idx="1">
                  <c:v>09年考核成绩</c:v>
                </c:pt>
                <c:pt idx="2">
                  <c:v>10年考核成绩</c:v>
                </c:pt>
                <c:pt idx="3">
                  <c:v>11年考核成绩</c:v>
                </c:pt>
              </c:strCache>
            </c:strRef>
          </c:cat>
          <c:val>
            <c:numRef>
              <c:f>选择员工对各年考核成绩比较!$B$5:$E$5</c:f>
              <c:numCache>
                <c:formatCode>General</c:formatCode>
                <c:ptCount val="4"/>
                <c:pt idx="0">
                  <c:v>75.5</c:v>
                </c:pt>
                <c:pt idx="1">
                  <c:v>73</c:v>
                </c:pt>
                <c:pt idx="2">
                  <c:v>70</c:v>
                </c:pt>
                <c:pt idx="3">
                  <c:v>73.75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8193792"/>
        <c:axId val="268195328"/>
        <c:axId val="0"/>
      </c:bar3DChart>
      <c:catAx>
        <c:axId val="268193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68195328"/>
        <c:crosses val="autoZero"/>
        <c:auto val="1"/>
        <c:lblAlgn val="ctr"/>
        <c:lblOffset val="100"/>
        <c:noMultiLvlLbl val="0"/>
      </c:catAx>
      <c:valAx>
        <c:axId val="26819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193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人员流动统计表!$B$5</c:f>
              <c:strCache>
                <c:ptCount val="1"/>
                <c:pt idx="0">
                  <c:v>销售部</c:v>
                </c:pt>
              </c:strCache>
            </c:strRef>
          </c:tx>
          <c:explosion val="25"/>
          <c:dLbls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人员流动统计表!$C$5:$C$6</c:f>
              <c:strCache>
                <c:ptCount val="2"/>
                <c:pt idx="0">
                  <c:v>流入人数</c:v>
                </c:pt>
                <c:pt idx="1">
                  <c:v>流出人数</c:v>
                </c:pt>
              </c:strCache>
            </c:strRef>
          </c:cat>
          <c:val>
            <c:numRef>
              <c:f>人员流动统计表!$P$5:$P$6</c:f>
              <c:numCache>
                <c:formatCode>General</c:formatCode>
                <c:ptCount val="2"/>
                <c:pt idx="0">
                  <c:v>107</c:v>
                </c:pt>
                <c:pt idx="1">
                  <c:v>92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spPr>
    <a:gradFill rotWithShape="1">
      <a:gsLst>
        <a:gs pos="0">
          <a:schemeClr val="accent4">
            <a:tint val="50000"/>
            <a:satMod val="300000"/>
          </a:schemeClr>
        </a:gs>
        <a:gs pos="35000">
          <a:schemeClr val="accent4">
            <a:tint val="37000"/>
            <a:satMod val="300000"/>
          </a:schemeClr>
        </a:gs>
        <a:gs pos="100000">
          <a:schemeClr val="accent4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4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pin" dx="16" fmlaLink="$B$2" max="30" min="1" page="10" val="18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400056</xdr:colOff>
      <xdr:row>11</xdr:row>
      <xdr:rowOff>90487</xdr:rowOff>
    </xdr:from>
    <xdr:to>
      <xdr:col>5</xdr:col>
      <xdr:colOff>323856</xdr:colOff>
      <xdr:row>27</xdr:row>
      <xdr:rowOff>90487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</xdr:colOff>
      <xdr:row>33</xdr:row>
      <xdr:rowOff>152400</xdr:rowOff>
    </xdr:from>
    <xdr:to>
      <xdr:col>6</xdr:col>
      <xdr:colOff>614362</xdr:colOff>
      <xdr:row>49</xdr:row>
      <xdr:rowOff>152400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666750</xdr:colOff>
          <xdr:row>1</xdr:row>
          <xdr:rowOff>19050</xdr:rowOff>
        </xdr:from>
        <xdr:to>
          <xdr:col>1</xdr:col>
          <xdr:colOff>962025</xdr:colOff>
          <xdr:row>1</xdr:row>
          <xdr:rowOff>228600</xdr:rowOff>
        </xdr:to>
        <xdr:sp macro="" textlink="">
          <xdr:nvSpPr>
            <xdr:cNvPr id="5127" name="Spinner 7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95250</xdr:colOff>
      <xdr:row>6</xdr:row>
      <xdr:rowOff>90487</xdr:rowOff>
    </xdr:from>
    <xdr:to>
      <xdr:col>5</xdr:col>
      <xdr:colOff>666750</xdr:colOff>
      <xdr:row>22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</xdr:colOff>
      <xdr:row>0</xdr:row>
      <xdr:rowOff>52916</xdr:rowOff>
    </xdr:from>
    <xdr:to>
      <xdr:col>1</xdr:col>
      <xdr:colOff>42333</xdr:colOff>
      <xdr:row>1</xdr:row>
      <xdr:rowOff>363361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" y="52916"/>
          <a:ext cx="698500" cy="479778"/>
        </a:xfrm>
        <a:prstGeom prst="ellipse">
          <a:avLst/>
        </a:prstGeom>
        <a:ln w="63500" cap="rnd">
          <a:solidFill>
            <a:srgbClr val="00B0F0"/>
          </a:solidFill>
        </a:ln>
        <a:effectLst>
          <a:glow rad="139700">
            <a:schemeClr val="accent4">
              <a:satMod val="175000"/>
              <a:alpha val="40000"/>
            </a:schemeClr>
          </a:glow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16</xdr:row>
      <xdr:rowOff>128587</xdr:rowOff>
    </xdr:from>
    <xdr:to>
      <xdr:col>9</xdr:col>
      <xdr:colOff>180975</xdr:colOff>
      <xdr:row>32</xdr:row>
      <xdr:rowOff>128587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7754;&#27915;&#24935;/&#20154;&#21147;&#36164;&#28304;&#19982;&#25945;&#32946;&#22521;&#35757;/&#23454;&#20363;/26&#31456;&#65306;&#20154;&#20107;&#20449;&#24687;&#31649;&#29702;&#19982;&#20998;&#26512;/26&#31456;&#25968;&#25454;&#28304;/&#20154;&#20107;&#20449;&#24687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年龄层次分析"/>
      <sheetName val="职称级别分析"/>
      <sheetName val="学历层次分析"/>
      <sheetName val="人事信息管理表"/>
      <sheetName val="人事信息查询表"/>
      <sheetName val="Sheet3"/>
    </sheetNames>
    <sheetDataSet>
      <sheetData sheetId="0"/>
      <sheetData sheetId="1"/>
      <sheetData sheetId="2"/>
      <sheetData sheetId="3">
        <row r="2">
          <cell r="A2" t="str">
            <v>编号</v>
          </cell>
        </row>
        <row r="3">
          <cell r="A3" t="str">
            <v>FX001</v>
          </cell>
          <cell r="B3" t="str">
            <v>蔡静</v>
          </cell>
          <cell r="F3" t="str">
            <v>生产部</v>
          </cell>
          <cell r="G3" t="str">
            <v xml:space="preserve">厂长 </v>
          </cell>
          <cell r="N3">
            <v>10</v>
          </cell>
        </row>
        <row r="4">
          <cell r="A4" t="str">
            <v>FX002</v>
          </cell>
          <cell r="B4" t="str">
            <v>陈媛</v>
          </cell>
          <cell r="F4" t="str">
            <v>生产部</v>
          </cell>
          <cell r="G4" t="str">
            <v>主管</v>
          </cell>
          <cell r="N4">
            <v>9</v>
          </cell>
        </row>
        <row r="5">
          <cell r="A5" t="str">
            <v>FX003</v>
          </cell>
          <cell r="B5" t="str">
            <v>王密</v>
          </cell>
          <cell r="F5" t="str">
            <v>生产部</v>
          </cell>
          <cell r="G5" t="str">
            <v>员工</v>
          </cell>
          <cell r="N5">
            <v>6</v>
          </cell>
        </row>
        <row r="6">
          <cell r="A6" t="str">
            <v>FX004</v>
          </cell>
          <cell r="B6" t="str">
            <v>吕芬芬</v>
          </cell>
          <cell r="F6" t="str">
            <v>生产部</v>
          </cell>
          <cell r="G6" t="str">
            <v>员工</v>
          </cell>
          <cell r="N6">
            <v>7</v>
          </cell>
        </row>
        <row r="7">
          <cell r="A7" t="str">
            <v>FX005</v>
          </cell>
          <cell r="B7" t="str">
            <v>路高泽</v>
          </cell>
          <cell r="F7" t="str">
            <v>生产部</v>
          </cell>
          <cell r="G7" t="str">
            <v>员工</v>
          </cell>
          <cell r="N7">
            <v>9</v>
          </cell>
        </row>
        <row r="8">
          <cell r="A8" t="str">
            <v>FX006</v>
          </cell>
          <cell r="B8" t="str">
            <v>岳庆浩</v>
          </cell>
          <cell r="F8" t="str">
            <v>生产部</v>
          </cell>
          <cell r="G8" t="str">
            <v>员工</v>
          </cell>
          <cell r="N8">
            <v>5</v>
          </cell>
        </row>
        <row r="9">
          <cell r="A9" t="str">
            <v>FX007</v>
          </cell>
          <cell r="B9" t="str">
            <v>李雪儿</v>
          </cell>
          <cell r="F9" t="str">
            <v>生产部</v>
          </cell>
          <cell r="G9" t="str">
            <v>员工</v>
          </cell>
          <cell r="N9">
            <v>6</v>
          </cell>
        </row>
        <row r="10">
          <cell r="A10" t="str">
            <v>FX008</v>
          </cell>
          <cell r="B10" t="str">
            <v>陈山</v>
          </cell>
          <cell r="F10" t="str">
            <v>生产部</v>
          </cell>
          <cell r="G10" t="str">
            <v>员工</v>
          </cell>
          <cell r="N10">
            <v>6</v>
          </cell>
        </row>
        <row r="11">
          <cell r="A11" t="str">
            <v>FX009</v>
          </cell>
          <cell r="B11" t="str">
            <v>廖晓</v>
          </cell>
          <cell r="F11" t="str">
            <v>销售部</v>
          </cell>
          <cell r="G11" t="str">
            <v>总监</v>
          </cell>
          <cell r="N11">
            <v>11</v>
          </cell>
        </row>
        <row r="12">
          <cell r="A12" t="str">
            <v>FX010</v>
          </cell>
          <cell r="B12" t="str">
            <v>张丽君</v>
          </cell>
          <cell r="F12" t="str">
            <v>销售部</v>
          </cell>
          <cell r="G12" t="str">
            <v>经理</v>
          </cell>
          <cell r="N12">
            <v>9</v>
          </cell>
        </row>
        <row r="13">
          <cell r="A13" t="str">
            <v>FX011</v>
          </cell>
          <cell r="B13" t="str">
            <v>吴华波</v>
          </cell>
          <cell r="F13" t="str">
            <v>销售部</v>
          </cell>
          <cell r="G13" t="str">
            <v>大区经理</v>
          </cell>
          <cell r="N13">
            <v>2</v>
          </cell>
        </row>
        <row r="14">
          <cell r="A14" t="str">
            <v>FX012</v>
          </cell>
          <cell r="B14" t="str">
            <v>黄孝铭</v>
          </cell>
          <cell r="F14" t="str">
            <v>销售部</v>
          </cell>
          <cell r="G14" t="str">
            <v>大区经理</v>
          </cell>
          <cell r="N14">
            <v>2</v>
          </cell>
        </row>
        <row r="15">
          <cell r="A15" t="str">
            <v>FX013</v>
          </cell>
          <cell r="B15" t="str">
            <v>丁锐</v>
          </cell>
          <cell r="F15" t="str">
            <v>销售部</v>
          </cell>
          <cell r="G15" t="str">
            <v>大区经理</v>
          </cell>
          <cell r="N15">
            <v>1</v>
          </cell>
        </row>
        <row r="16">
          <cell r="A16" t="str">
            <v>FX014</v>
          </cell>
          <cell r="B16" t="str">
            <v>庄霞</v>
          </cell>
          <cell r="F16" t="str">
            <v>销售部</v>
          </cell>
          <cell r="G16" t="str">
            <v>大区经理</v>
          </cell>
          <cell r="N16">
            <v>3</v>
          </cell>
        </row>
        <row r="17">
          <cell r="A17" t="str">
            <v>FX015</v>
          </cell>
          <cell r="B17" t="str">
            <v>黄鹂</v>
          </cell>
          <cell r="F17" t="str">
            <v>销售部</v>
          </cell>
          <cell r="G17" t="str">
            <v>大区经理</v>
          </cell>
          <cell r="N17">
            <v>8</v>
          </cell>
        </row>
        <row r="18">
          <cell r="A18" t="str">
            <v>FX016</v>
          </cell>
          <cell r="B18" t="str">
            <v>侯娟娟</v>
          </cell>
          <cell r="F18" t="str">
            <v>人事部</v>
          </cell>
          <cell r="G18" t="str">
            <v>主管</v>
          </cell>
          <cell r="N18">
            <v>9</v>
          </cell>
        </row>
        <row r="19">
          <cell r="A19" t="str">
            <v>FX017</v>
          </cell>
          <cell r="B19" t="str">
            <v>王福鑫</v>
          </cell>
          <cell r="F19" t="str">
            <v>人事部</v>
          </cell>
          <cell r="G19" t="str">
            <v>人事专员</v>
          </cell>
          <cell r="N19">
            <v>8</v>
          </cell>
        </row>
        <row r="20">
          <cell r="A20" t="str">
            <v>FX018</v>
          </cell>
          <cell r="B20" t="str">
            <v>王琪</v>
          </cell>
          <cell r="F20" t="str">
            <v>人事部</v>
          </cell>
          <cell r="G20" t="str">
            <v>人事专员</v>
          </cell>
          <cell r="N20">
            <v>3</v>
          </cell>
        </row>
        <row r="21">
          <cell r="A21" t="str">
            <v>FX019</v>
          </cell>
          <cell r="B21" t="str">
            <v>陈潇</v>
          </cell>
          <cell r="F21" t="str">
            <v>行政部</v>
          </cell>
          <cell r="G21" t="str">
            <v>行政副总</v>
          </cell>
          <cell r="N21">
            <v>11</v>
          </cell>
        </row>
        <row r="22">
          <cell r="A22" t="str">
            <v>FX020</v>
          </cell>
          <cell r="B22" t="str">
            <v>杨浪</v>
          </cell>
          <cell r="F22" t="str">
            <v>行政部</v>
          </cell>
          <cell r="G22" t="str">
            <v>主管</v>
          </cell>
          <cell r="N22">
            <v>7</v>
          </cell>
        </row>
        <row r="23">
          <cell r="A23" t="str">
            <v>FX021</v>
          </cell>
          <cell r="B23" t="str">
            <v>陈风</v>
          </cell>
          <cell r="F23" t="str">
            <v>行政部</v>
          </cell>
          <cell r="G23" t="str">
            <v>行政文员</v>
          </cell>
          <cell r="N23">
            <v>2</v>
          </cell>
        </row>
        <row r="24">
          <cell r="A24" t="str">
            <v>FX022</v>
          </cell>
          <cell r="B24" t="str">
            <v>张点点</v>
          </cell>
          <cell r="F24" t="str">
            <v>行政部</v>
          </cell>
          <cell r="G24" t="str">
            <v>销售内勤</v>
          </cell>
          <cell r="N24">
            <v>1</v>
          </cell>
        </row>
        <row r="25">
          <cell r="A25" t="str">
            <v>FX023</v>
          </cell>
          <cell r="B25" t="str">
            <v>于青青</v>
          </cell>
          <cell r="F25" t="str">
            <v>财务部</v>
          </cell>
          <cell r="G25" t="str">
            <v>主办会计</v>
          </cell>
          <cell r="N25">
            <v>11</v>
          </cell>
        </row>
        <row r="26">
          <cell r="A26" t="str">
            <v>FX024</v>
          </cell>
          <cell r="B26" t="str">
            <v>邓兰兰</v>
          </cell>
          <cell r="F26" t="str">
            <v>财务部</v>
          </cell>
          <cell r="G26" t="str">
            <v>会计</v>
          </cell>
          <cell r="N26">
            <v>5</v>
          </cell>
        </row>
        <row r="27">
          <cell r="A27" t="str">
            <v>FX025</v>
          </cell>
          <cell r="B27" t="str">
            <v>罗羽</v>
          </cell>
          <cell r="F27" t="str">
            <v>财务部</v>
          </cell>
          <cell r="G27" t="str">
            <v>会计</v>
          </cell>
          <cell r="N27">
            <v>2</v>
          </cell>
        </row>
        <row r="28">
          <cell r="A28" t="str">
            <v>FX026</v>
          </cell>
          <cell r="B28" t="str">
            <v>杨宽</v>
          </cell>
          <cell r="F28" t="str">
            <v>后勤部</v>
          </cell>
          <cell r="G28" t="str">
            <v>主管</v>
          </cell>
          <cell r="N28">
            <v>7</v>
          </cell>
        </row>
        <row r="29">
          <cell r="A29" t="str">
            <v>FX027</v>
          </cell>
          <cell r="B29" t="str">
            <v>金鑫</v>
          </cell>
          <cell r="F29" t="str">
            <v>后勤部</v>
          </cell>
          <cell r="G29" t="str">
            <v>仓管</v>
          </cell>
          <cell r="N29">
            <v>4</v>
          </cell>
        </row>
        <row r="30">
          <cell r="A30" t="str">
            <v>FX028</v>
          </cell>
          <cell r="B30" t="str">
            <v>刘猛</v>
          </cell>
          <cell r="F30" t="str">
            <v>后勤部</v>
          </cell>
          <cell r="G30" t="str">
            <v>司机</v>
          </cell>
          <cell r="N30">
            <v>2</v>
          </cell>
        </row>
        <row r="31">
          <cell r="A31" t="str">
            <v>FX029</v>
          </cell>
          <cell r="B31" t="str">
            <v>郑淑娟</v>
          </cell>
          <cell r="F31" t="str">
            <v>后勤部</v>
          </cell>
          <cell r="G31" t="str">
            <v>食堂</v>
          </cell>
          <cell r="N31">
            <v>2</v>
          </cell>
        </row>
        <row r="32">
          <cell r="A32" t="str">
            <v>FX030</v>
          </cell>
          <cell r="B32" t="str">
            <v>钟菲菲</v>
          </cell>
          <cell r="F32" t="str">
            <v>后勤部</v>
          </cell>
          <cell r="G32" t="str">
            <v>食堂</v>
          </cell>
          <cell r="N32">
            <v>2</v>
          </cell>
        </row>
      </sheetData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" refreshedDate="40939.408442824075" createdVersion="4" refreshedVersion="4" minRefreshableVersion="3" recordCount="30">
  <cacheSource type="worksheet">
    <worksheetSource ref="A2:J32" sheet="绩效考核统计表"/>
  </cacheSource>
  <cacheFields count="10">
    <cacheField name="编号" numFmtId="0">
      <sharedItems/>
    </cacheField>
    <cacheField name="姓名" numFmtId="0">
      <sharedItems/>
    </cacheField>
    <cacheField name="部门" numFmtId="0">
      <sharedItems count="6">
        <s v="生产部"/>
        <s v="销售部"/>
        <s v="人事部"/>
        <s v="行政部"/>
        <s v="财务部"/>
        <s v="后勤部"/>
      </sharedItems>
    </cacheField>
    <cacheField name="职位" numFmtId="0">
      <sharedItems/>
    </cacheField>
    <cacheField name="工龄" numFmtId="0">
      <sharedItems containsSemiMixedTypes="0" containsString="0" containsNumber="1" containsInteger="1" minValue="1" maxValue="11"/>
    </cacheField>
    <cacheField name="一季度考核成绩" numFmtId="0">
      <sharedItems containsSemiMixedTypes="0" containsString="0" containsNumber="1" containsInteger="1" minValue="65" maxValue="86"/>
    </cacheField>
    <cacheField name="二季效考核成绩" numFmtId="0">
      <sharedItems containsSemiMixedTypes="0" containsString="0" containsNumber="1" containsInteger="1" minValue="65" maxValue="82"/>
    </cacheField>
    <cacheField name="三季度考核成绩" numFmtId="0">
      <sharedItems containsSemiMixedTypes="0" containsString="0" containsNumber="1" containsInteger="1" minValue="65" maxValue="80"/>
    </cacheField>
    <cacheField name="四季度绩效成绩" numFmtId="0">
      <sharedItems containsSemiMixedTypes="0" containsString="0" containsNumber="1" containsInteger="1" minValue="68" maxValue="80"/>
    </cacheField>
    <cacheField name="考核平均成绩" numFmtId="0">
      <sharedItems containsSemiMixedTypes="0" containsString="0" containsNumber="1" minValue="68.25" maxValue="7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" refreshedDate="40940.46823888889" createdVersion="4" refreshedVersion="4" minRefreshableVersion="3" recordCount="14">
  <cacheSource type="worksheet">
    <worksheetSource ref="B2:P16" sheet="人员流动统计表"/>
  </cacheSource>
  <cacheFields count="15">
    <cacheField name="部门" numFmtId="0">
      <sharedItems containsBlank="1" count="8">
        <s v="生产部"/>
        <m/>
        <s v="销售部"/>
        <s v="人事部"/>
        <s v="行政部"/>
        <s v="财务部"/>
        <s v="后勤部"/>
        <s v="总合计"/>
      </sharedItems>
    </cacheField>
    <cacheField name="    月份    项目" numFmtId="0">
      <sharedItems count="2">
        <s v="流入人数"/>
        <s v="流出人数"/>
      </sharedItems>
    </cacheField>
    <cacheField name="1月份" numFmtId="0">
      <sharedItems containsSemiMixedTypes="0" containsString="0" containsNumber="1" containsInteger="1" minValue="0" maxValue="37" count="8">
        <n v="0"/>
        <n v="20"/>
        <n v="5"/>
        <n v="15"/>
        <n v="1"/>
        <n v="3"/>
        <n v="8"/>
        <n v="37"/>
      </sharedItems>
    </cacheField>
    <cacheField name="2月份" numFmtId="0">
      <sharedItems containsSemiMixedTypes="0" containsString="0" containsNumber="1" containsInteger="1" minValue="0" maxValue="22"/>
    </cacheField>
    <cacheField name="3月份" numFmtId="0">
      <sharedItems containsSemiMixedTypes="0" containsString="0" containsNumber="1" containsInteger="1" minValue="0" maxValue="46"/>
    </cacheField>
    <cacheField name="4月份" numFmtId="0">
      <sharedItems containsSemiMixedTypes="0" containsString="0" containsNumber="1" containsInteger="1" minValue="0" maxValue="22"/>
    </cacheField>
    <cacheField name="5月份" numFmtId="0">
      <sharedItems containsSemiMixedTypes="0" containsString="0" containsNumber="1" containsInteger="1" minValue="0" maxValue="13"/>
    </cacheField>
    <cacheField name="6月份" numFmtId="0">
      <sharedItems containsSemiMixedTypes="0" containsString="0" containsNumber="1" containsInteger="1" minValue="0" maxValue="12"/>
    </cacheField>
    <cacheField name="7月份" numFmtId="0">
      <sharedItems containsSemiMixedTypes="0" containsString="0" containsNumber="1" containsInteger="1" minValue="0" maxValue="12"/>
    </cacheField>
    <cacheField name="8月份" numFmtId="0">
      <sharedItems containsSemiMixedTypes="0" containsString="0" containsNumber="1" containsInteger="1" minValue="0" maxValue="17"/>
    </cacheField>
    <cacheField name="9月份" numFmtId="0">
      <sharedItems containsSemiMixedTypes="0" containsString="0" containsNumber="1" containsInteger="1" minValue="0" maxValue="30"/>
    </cacheField>
    <cacheField name="10月份" numFmtId="0">
      <sharedItems containsSemiMixedTypes="0" containsString="0" containsNumber="1" containsInteger="1" minValue="0" maxValue="20"/>
    </cacheField>
    <cacheField name="11月份" numFmtId="0">
      <sharedItems containsSemiMixedTypes="0" containsString="0" containsNumber="1" containsInteger="1" minValue="0" maxValue="17"/>
    </cacheField>
    <cacheField name="12月份" numFmtId="0">
      <sharedItems containsSemiMixedTypes="0" containsString="0" containsNumber="1" containsInteger="1" minValue="0" maxValue="18"/>
    </cacheField>
    <cacheField name="合计" numFmtId="0">
      <sharedItems containsSemiMixedTypes="0" containsString="0" containsNumber="1" containsInteger="1" minValue="2" maxValue="2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s v="FX001"/>
    <s v="蔡静"/>
    <x v="0"/>
    <s v="厂长 "/>
    <n v="10"/>
    <n v="75"/>
    <n v="70"/>
    <n v="78"/>
    <n v="72"/>
    <n v="73.75"/>
  </r>
  <r>
    <s v="FX002"/>
    <s v="陈媛"/>
    <x v="0"/>
    <s v="主管"/>
    <n v="9"/>
    <n v="76"/>
    <n v="80"/>
    <n v="70"/>
    <n v="75"/>
    <n v="75.25"/>
  </r>
  <r>
    <s v="FX003"/>
    <s v="王密"/>
    <x v="0"/>
    <s v="员工"/>
    <n v="6"/>
    <n v="77"/>
    <n v="70"/>
    <n v="65"/>
    <n v="72"/>
    <n v="71"/>
  </r>
  <r>
    <s v="FX004"/>
    <s v="吕芬芬"/>
    <x v="0"/>
    <s v="员工"/>
    <n v="7"/>
    <n v="75"/>
    <n v="80"/>
    <n v="74"/>
    <n v="78"/>
    <n v="76.75"/>
  </r>
  <r>
    <s v="FX005"/>
    <s v="路高泽"/>
    <x v="0"/>
    <s v="员工"/>
    <n v="9"/>
    <n v="78"/>
    <n v="75"/>
    <n v="80"/>
    <n v="72"/>
    <n v="76.25"/>
  </r>
  <r>
    <s v="FX006"/>
    <s v="岳庆浩"/>
    <x v="0"/>
    <s v="员工"/>
    <n v="5"/>
    <n v="80"/>
    <n v="72"/>
    <n v="75"/>
    <n v="76"/>
    <n v="75.75"/>
  </r>
  <r>
    <s v="FX007"/>
    <s v="李雪儿"/>
    <x v="0"/>
    <s v="员工"/>
    <n v="6"/>
    <n v="85"/>
    <n v="68"/>
    <n v="70"/>
    <n v="70"/>
    <n v="73.25"/>
  </r>
  <r>
    <s v="FX008"/>
    <s v="陈山"/>
    <x v="0"/>
    <s v="员工"/>
    <n v="6"/>
    <n v="85"/>
    <n v="70"/>
    <n v="75"/>
    <n v="72"/>
    <n v="75.5"/>
  </r>
  <r>
    <s v="FX009"/>
    <s v="廖晓"/>
    <x v="1"/>
    <s v="总监"/>
    <n v="11"/>
    <n v="86"/>
    <n v="80"/>
    <n v="70"/>
    <n v="70"/>
    <n v="76.5"/>
  </r>
  <r>
    <s v="FX010"/>
    <s v="张丽君"/>
    <x v="1"/>
    <s v="经理"/>
    <n v="9"/>
    <n v="75"/>
    <n v="70"/>
    <n v="72"/>
    <n v="70"/>
    <n v="71.75"/>
  </r>
  <r>
    <s v="FX011"/>
    <s v="吴华波"/>
    <x v="1"/>
    <s v="大区经理"/>
    <n v="2"/>
    <n v="70"/>
    <n v="75"/>
    <n v="74"/>
    <n v="74"/>
    <n v="73.25"/>
  </r>
  <r>
    <s v="FX012"/>
    <s v="黄孝铭"/>
    <x v="1"/>
    <s v="大区经理"/>
    <n v="2"/>
    <n v="75"/>
    <n v="75"/>
    <n v="68"/>
    <n v="75"/>
    <n v="73.25"/>
  </r>
  <r>
    <s v="FX013"/>
    <s v="丁锐"/>
    <x v="1"/>
    <s v="大区经理"/>
    <n v="1"/>
    <n v="80"/>
    <n v="76"/>
    <n v="68"/>
    <n v="72"/>
    <n v="74"/>
  </r>
  <r>
    <s v="FX014"/>
    <s v="庄霞"/>
    <x v="1"/>
    <s v="大区经理"/>
    <n v="3"/>
    <n v="65"/>
    <n v="78"/>
    <n v="68"/>
    <n v="70"/>
    <n v="70.25"/>
  </r>
  <r>
    <s v="FX015"/>
    <s v="黄鹂"/>
    <x v="1"/>
    <s v="大区经理"/>
    <n v="8"/>
    <n v="85"/>
    <n v="78"/>
    <n v="75"/>
    <n v="70"/>
    <n v="77"/>
  </r>
  <r>
    <s v="FX016"/>
    <s v="侯娟娟"/>
    <x v="2"/>
    <s v="主管"/>
    <n v="9"/>
    <n v="74"/>
    <n v="78"/>
    <n v="75"/>
    <n v="75"/>
    <n v="75.5"/>
  </r>
  <r>
    <s v="FX017"/>
    <s v="王福鑫"/>
    <x v="2"/>
    <s v="人事专员"/>
    <n v="8"/>
    <n v="72"/>
    <n v="70"/>
    <n v="78"/>
    <n v="70"/>
    <n v="72.5"/>
  </r>
  <r>
    <s v="FX018"/>
    <s v="王琪"/>
    <x v="2"/>
    <s v="人事专员"/>
    <n v="3"/>
    <n v="70"/>
    <n v="70"/>
    <n v="78"/>
    <n v="80"/>
    <n v="74.5"/>
  </r>
  <r>
    <s v="FX019"/>
    <s v="陈潇"/>
    <x v="3"/>
    <s v="行政副总"/>
    <n v="11"/>
    <n v="78"/>
    <n v="78"/>
    <n v="74"/>
    <n v="75"/>
    <n v="76.25"/>
  </r>
  <r>
    <s v="FX020"/>
    <s v="杨浪"/>
    <x v="3"/>
    <s v="主管"/>
    <n v="7"/>
    <n v="76"/>
    <n v="80"/>
    <n v="74"/>
    <n v="68"/>
    <n v="74.5"/>
  </r>
  <r>
    <s v="FX021"/>
    <s v="陈风"/>
    <x v="3"/>
    <s v="行政文员"/>
    <n v="2"/>
    <n v="80"/>
    <n v="75"/>
    <n v="74"/>
    <n v="75"/>
    <n v="76"/>
  </r>
  <r>
    <s v="FX022"/>
    <s v="张点点"/>
    <x v="3"/>
    <s v="销售内勤"/>
    <n v="1"/>
    <n v="71"/>
    <n v="70"/>
    <n v="78"/>
    <n v="70"/>
    <n v="72.25"/>
  </r>
  <r>
    <s v="FX023"/>
    <s v="于青青"/>
    <x v="4"/>
    <s v="主办会计"/>
    <n v="11"/>
    <n v="72"/>
    <n v="65"/>
    <n v="76"/>
    <n v="70"/>
    <n v="70.75"/>
  </r>
  <r>
    <s v="FX024"/>
    <s v="邓兰兰"/>
    <x v="4"/>
    <s v="会计"/>
    <n v="5"/>
    <n v="70"/>
    <n v="70"/>
    <n v="72"/>
    <n v="75"/>
    <n v="71.75"/>
  </r>
  <r>
    <s v="FX025"/>
    <s v="罗羽"/>
    <x v="4"/>
    <s v="会计"/>
    <n v="2"/>
    <n v="65"/>
    <n v="80"/>
    <n v="65"/>
    <n v="80"/>
    <n v="72.5"/>
  </r>
  <r>
    <s v="FX026"/>
    <s v="杨宽"/>
    <x v="5"/>
    <s v="主管"/>
    <n v="7"/>
    <n v="75"/>
    <n v="82"/>
    <n v="75"/>
    <n v="75"/>
    <n v="76.75"/>
  </r>
  <r>
    <s v="FX027"/>
    <s v="金鑫"/>
    <x v="5"/>
    <s v="仓管"/>
    <n v="4"/>
    <n v="80"/>
    <n v="76"/>
    <n v="78"/>
    <n v="75"/>
    <n v="77.25"/>
  </r>
  <r>
    <s v="FX028"/>
    <s v="刘猛"/>
    <x v="5"/>
    <s v="司机"/>
    <n v="2"/>
    <n v="80"/>
    <n v="75"/>
    <n v="68"/>
    <n v="68"/>
    <n v="72.75"/>
  </r>
  <r>
    <s v="FX029"/>
    <s v="郑淑娟"/>
    <x v="5"/>
    <s v="食堂"/>
    <n v="2"/>
    <n v="70"/>
    <n v="65"/>
    <n v="70"/>
    <n v="68"/>
    <n v="68.25"/>
  </r>
  <r>
    <s v="FX030"/>
    <s v="钟菲菲"/>
    <x v="5"/>
    <s v="食堂"/>
    <n v="2"/>
    <n v="75"/>
    <n v="65"/>
    <n v="70"/>
    <n v="68"/>
    <n v="69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">
  <r>
    <x v="0"/>
    <x v="0"/>
    <x v="0"/>
    <n v="10"/>
    <n v="20"/>
    <n v="10"/>
    <n v="5"/>
    <n v="6"/>
    <n v="7"/>
    <n v="5"/>
    <n v="15"/>
    <n v="10"/>
    <n v="5"/>
    <n v="10"/>
    <n v="103"/>
  </r>
  <r>
    <x v="1"/>
    <x v="1"/>
    <x v="1"/>
    <n v="10"/>
    <n v="10"/>
    <n v="5"/>
    <n v="0"/>
    <n v="2"/>
    <n v="3"/>
    <n v="10"/>
    <n v="8"/>
    <n v="5"/>
    <n v="10"/>
    <n v="8"/>
    <n v="91"/>
  </r>
  <r>
    <x v="2"/>
    <x v="0"/>
    <x v="2"/>
    <n v="10"/>
    <n v="15"/>
    <n v="8"/>
    <n v="8"/>
    <n v="6"/>
    <n v="5"/>
    <n v="5"/>
    <n v="15"/>
    <n v="10"/>
    <n v="12"/>
    <n v="8"/>
    <n v="107"/>
  </r>
  <r>
    <x v="1"/>
    <x v="1"/>
    <x v="3"/>
    <n v="8"/>
    <n v="10"/>
    <n v="9"/>
    <n v="7"/>
    <n v="5"/>
    <n v="4"/>
    <n v="7"/>
    <n v="10"/>
    <n v="8"/>
    <n v="7"/>
    <n v="2"/>
    <n v="92"/>
  </r>
  <r>
    <x v="3"/>
    <x v="0"/>
    <x v="0"/>
    <n v="0"/>
    <n v="3"/>
    <n v="0"/>
    <n v="0"/>
    <n v="0"/>
    <n v="0"/>
    <n v="0"/>
    <n v="0"/>
    <n v="0"/>
    <n v="0"/>
    <n v="0"/>
    <n v="3"/>
  </r>
  <r>
    <x v="1"/>
    <x v="1"/>
    <x v="0"/>
    <n v="0"/>
    <n v="0"/>
    <n v="2"/>
    <n v="0"/>
    <n v="0"/>
    <n v="0"/>
    <n v="0"/>
    <n v="0"/>
    <n v="0"/>
    <n v="0"/>
    <n v="0"/>
    <n v="2"/>
  </r>
  <r>
    <x v="4"/>
    <x v="0"/>
    <x v="0"/>
    <n v="0"/>
    <n v="3"/>
    <n v="2"/>
    <n v="0"/>
    <n v="0"/>
    <n v="0"/>
    <n v="0"/>
    <n v="0"/>
    <n v="0"/>
    <n v="0"/>
    <n v="0"/>
    <n v="5"/>
  </r>
  <r>
    <x v="1"/>
    <x v="1"/>
    <x v="4"/>
    <n v="0"/>
    <n v="0"/>
    <n v="2"/>
    <n v="1"/>
    <n v="0"/>
    <n v="0"/>
    <n v="0"/>
    <n v="0"/>
    <n v="0"/>
    <n v="0"/>
    <n v="0"/>
    <n v="4"/>
  </r>
  <r>
    <x v="5"/>
    <x v="0"/>
    <x v="0"/>
    <n v="0"/>
    <n v="2"/>
    <n v="2"/>
    <n v="0"/>
    <n v="0"/>
    <n v="0"/>
    <n v="0"/>
    <n v="0"/>
    <n v="0"/>
    <n v="0"/>
    <n v="0"/>
    <n v="4"/>
  </r>
  <r>
    <x v="1"/>
    <x v="1"/>
    <x v="0"/>
    <n v="0"/>
    <n v="0"/>
    <n v="1"/>
    <n v="1"/>
    <n v="0"/>
    <n v="0"/>
    <n v="0"/>
    <n v="0"/>
    <n v="0"/>
    <n v="0"/>
    <n v="0"/>
    <n v="2"/>
  </r>
  <r>
    <x v="6"/>
    <x v="0"/>
    <x v="5"/>
    <n v="2"/>
    <n v="3"/>
    <n v="0"/>
    <n v="0"/>
    <n v="0"/>
    <n v="0"/>
    <n v="0"/>
    <n v="0"/>
    <n v="0"/>
    <n v="0"/>
    <n v="0"/>
    <n v="8"/>
  </r>
  <r>
    <x v="1"/>
    <x v="1"/>
    <x v="4"/>
    <n v="2"/>
    <n v="2"/>
    <n v="0"/>
    <n v="0"/>
    <n v="0"/>
    <n v="0"/>
    <n v="0"/>
    <n v="0"/>
    <n v="0"/>
    <n v="0"/>
    <n v="1"/>
    <n v="6"/>
  </r>
  <r>
    <x v="7"/>
    <x v="0"/>
    <x v="6"/>
    <n v="22"/>
    <n v="46"/>
    <n v="22"/>
    <n v="13"/>
    <n v="12"/>
    <n v="12"/>
    <n v="10"/>
    <n v="30"/>
    <n v="20"/>
    <n v="17"/>
    <n v="18"/>
    <n v="230"/>
  </r>
  <r>
    <x v="1"/>
    <x v="1"/>
    <x v="7"/>
    <n v="20"/>
    <n v="22"/>
    <n v="19"/>
    <n v="9"/>
    <n v="7"/>
    <n v="7"/>
    <n v="17"/>
    <n v="18"/>
    <n v="13"/>
    <n v="17"/>
    <n v="11"/>
    <n v="1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4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chartFormat="2" rowHeaderCaption="部门">
  <location ref="A3:B10" firstHeaderRow="1" firstDataRow="1" firstDataCol="1"/>
  <pivotFields count="10">
    <pivotField showAll="0"/>
    <pivotField showAll="0"/>
    <pivotField axis="axisRow" showAll="0">
      <items count="7">
        <item x="4"/>
        <item x="5"/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平均值项:考核平均成绩" fld="9" subtotal="average" baseField="2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4" firstHeaderRow="0" firstDataRow="0" firstDataCol="0" rowPageCount="2" colPageCount="1"/>
  <pivotFields count="15">
    <pivotField axis="axisPage" showAll="0">
      <items count="9">
        <item x="5"/>
        <item x="6"/>
        <item x="3"/>
        <item x="0"/>
        <item x="2"/>
        <item x="4"/>
        <item x="7"/>
        <item x="1"/>
        <item t="default"/>
      </items>
    </pivotField>
    <pivotField showAll="0"/>
    <pivotField axis="axisPage" showAll="0">
      <items count="9">
        <item x="0"/>
        <item x="4"/>
        <item x="5"/>
        <item x="2"/>
        <item x="6"/>
        <item x="3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ageFields count="2">
    <pageField fld="0" hier="-1"/>
    <pageField fld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topLeftCell="A4" workbookViewId="0">
      <selection activeCell="H22" sqref="H22"/>
    </sheetView>
  </sheetViews>
  <sheetFormatPr defaultRowHeight="13.5"/>
  <cols>
    <col min="1" max="1" width="9.75" bestFit="1" customWidth="1"/>
    <col min="2" max="2" width="24.25" bestFit="1" customWidth="1"/>
  </cols>
  <sheetData>
    <row r="3" spans="1:2">
      <c r="A3" s="8" t="s">
        <v>70</v>
      </c>
      <c r="B3" t="s">
        <v>69</v>
      </c>
    </row>
    <row r="4" spans="1:2">
      <c r="A4" s="9" t="s">
        <v>62</v>
      </c>
      <c r="B4" s="10">
        <v>71.666666666666671</v>
      </c>
    </row>
    <row r="5" spans="1:2">
      <c r="A5" s="9" t="s">
        <v>63</v>
      </c>
      <c r="B5" s="10">
        <v>72.900000000000006</v>
      </c>
    </row>
    <row r="6" spans="1:2">
      <c r="A6" s="9" t="s">
        <v>64</v>
      </c>
      <c r="B6" s="10">
        <v>74.166666666666671</v>
      </c>
    </row>
    <row r="7" spans="1:2">
      <c r="A7" s="9" t="s">
        <v>65</v>
      </c>
      <c r="B7" s="10">
        <v>74.6875</v>
      </c>
    </row>
    <row r="8" spans="1:2">
      <c r="A8" s="9" t="s">
        <v>66</v>
      </c>
      <c r="B8" s="10">
        <v>73.714285714285708</v>
      </c>
    </row>
    <row r="9" spans="1:2">
      <c r="A9" s="9" t="s">
        <v>67</v>
      </c>
      <c r="B9" s="10">
        <v>74.75</v>
      </c>
    </row>
    <row r="10" spans="1:2">
      <c r="A10" s="9" t="s">
        <v>68</v>
      </c>
      <c r="B10" s="10">
        <v>73.816666666666663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sqref="A1:J1"/>
    </sheetView>
  </sheetViews>
  <sheetFormatPr defaultRowHeight="13.5"/>
  <cols>
    <col min="1" max="1" width="8.5" customWidth="1"/>
    <col min="2" max="2" width="9" customWidth="1"/>
    <col min="3" max="3" width="9.375" customWidth="1"/>
    <col min="4" max="4" width="9" customWidth="1"/>
    <col min="5" max="5" width="7.75" customWidth="1"/>
    <col min="6" max="6" width="9.125" customWidth="1"/>
    <col min="7" max="8" width="10.625" customWidth="1"/>
    <col min="9" max="9" width="10.5" customWidth="1"/>
    <col min="12" max="12" width="9.375" customWidth="1"/>
  </cols>
  <sheetData>
    <row r="1" spans="1:10" ht="31.5">
      <c r="A1" s="14" t="s">
        <v>9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28.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10</v>
      </c>
    </row>
    <row r="3" spans="1:10" ht="17.100000000000001" customHeight="1">
      <c r="A3" s="2" t="str">
        <f>[1]人事信息管理表!A3</f>
        <v>FX001</v>
      </c>
      <c r="B3" s="2" t="str">
        <f>[1]人事信息管理表!B3</f>
        <v>蔡静</v>
      </c>
      <c r="C3" s="2" t="str">
        <f>[1]人事信息管理表!F3</f>
        <v>生产部</v>
      </c>
      <c r="D3" s="2" t="str">
        <f>[1]人事信息管理表!G3</f>
        <v xml:space="preserve">厂长 </v>
      </c>
      <c r="E3" s="2">
        <f>[1]人事信息管理表!N3</f>
        <v>10</v>
      </c>
      <c r="F3" s="2">
        <v>75</v>
      </c>
      <c r="G3" s="2">
        <v>70</v>
      </c>
      <c r="H3" s="2">
        <v>78</v>
      </c>
      <c r="I3" s="2">
        <v>72</v>
      </c>
      <c r="J3" s="2">
        <f>AVERAGEA(F3:I3)</f>
        <v>73.75</v>
      </c>
    </row>
    <row r="4" spans="1:10" ht="17.100000000000001" customHeight="1">
      <c r="A4" s="2" t="str">
        <f>[1]人事信息管理表!A4</f>
        <v>FX002</v>
      </c>
      <c r="B4" s="2" t="str">
        <f>[1]人事信息管理表!B4</f>
        <v>陈媛</v>
      </c>
      <c r="C4" s="2" t="str">
        <f>[1]人事信息管理表!F4</f>
        <v>生产部</v>
      </c>
      <c r="D4" s="2" t="str">
        <f>[1]人事信息管理表!G4</f>
        <v>主管</v>
      </c>
      <c r="E4" s="2">
        <f>[1]人事信息管理表!N4</f>
        <v>9</v>
      </c>
      <c r="F4" s="2">
        <v>76</v>
      </c>
      <c r="G4" s="2">
        <v>80</v>
      </c>
      <c r="H4" s="2">
        <v>70</v>
      </c>
      <c r="I4" s="2">
        <v>75</v>
      </c>
      <c r="J4" s="2">
        <f t="shared" ref="J4:J32" si="0">AVERAGEA(F4:I4)</f>
        <v>75.25</v>
      </c>
    </row>
    <row r="5" spans="1:10" ht="17.100000000000001" customHeight="1">
      <c r="A5" s="2" t="str">
        <f>[1]人事信息管理表!A5</f>
        <v>FX003</v>
      </c>
      <c r="B5" s="2" t="str">
        <f>[1]人事信息管理表!B5</f>
        <v>王密</v>
      </c>
      <c r="C5" s="2" t="str">
        <f>[1]人事信息管理表!F5</f>
        <v>生产部</v>
      </c>
      <c r="D5" s="2" t="str">
        <f>[1]人事信息管理表!G5</f>
        <v>员工</v>
      </c>
      <c r="E5" s="2">
        <f>[1]人事信息管理表!N5</f>
        <v>6</v>
      </c>
      <c r="F5" s="2">
        <v>77</v>
      </c>
      <c r="G5" s="2">
        <v>70</v>
      </c>
      <c r="H5" s="2">
        <v>65</v>
      </c>
      <c r="I5" s="2">
        <v>72</v>
      </c>
      <c r="J5" s="2">
        <f t="shared" si="0"/>
        <v>71</v>
      </c>
    </row>
    <row r="6" spans="1:10" ht="17.100000000000001" customHeight="1">
      <c r="A6" s="2" t="str">
        <f>[1]人事信息管理表!A6</f>
        <v>FX004</v>
      </c>
      <c r="B6" s="2" t="str">
        <f>[1]人事信息管理表!B6</f>
        <v>吕芬芬</v>
      </c>
      <c r="C6" s="2" t="str">
        <f>[1]人事信息管理表!F6</f>
        <v>生产部</v>
      </c>
      <c r="D6" s="2" t="str">
        <f>[1]人事信息管理表!G6</f>
        <v>员工</v>
      </c>
      <c r="E6" s="2">
        <f>[1]人事信息管理表!N6</f>
        <v>7</v>
      </c>
      <c r="F6" s="2">
        <v>75</v>
      </c>
      <c r="G6" s="2">
        <v>80</v>
      </c>
      <c r="H6" s="2">
        <v>74</v>
      </c>
      <c r="I6" s="2">
        <v>78</v>
      </c>
      <c r="J6" s="2">
        <f t="shared" si="0"/>
        <v>76.75</v>
      </c>
    </row>
    <row r="7" spans="1:10" ht="17.100000000000001" customHeight="1">
      <c r="A7" s="2" t="str">
        <f>[1]人事信息管理表!A7</f>
        <v>FX005</v>
      </c>
      <c r="B7" s="2" t="str">
        <f>[1]人事信息管理表!B7</f>
        <v>路高泽</v>
      </c>
      <c r="C7" s="2" t="str">
        <f>[1]人事信息管理表!F7</f>
        <v>生产部</v>
      </c>
      <c r="D7" s="2" t="str">
        <f>[1]人事信息管理表!G7</f>
        <v>员工</v>
      </c>
      <c r="E7" s="2">
        <f>[1]人事信息管理表!N7</f>
        <v>9</v>
      </c>
      <c r="F7" s="2">
        <v>78</v>
      </c>
      <c r="G7" s="2">
        <v>75</v>
      </c>
      <c r="H7" s="2">
        <v>80</v>
      </c>
      <c r="I7" s="2">
        <v>72</v>
      </c>
      <c r="J7" s="2">
        <f t="shared" si="0"/>
        <v>76.25</v>
      </c>
    </row>
    <row r="8" spans="1:10" ht="17.100000000000001" customHeight="1">
      <c r="A8" s="2" t="str">
        <f>[1]人事信息管理表!A8</f>
        <v>FX006</v>
      </c>
      <c r="B8" s="2" t="str">
        <f>[1]人事信息管理表!B8</f>
        <v>岳庆浩</v>
      </c>
      <c r="C8" s="2" t="str">
        <f>[1]人事信息管理表!F8</f>
        <v>生产部</v>
      </c>
      <c r="D8" s="2" t="str">
        <f>[1]人事信息管理表!G8</f>
        <v>员工</v>
      </c>
      <c r="E8" s="2">
        <f>[1]人事信息管理表!N8</f>
        <v>5</v>
      </c>
      <c r="F8" s="2">
        <v>80</v>
      </c>
      <c r="G8" s="2">
        <v>72</v>
      </c>
      <c r="H8" s="2">
        <v>75</v>
      </c>
      <c r="I8" s="2">
        <v>76</v>
      </c>
      <c r="J8" s="2">
        <f t="shared" si="0"/>
        <v>75.75</v>
      </c>
    </row>
    <row r="9" spans="1:10" ht="17.100000000000001" customHeight="1">
      <c r="A9" s="2" t="str">
        <f>[1]人事信息管理表!A9</f>
        <v>FX007</v>
      </c>
      <c r="B9" s="2" t="str">
        <f>[1]人事信息管理表!B9</f>
        <v>李雪儿</v>
      </c>
      <c r="C9" s="2" t="str">
        <f>[1]人事信息管理表!F9</f>
        <v>生产部</v>
      </c>
      <c r="D9" s="2" t="str">
        <f>[1]人事信息管理表!G9</f>
        <v>员工</v>
      </c>
      <c r="E9" s="2">
        <f>[1]人事信息管理表!N9</f>
        <v>6</v>
      </c>
      <c r="F9" s="2">
        <v>85</v>
      </c>
      <c r="G9" s="2">
        <v>68</v>
      </c>
      <c r="H9" s="2">
        <v>70</v>
      </c>
      <c r="I9" s="2">
        <v>70</v>
      </c>
      <c r="J9" s="2">
        <f t="shared" si="0"/>
        <v>73.25</v>
      </c>
    </row>
    <row r="10" spans="1:10" ht="17.100000000000001" customHeight="1">
      <c r="A10" s="2" t="str">
        <f>[1]人事信息管理表!A10</f>
        <v>FX008</v>
      </c>
      <c r="B10" s="2" t="str">
        <f>[1]人事信息管理表!B10</f>
        <v>陈山</v>
      </c>
      <c r="C10" s="2" t="str">
        <f>[1]人事信息管理表!F10</f>
        <v>生产部</v>
      </c>
      <c r="D10" s="2" t="str">
        <f>[1]人事信息管理表!G10</f>
        <v>员工</v>
      </c>
      <c r="E10" s="2">
        <f>[1]人事信息管理表!N10</f>
        <v>6</v>
      </c>
      <c r="F10" s="2">
        <v>85</v>
      </c>
      <c r="G10" s="2">
        <v>70</v>
      </c>
      <c r="H10" s="2">
        <v>75</v>
      </c>
      <c r="I10" s="2">
        <v>72</v>
      </c>
      <c r="J10" s="2">
        <f t="shared" si="0"/>
        <v>75.5</v>
      </c>
    </row>
    <row r="11" spans="1:10" ht="17.100000000000001" customHeight="1">
      <c r="A11" s="2" t="str">
        <f>[1]人事信息管理表!A11</f>
        <v>FX009</v>
      </c>
      <c r="B11" s="2" t="str">
        <f>[1]人事信息管理表!B11</f>
        <v>廖晓</v>
      </c>
      <c r="C11" s="2" t="str">
        <f>[1]人事信息管理表!F11</f>
        <v>销售部</v>
      </c>
      <c r="D11" s="2" t="str">
        <f>[1]人事信息管理表!G11</f>
        <v>总监</v>
      </c>
      <c r="E11" s="2">
        <f>[1]人事信息管理表!N11</f>
        <v>11</v>
      </c>
      <c r="F11" s="2">
        <v>86</v>
      </c>
      <c r="G11" s="2">
        <v>80</v>
      </c>
      <c r="H11" s="2">
        <v>70</v>
      </c>
      <c r="I11" s="2">
        <v>70</v>
      </c>
      <c r="J11" s="2">
        <f t="shared" si="0"/>
        <v>76.5</v>
      </c>
    </row>
    <row r="12" spans="1:10" ht="17.100000000000001" customHeight="1">
      <c r="A12" s="2" t="str">
        <f>[1]人事信息管理表!A12</f>
        <v>FX010</v>
      </c>
      <c r="B12" s="2" t="str">
        <f>[1]人事信息管理表!B12</f>
        <v>张丽君</v>
      </c>
      <c r="C12" s="2" t="str">
        <f>[1]人事信息管理表!F12</f>
        <v>销售部</v>
      </c>
      <c r="D12" s="2" t="str">
        <f>[1]人事信息管理表!G12</f>
        <v>经理</v>
      </c>
      <c r="E12" s="2">
        <f>[1]人事信息管理表!N12</f>
        <v>9</v>
      </c>
      <c r="F12" s="2">
        <v>75</v>
      </c>
      <c r="G12" s="2">
        <v>70</v>
      </c>
      <c r="H12" s="2">
        <v>72</v>
      </c>
      <c r="I12" s="2">
        <v>70</v>
      </c>
      <c r="J12" s="2">
        <f t="shared" si="0"/>
        <v>71.75</v>
      </c>
    </row>
    <row r="13" spans="1:10" ht="17.100000000000001" customHeight="1">
      <c r="A13" s="2" t="str">
        <f>[1]人事信息管理表!A13</f>
        <v>FX011</v>
      </c>
      <c r="B13" s="2" t="str">
        <f>[1]人事信息管理表!B13</f>
        <v>吴华波</v>
      </c>
      <c r="C13" s="2" t="str">
        <f>[1]人事信息管理表!F13</f>
        <v>销售部</v>
      </c>
      <c r="D13" s="2" t="str">
        <f>[1]人事信息管理表!G13</f>
        <v>大区经理</v>
      </c>
      <c r="E13" s="2">
        <f>[1]人事信息管理表!N13</f>
        <v>2</v>
      </c>
      <c r="F13" s="2">
        <v>70</v>
      </c>
      <c r="G13" s="2">
        <v>75</v>
      </c>
      <c r="H13" s="2">
        <v>74</v>
      </c>
      <c r="I13" s="2">
        <v>74</v>
      </c>
      <c r="J13" s="2">
        <f t="shared" si="0"/>
        <v>73.25</v>
      </c>
    </row>
    <row r="14" spans="1:10" ht="17.100000000000001" customHeight="1">
      <c r="A14" s="2" t="str">
        <f>[1]人事信息管理表!A14</f>
        <v>FX012</v>
      </c>
      <c r="B14" s="2" t="str">
        <f>[1]人事信息管理表!B14</f>
        <v>黄孝铭</v>
      </c>
      <c r="C14" s="2" t="str">
        <f>[1]人事信息管理表!F14</f>
        <v>销售部</v>
      </c>
      <c r="D14" s="2" t="str">
        <f>[1]人事信息管理表!G14</f>
        <v>大区经理</v>
      </c>
      <c r="E14" s="2">
        <f>[1]人事信息管理表!N14</f>
        <v>2</v>
      </c>
      <c r="F14" s="2">
        <v>75</v>
      </c>
      <c r="G14" s="2">
        <v>75</v>
      </c>
      <c r="H14" s="2">
        <v>68</v>
      </c>
      <c r="I14" s="2">
        <v>75</v>
      </c>
      <c r="J14" s="2">
        <f t="shared" si="0"/>
        <v>73.25</v>
      </c>
    </row>
    <row r="15" spans="1:10" ht="17.100000000000001" customHeight="1">
      <c r="A15" s="2" t="str">
        <f>[1]人事信息管理表!A15</f>
        <v>FX013</v>
      </c>
      <c r="B15" s="2" t="str">
        <f>[1]人事信息管理表!B15</f>
        <v>丁锐</v>
      </c>
      <c r="C15" s="2" t="str">
        <f>[1]人事信息管理表!F15</f>
        <v>销售部</v>
      </c>
      <c r="D15" s="2" t="str">
        <f>[1]人事信息管理表!G15</f>
        <v>大区经理</v>
      </c>
      <c r="E15" s="2">
        <f>[1]人事信息管理表!N15</f>
        <v>1</v>
      </c>
      <c r="F15" s="2">
        <v>80</v>
      </c>
      <c r="G15" s="2">
        <v>76</v>
      </c>
      <c r="H15" s="2">
        <v>68</v>
      </c>
      <c r="I15" s="2">
        <v>72</v>
      </c>
      <c r="J15" s="2">
        <f t="shared" si="0"/>
        <v>74</v>
      </c>
    </row>
    <row r="16" spans="1:10" ht="17.100000000000001" customHeight="1">
      <c r="A16" s="2" t="str">
        <f>[1]人事信息管理表!A16</f>
        <v>FX014</v>
      </c>
      <c r="B16" s="2" t="str">
        <f>[1]人事信息管理表!B16</f>
        <v>庄霞</v>
      </c>
      <c r="C16" s="2" t="str">
        <f>[1]人事信息管理表!F16</f>
        <v>销售部</v>
      </c>
      <c r="D16" s="2" t="str">
        <f>[1]人事信息管理表!G16</f>
        <v>大区经理</v>
      </c>
      <c r="E16" s="2">
        <f>[1]人事信息管理表!N16</f>
        <v>3</v>
      </c>
      <c r="F16" s="2">
        <v>65</v>
      </c>
      <c r="G16" s="2">
        <v>78</v>
      </c>
      <c r="H16" s="2">
        <v>68</v>
      </c>
      <c r="I16" s="2">
        <v>70</v>
      </c>
      <c r="J16" s="2">
        <f t="shared" si="0"/>
        <v>70.25</v>
      </c>
    </row>
    <row r="17" spans="1:10" ht="17.100000000000001" customHeight="1">
      <c r="A17" s="2" t="str">
        <f>[1]人事信息管理表!A17</f>
        <v>FX015</v>
      </c>
      <c r="B17" s="2" t="str">
        <f>[1]人事信息管理表!B17</f>
        <v>黄鹂</v>
      </c>
      <c r="C17" s="2" t="str">
        <f>[1]人事信息管理表!F17</f>
        <v>销售部</v>
      </c>
      <c r="D17" s="2" t="str">
        <f>[1]人事信息管理表!G17</f>
        <v>大区经理</v>
      </c>
      <c r="E17" s="2">
        <f>[1]人事信息管理表!N17</f>
        <v>8</v>
      </c>
      <c r="F17" s="2">
        <v>85</v>
      </c>
      <c r="G17" s="2">
        <v>78</v>
      </c>
      <c r="H17" s="2">
        <v>75</v>
      </c>
      <c r="I17" s="2">
        <v>70</v>
      </c>
      <c r="J17" s="2">
        <f t="shared" si="0"/>
        <v>77</v>
      </c>
    </row>
    <row r="18" spans="1:10" ht="17.100000000000001" customHeight="1">
      <c r="A18" s="2" t="str">
        <f>[1]人事信息管理表!A18</f>
        <v>FX016</v>
      </c>
      <c r="B18" s="2" t="str">
        <f>[1]人事信息管理表!B18</f>
        <v>侯娟娟</v>
      </c>
      <c r="C18" s="2" t="str">
        <f>[1]人事信息管理表!F18</f>
        <v>人事部</v>
      </c>
      <c r="D18" s="2" t="str">
        <f>[1]人事信息管理表!G18</f>
        <v>主管</v>
      </c>
      <c r="E18" s="2">
        <f>[1]人事信息管理表!N18</f>
        <v>9</v>
      </c>
      <c r="F18" s="2">
        <v>74</v>
      </c>
      <c r="G18" s="2">
        <v>78</v>
      </c>
      <c r="H18" s="2">
        <v>75</v>
      </c>
      <c r="I18" s="2">
        <v>75</v>
      </c>
      <c r="J18" s="2">
        <f t="shared" si="0"/>
        <v>75.5</v>
      </c>
    </row>
    <row r="19" spans="1:10" ht="17.100000000000001" customHeight="1">
      <c r="A19" s="2" t="str">
        <f>[1]人事信息管理表!A19</f>
        <v>FX017</v>
      </c>
      <c r="B19" s="2" t="str">
        <f>[1]人事信息管理表!B19</f>
        <v>王福鑫</v>
      </c>
      <c r="C19" s="2" t="str">
        <f>[1]人事信息管理表!F19</f>
        <v>人事部</v>
      </c>
      <c r="D19" s="2" t="str">
        <f>[1]人事信息管理表!G19</f>
        <v>人事专员</v>
      </c>
      <c r="E19" s="2">
        <f>[1]人事信息管理表!N19</f>
        <v>8</v>
      </c>
      <c r="F19" s="2">
        <v>72</v>
      </c>
      <c r="G19" s="2">
        <v>70</v>
      </c>
      <c r="H19" s="2">
        <v>78</v>
      </c>
      <c r="I19" s="2">
        <v>70</v>
      </c>
      <c r="J19" s="2">
        <f t="shared" si="0"/>
        <v>72.5</v>
      </c>
    </row>
    <row r="20" spans="1:10" ht="17.100000000000001" customHeight="1">
      <c r="A20" s="2" t="str">
        <f>[1]人事信息管理表!A20</f>
        <v>FX018</v>
      </c>
      <c r="B20" s="2" t="str">
        <f>[1]人事信息管理表!B20</f>
        <v>王琪</v>
      </c>
      <c r="C20" s="2" t="str">
        <f>[1]人事信息管理表!F20</f>
        <v>人事部</v>
      </c>
      <c r="D20" s="2" t="str">
        <f>[1]人事信息管理表!G20</f>
        <v>人事专员</v>
      </c>
      <c r="E20" s="2">
        <f>[1]人事信息管理表!N20</f>
        <v>3</v>
      </c>
      <c r="F20" s="2">
        <v>70</v>
      </c>
      <c r="G20" s="2">
        <v>70</v>
      </c>
      <c r="H20" s="2">
        <v>78</v>
      </c>
      <c r="I20" s="2">
        <v>80</v>
      </c>
      <c r="J20" s="2">
        <f t="shared" si="0"/>
        <v>74.5</v>
      </c>
    </row>
    <row r="21" spans="1:10" ht="17.100000000000001" customHeight="1">
      <c r="A21" s="2" t="str">
        <f>[1]人事信息管理表!A21</f>
        <v>FX019</v>
      </c>
      <c r="B21" s="2" t="str">
        <f>[1]人事信息管理表!B21</f>
        <v>陈潇</v>
      </c>
      <c r="C21" s="2" t="str">
        <f>[1]人事信息管理表!F21</f>
        <v>行政部</v>
      </c>
      <c r="D21" s="2" t="str">
        <f>[1]人事信息管理表!G21</f>
        <v>行政副总</v>
      </c>
      <c r="E21" s="2">
        <f>[1]人事信息管理表!N21</f>
        <v>11</v>
      </c>
      <c r="F21" s="2">
        <v>78</v>
      </c>
      <c r="G21" s="2">
        <v>78</v>
      </c>
      <c r="H21" s="2">
        <v>74</v>
      </c>
      <c r="I21" s="2">
        <v>75</v>
      </c>
      <c r="J21" s="2">
        <f t="shared" si="0"/>
        <v>76.25</v>
      </c>
    </row>
    <row r="22" spans="1:10" ht="17.100000000000001" customHeight="1">
      <c r="A22" s="2" t="str">
        <f>[1]人事信息管理表!A22</f>
        <v>FX020</v>
      </c>
      <c r="B22" s="2" t="str">
        <f>[1]人事信息管理表!B22</f>
        <v>杨浪</v>
      </c>
      <c r="C22" s="2" t="str">
        <f>[1]人事信息管理表!F22</f>
        <v>行政部</v>
      </c>
      <c r="D22" s="2" t="str">
        <f>[1]人事信息管理表!G22</f>
        <v>主管</v>
      </c>
      <c r="E22" s="2">
        <f>[1]人事信息管理表!N22</f>
        <v>7</v>
      </c>
      <c r="F22" s="2">
        <v>76</v>
      </c>
      <c r="G22" s="2">
        <v>80</v>
      </c>
      <c r="H22" s="2">
        <v>74</v>
      </c>
      <c r="I22" s="2">
        <v>68</v>
      </c>
      <c r="J22" s="2">
        <f t="shared" si="0"/>
        <v>74.5</v>
      </c>
    </row>
    <row r="23" spans="1:10" ht="17.100000000000001" customHeight="1">
      <c r="A23" s="2" t="str">
        <f>[1]人事信息管理表!A23</f>
        <v>FX021</v>
      </c>
      <c r="B23" s="2" t="str">
        <f>[1]人事信息管理表!B23</f>
        <v>陈风</v>
      </c>
      <c r="C23" s="2" t="str">
        <f>[1]人事信息管理表!F23</f>
        <v>行政部</v>
      </c>
      <c r="D23" s="2" t="str">
        <f>[1]人事信息管理表!G23</f>
        <v>行政文员</v>
      </c>
      <c r="E23" s="2">
        <f>[1]人事信息管理表!N23</f>
        <v>2</v>
      </c>
      <c r="F23" s="2">
        <v>80</v>
      </c>
      <c r="G23" s="2">
        <v>75</v>
      </c>
      <c r="H23" s="2">
        <v>74</v>
      </c>
      <c r="I23" s="2">
        <v>75</v>
      </c>
      <c r="J23" s="2">
        <f t="shared" si="0"/>
        <v>76</v>
      </c>
    </row>
    <row r="24" spans="1:10" ht="17.100000000000001" customHeight="1">
      <c r="A24" s="2" t="str">
        <f>[1]人事信息管理表!A24</f>
        <v>FX022</v>
      </c>
      <c r="B24" s="2" t="str">
        <f>[1]人事信息管理表!B24</f>
        <v>张点点</v>
      </c>
      <c r="C24" s="2" t="str">
        <f>[1]人事信息管理表!F24</f>
        <v>行政部</v>
      </c>
      <c r="D24" s="2" t="str">
        <f>[1]人事信息管理表!G24</f>
        <v>销售内勤</v>
      </c>
      <c r="E24" s="2">
        <f>[1]人事信息管理表!N24</f>
        <v>1</v>
      </c>
      <c r="F24" s="2">
        <v>71</v>
      </c>
      <c r="G24" s="2">
        <v>70</v>
      </c>
      <c r="H24" s="2">
        <v>78</v>
      </c>
      <c r="I24" s="2">
        <v>70</v>
      </c>
      <c r="J24" s="2">
        <f t="shared" si="0"/>
        <v>72.25</v>
      </c>
    </row>
    <row r="25" spans="1:10" ht="17.100000000000001" customHeight="1">
      <c r="A25" s="2" t="str">
        <f>[1]人事信息管理表!A25</f>
        <v>FX023</v>
      </c>
      <c r="B25" s="2" t="str">
        <f>[1]人事信息管理表!B25</f>
        <v>于青青</v>
      </c>
      <c r="C25" s="2" t="str">
        <f>[1]人事信息管理表!F25</f>
        <v>财务部</v>
      </c>
      <c r="D25" s="2" t="str">
        <f>[1]人事信息管理表!G25</f>
        <v>主办会计</v>
      </c>
      <c r="E25" s="2">
        <f>[1]人事信息管理表!N25</f>
        <v>11</v>
      </c>
      <c r="F25" s="2">
        <v>72</v>
      </c>
      <c r="G25" s="2">
        <v>65</v>
      </c>
      <c r="H25" s="2">
        <v>76</v>
      </c>
      <c r="I25" s="2">
        <v>70</v>
      </c>
      <c r="J25" s="2">
        <f t="shared" si="0"/>
        <v>70.75</v>
      </c>
    </row>
    <row r="26" spans="1:10" ht="17.100000000000001" customHeight="1">
      <c r="A26" s="2" t="str">
        <f>[1]人事信息管理表!A26</f>
        <v>FX024</v>
      </c>
      <c r="B26" s="2" t="str">
        <f>[1]人事信息管理表!B26</f>
        <v>邓兰兰</v>
      </c>
      <c r="C26" s="2" t="str">
        <f>[1]人事信息管理表!F26</f>
        <v>财务部</v>
      </c>
      <c r="D26" s="2" t="str">
        <f>[1]人事信息管理表!G26</f>
        <v>会计</v>
      </c>
      <c r="E26" s="2">
        <f>[1]人事信息管理表!N26</f>
        <v>5</v>
      </c>
      <c r="F26" s="2">
        <v>70</v>
      </c>
      <c r="G26" s="2">
        <v>70</v>
      </c>
      <c r="H26" s="2">
        <v>72</v>
      </c>
      <c r="I26" s="2">
        <v>75</v>
      </c>
      <c r="J26" s="2">
        <f t="shared" si="0"/>
        <v>71.75</v>
      </c>
    </row>
    <row r="27" spans="1:10" ht="17.100000000000001" customHeight="1">
      <c r="A27" s="2" t="str">
        <f>[1]人事信息管理表!A27</f>
        <v>FX025</v>
      </c>
      <c r="B27" s="2" t="str">
        <f>[1]人事信息管理表!B27</f>
        <v>罗羽</v>
      </c>
      <c r="C27" s="2" t="str">
        <f>[1]人事信息管理表!F27</f>
        <v>财务部</v>
      </c>
      <c r="D27" s="2" t="str">
        <f>[1]人事信息管理表!G27</f>
        <v>会计</v>
      </c>
      <c r="E27" s="2">
        <f>[1]人事信息管理表!N27</f>
        <v>2</v>
      </c>
      <c r="F27" s="2">
        <v>65</v>
      </c>
      <c r="G27" s="2">
        <v>80</v>
      </c>
      <c r="H27" s="2">
        <v>65</v>
      </c>
      <c r="I27" s="2">
        <v>80</v>
      </c>
      <c r="J27" s="2">
        <f t="shared" si="0"/>
        <v>72.5</v>
      </c>
    </row>
    <row r="28" spans="1:10" ht="17.100000000000001" customHeight="1">
      <c r="A28" s="2" t="str">
        <f>[1]人事信息管理表!A28</f>
        <v>FX026</v>
      </c>
      <c r="B28" s="2" t="str">
        <f>[1]人事信息管理表!B28</f>
        <v>杨宽</v>
      </c>
      <c r="C28" s="2" t="str">
        <f>[1]人事信息管理表!F28</f>
        <v>后勤部</v>
      </c>
      <c r="D28" s="2" t="str">
        <f>[1]人事信息管理表!G28</f>
        <v>主管</v>
      </c>
      <c r="E28" s="2">
        <f>[1]人事信息管理表!N28</f>
        <v>7</v>
      </c>
      <c r="F28" s="2">
        <v>75</v>
      </c>
      <c r="G28" s="2">
        <v>82</v>
      </c>
      <c r="H28" s="2">
        <v>75</v>
      </c>
      <c r="I28" s="2">
        <v>75</v>
      </c>
      <c r="J28" s="2">
        <f t="shared" si="0"/>
        <v>76.75</v>
      </c>
    </row>
    <row r="29" spans="1:10" ht="17.100000000000001" customHeight="1">
      <c r="A29" s="2" t="str">
        <f>[1]人事信息管理表!A29</f>
        <v>FX027</v>
      </c>
      <c r="B29" s="2" t="str">
        <f>[1]人事信息管理表!B29</f>
        <v>金鑫</v>
      </c>
      <c r="C29" s="2" t="str">
        <f>[1]人事信息管理表!F29</f>
        <v>后勤部</v>
      </c>
      <c r="D29" s="2" t="str">
        <f>[1]人事信息管理表!G29</f>
        <v>仓管</v>
      </c>
      <c r="E29" s="2">
        <f>[1]人事信息管理表!N29</f>
        <v>4</v>
      </c>
      <c r="F29" s="2">
        <v>80</v>
      </c>
      <c r="G29" s="2">
        <v>76</v>
      </c>
      <c r="H29" s="2">
        <v>78</v>
      </c>
      <c r="I29" s="2">
        <v>75</v>
      </c>
      <c r="J29" s="2">
        <f t="shared" si="0"/>
        <v>77.25</v>
      </c>
    </row>
    <row r="30" spans="1:10" ht="17.100000000000001" customHeight="1">
      <c r="A30" s="2" t="str">
        <f>[1]人事信息管理表!A30</f>
        <v>FX028</v>
      </c>
      <c r="B30" s="2" t="str">
        <f>[1]人事信息管理表!B30</f>
        <v>刘猛</v>
      </c>
      <c r="C30" s="2" t="str">
        <f>[1]人事信息管理表!F30</f>
        <v>后勤部</v>
      </c>
      <c r="D30" s="2" t="str">
        <f>[1]人事信息管理表!G30</f>
        <v>司机</v>
      </c>
      <c r="E30" s="2">
        <f>[1]人事信息管理表!N30</f>
        <v>2</v>
      </c>
      <c r="F30" s="2">
        <v>80</v>
      </c>
      <c r="G30" s="2">
        <v>75</v>
      </c>
      <c r="H30" s="2">
        <v>68</v>
      </c>
      <c r="I30" s="2">
        <v>68</v>
      </c>
      <c r="J30" s="2">
        <f t="shared" si="0"/>
        <v>72.75</v>
      </c>
    </row>
    <row r="31" spans="1:10" ht="17.100000000000001" customHeight="1">
      <c r="A31" s="2" t="str">
        <f>[1]人事信息管理表!A31</f>
        <v>FX029</v>
      </c>
      <c r="B31" s="2" t="str">
        <f>[1]人事信息管理表!B31</f>
        <v>郑淑娟</v>
      </c>
      <c r="C31" s="2" t="str">
        <f>[1]人事信息管理表!F31</f>
        <v>后勤部</v>
      </c>
      <c r="D31" s="2" t="str">
        <f>[1]人事信息管理表!G31</f>
        <v>食堂</v>
      </c>
      <c r="E31" s="2">
        <f>[1]人事信息管理表!N31</f>
        <v>2</v>
      </c>
      <c r="F31" s="2">
        <v>70</v>
      </c>
      <c r="G31" s="2">
        <v>65</v>
      </c>
      <c r="H31" s="2">
        <v>70</v>
      </c>
      <c r="I31" s="2">
        <v>68</v>
      </c>
      <c r="J31" s="2">
        <f t="shared" si="0"/>
        <v>68.25</v>
      </c>
    </row>
    <row r="32" spans="1:10" ht="17.100000000000001" customHeight="1">
      <c r="A32" s="2" t="str">
        <f>[1]人事信息管理表!A32</f>
        <v>FX030</v>
      </c>
      <c r="B32" s="2" t="str">
        <f>[1]人事信息管理表!B32</f>
        <v>钟菲菲</v>
      </c>
      <c r="C32" s="2" t="str">
        <f>[1]人事信息管理表!F32</f>
        <v>后勤部</v>
      </c>
      <c r="D32" s="2" t="str">
        <f>[1]人事信息管理表!G32</f>
        <v>食堂</v>
      </c>
      <c r="E32" s="2">
        <f>[1]人事信息管理表!N32</f>
        <v>2</v>
      </c>
      <c r="F32" s="2">
        <v>75</v>
      </c>
      <c r="G32" s="2">
        <v>65</v>
      </c>
      <c r="H32" s="2">
        <v>70</v>
      </c>
      <c r="I32" s="2">
        <v>68</v>
      </c>
      <c r="J32" s="2">
        <f t="shared" si="0"/>
        <v>69.5</v>
      </c>
    </row>
  </sheetData>
  <mergeCells count="1">
    <mergeCell ref="A1:J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10" workbookViewId="0">
      <selection activeCell="C3" sqref="C3"/>
    </sheetView>
  </sheetViews>
  <sheetFormatPr defaultRowHeight="13.5"/>
  <cols>
    <col min="3" max="3" width="10.25" customWidth="1"/>
    <col min="4" max="4" width="9.5" customWidth="1"/>
    <col min="5" max="5" width="10" customWidth="1"/>
    <col min="6" max="6" width="10.75" customWidth="1"/>
  </cols>
  <sheetData>
    <row r="1" spans="1:8" ht="36" customHeight="1">
      <c r="A1" s="15" t="s">
        <v>134</v>
      </c>
      <c r="B1" s="15"/>
      <c r="C1" s="15"/>
      <c r="D1" s="15"/>
      <c r="E1" s="15"/>
      <c r="F1" s="15"/>
      <c r="G1" s="12"/>
      <c r="H1" s="12"/>
    </row>
    <row r="2" spans="1:8" ht="28.5">
      <c r="A2" s="1" t="s">
        <v>0</v>
      </c>
      <c r="B2" s="1" t="s">
        <v>1</v>
      </c>
      <c r="C2" s="1" t="s">
        <v>131</v>
      </c>
      <c r="D2" s="1" t="s">
        <v>135</v>
      </c>
      <c r="E2" s="1" t="s">
        <v>132</v>
      </c>
      <c r="F2" s="1" t="s">
        <v>133</v>
      </c>
    </row>
    <row r="3" spans="1:8">
      <c r="A3" s="11" t="s">
        <v>71</v>
      </c>
      <c r="B3" s="11" t="s">
        <v>72</v>
      </c>
      <c r="C3" s="11">
        <v>75.5</v>
      </c>
      <c r="D3" s="11">
        <v>73</v>
      </c>
      <c r="E3" s="11">
        <v>70</v>
      </c>
      <c r="F3" s="11">
        <v>73.75</v>
      </c>
    </row>
    <row r="4" spans="1:8">
      <c r="A4" s="11" t="s">
        <v>73</v>
      </c>
      <c r="B4" s="11" t="s">
        <v>74</v>
      </c>
      <c r="C4" s="11">
        <v>69.5</v>
      </c>
      <c r="D4" s="11">
        <v>72</v>
      </c>
      <c r="E4" s="11">
        <v>73</v>
      </c>
      <c r="F4" s="11">
        <v>75.25</v>
      </c>
    </row>
    <row r="5" spans="1:8">
      <c r="A5" s="11" t="s">
        <v>75</v>
      </c>
      <c r="B5" s="11" t="s">
        <v>76</v>
      </c>
      <c r="C5" s="11">
        <v>78</v>
      </c>
      <c r="D5" s="11">
        <v>75</v>
      </c>
      <c r="E5" s="11">
        <v>72</v>
      </c>
      <c r="F5" s="11">
        <v>71</v>
      </c>
    </row>
    <row r="6" spans="1:8">
      <c r="A6" s="11" t="s">
        <v>77</v>
      </c>
      <c r="B6" s="11" t="s">
        <v>78</v>
      </c>
      <c r="C6" s="11">
        <v>68</v>
      </c>
      <c r="D6" s="11">
        <v>78</v>
      </c>
      <c r="E6" s="11">
        <v>70</v>
      </c>
      <c r="F6" s="11">
        <v>76.75</v>
      </c>
    </row>
    <row r="7" spans="1:8">
      <c r="A7" s="11" t="s">
        <v>79</v>
      </c>
      <c r="B7" s="11" t="s">
        <v>80</v>
      </c>
      <c r="C7" s="11">
        <v>80</v>
      </c>
      <c r="D7" s="11">
        <v>74.5</v>
      </c>
      <c r="E7" s="11">
        <v>79</v>
      </c>
      <c r="F7" s="11">
        <v>76.25</v>
      </c>
    </row>
    <row r="8" spans="1:8">
      <c r="A8" s="11" t="s">
        <v>81</v>
      </c>
      <c r="B8" s="11" t="s">
        <v>82</v>
      </c>
      <c r="C8" s="11">
        <v>75</v>
      </c>
      <c r="D8" s="11">
        <v>72.5</v>
      </c>
      <c r="E8" s="11">
        <v>80</v>
      </c>
      <c r="F8" s="11">
        <v>75.75</v>
      </c>
    </row>
    <row r="9" spans="1:8">
      <c r="A9" s="11" t="s">
        <v>83</v>
      </c>
      <c r="B9" s="11" t="s">
        <v>84</v>
      </c>
      <c r="C9" s="11">
        <v>76</v>
      </c>
      <c r="D9" s="11">
        <v>70.25</v>
      </c>
      <c r="E9" s="11">
        <v>74</v>
      </c>
      <c r="F9" s="11">
        <v>73.25</v>
      </c>
    </row>
    <row r="10" spans="1:8">
      <c r="A10" s="11" t="s">
        <v>85</v>
      </c>
      <c r="B10" s="11" t="s">
        <v>86</v>
      </c>
      <c r="C10" s="11">
        <v>70</v>
      </c>
      <c r="D10" s="11">
        <v>68.75</v>
      </c>
      <c r="E10" s="11">
        <v>70</v>
      </c>
      <c r="F10" s="11">
        <v>75.5</v>
      </c>
    </row>
    <row r="11" spans="1:8">
      <c r="A11" s="11" t="s">
        <v>87</v>
      </c>
      <c r="B11" s="11" t="s">
        <v>88</v>
      </c>
      <c r="C11" s="11">
        <v>75</v>
      </c>
      <c r="D11" s="11">
        <v>73.5</v>
      </c>
      <c r="E11" s="11">
        <v>75.25</v>
      </c>
      <c r="F11" s="11">
        <v>76.5</v>
      </c>
    </row>
    <row r="12" spans="1:8">
      <c r="A12" s="11" t="s">
        <v>89</v>
      </c>
      <c r="B12" s="11" t="s">
        <v>90</v>
      </c>
      <c r="C12" s="11">
        <v>78</v>
      </c>
      <c r="D12" s="11">
        <v>75.5</v>
      </c>
      <c r="E12" s="11">
        <v>72</v>
      </c>
      <c r="F12" s="11">
        <v>71.75</v>
      </c>
    </row>
    <row r="13" spans="1:8">
      <c r="A13" s="11" t="s">
        <v>91</v>
      </c>
      <c r="B13" s="11" t="s">
        <v>92</v>
      </c>
      <c r="C13" s="11">
        <v>75</v>
      </c>
      <c r="D13" s="11">
        <v>78</v>
      </c>
      <c r="E13" s="11">
        <v>75</v>
      </c>
      <c r="F13" s="11">
        <v>73.25</v>
      </c>
    </row>
    <row r="14" spans="1:8">
      <c r="A14" s="11" t="s">
        <v>93</v>
      </c>
      <c r="B14" s="11" t="s">
        <v>94</v>
      </c>
      <c r="C14" s="11">
        <v>74</v>
      </c>
      <c r="D14" s="11">
        <v>75</v>
      </c>
      <c r="E14" s="11">
        <v>70</v>
      </c>
      <c r="F14" s="11">
        <v>73.25</v>
      </c>
    </row>
    <row r="15" spans="1:8">
      <c r="A15" s="11" t="s">
        <v>95</v>
      </c>
      <c r="B15" s="11" t="s">
        <v>96</v>
      </c>
      <c r="C15" s="11">
        <v>72</v>
      </c>
      <c r="D15" s="11">
        <v>75</v>
      </c>
      <c r="E15" s="11">
        <v>72</v>
      </c>
      <c r="F15" s="11">
        <v>74</v>
      </c>
    </row>
    <row r="16" spans="1:8">
      <c r="A16" s="11" t="s">
        <v>97</v>
      </c>
      <c r="B16" s="11" t="s">
        <v>98</v>
      </c>
      <c r="C16" s="11">
        <v>70</v>
      </c>
      <c r="D16" s="11">
        <v>76.5</v>
      </c>
      <c r="E16" s="11">
        <v>69.25</v>
      </c>
      <c r="F16" s="11">
        <v>70.25</v>
      </c>
    </row>
    <row r="17" spans="1:6">
      <c r="A17" s="11" t="s">
        <v>99</v>
      </c>
      <c r="B17" s="11" t="s">
        <v>100</v>
      </c>
      <c r="C17" s="11">
        <v>77</v>
      </c>
      <c r="D17" s="11">
        <v>78</v>
      </c>
      <c r="E17" s="11">
        <v>75.75</v>
      </c>
      <c r="F17" s="11">
        <v>77</v>
      </c>
    </row>
    <row r="18" spans="1:6">
      <c r="A18" s="11" t="s">
        <v>101</v>
      </c>
      <c r="B18" s="11" t="s">
        <v>102</v>
      </c>
      <c r="C18" s="11">
        <v>70</v>
      </c>
      <c r="D18" s="11">
        <v>70</v>
      </c>
      <c r="E18" s="11">
        <v>72</v>
      </c>
      <c r="F18" s="11">
        <v>75.5</v>
      </c>
    </row>
    <row r="19" spans="1:6">
      <c r="A19" s="11" t="s">
        <v>103</v>
      </c>
      <c r="B19" s="11" t="s">
        <v>104</v>
      </c>
      <c r="C19" s="11">
        <v>75</v>
      </c>
      <c r="D19" s="11">
        <v>71</v>
      </c>
      <c r="E19" s="11">
        <v>68.25</v>
      </c>
      <c r="F19" s="11">
        <v>72.5</v>
      </c>
    </row>
    <row r="20" spans="1:6">
      <c r="A20" s="11" t="s">
        <v>105</v>
      </c>
      <c r="B20" s="11" t="s">
        <v>106</v>
      </c>
      <c r="C20" s="11">
        <v>78</v>
      </c>
      <c r="D20" s="11">
        <v>70</v>
      </c>
      <c r="E20" s="11">
        <v>73.5</v>
      </c>
      <c r="F20" s="11">
        <v>74.5</v>
      </c>
    </row>
    <row r="21" spans="1:6">
      <c r="A21" s="11" t="s">
        <v>107</v>
      </c>
      <c r="B21" s="11" t="s">
        <v>108</v>
      </c>
      <c r="C21" s="11">
        <v>76</v>
      </c>
      <c r="D21" s="11">
        <v>75</v>
      </c>
      <c r="E21" s="11">
        <v>72.75</v>
      </c>
      <c r="F21" s="11">
        <v>76.25</v>
      </c>
    </row>
    <row r="22" spans="1:6">
      <c r="A22" s="11" t="s">
        <v>109</v>
      </c>
      <c r="B22" s="11" t="s">
        <v>110</v>
      </c>
      <c r="C22" s="11">
        <v>80</v>
      </c>
      <c r="D22" s="11">
        <v>72</v>
      </c>
      <c r="E22" s="11">
        <v>70</v>
      </c>
      <c r="F22" s="11">
        <v>74.5</v>
      </c>
    </row>
    <row r="23" spans="1:6">
      <c r="A23" s="11" t="s">
        <v>111</v>
      </c>
      <c r="B23" s="11" t="s">
        <v>112</v>
      </c>
      <c r="C23" s="11">
        <v>68</v>
      </c>
      <c r="D23" s="11">
        <v>70</v>
      </c>
      <c r="E23" s="11">
        <v>73</v>
      </c>
      <c r="F23" s="11">
        <v>76</v>
      </c>
    </row>
    <row r="24" spans="1:6">
      <c r="A24" s="11" t="s">
        <v>113</v>
      </c>
      <c r="B24" s="11" t="s">
        <v>114</v>
      </c>
      <c r="C24" s="11">
        <v>82</v>
      </c>
      <c r="D24" s="11">
        <v>68</v>
      </c>
      <c r="E24" s="11">
        <v>70.25</v>
      </c>
      <c r="F24" s="11">
        <v>72.25</v>
      </c>
    </row>
    <row r="25" spans="1:6">
      <c r="A25" s="11" t="s">
        <v>115</v>
      </c>
      <c r="B25" s="11" t="s">
        <v>116</v>
      </c>
      <c r="C25" s="11">
        <v>69.5</v>
      </c>
      <c r="D25" s="11">
        <v>70.25</v>
      </c>
      <c r="E25" s="11">
        <v>74</v>
      </c>
      <c r="F25" s="11">
        <v>70.75</v>
      </c>
    </row>
    <row r="26" spans="1:6">
      <c r="A26" s="11" t="s">
        <v>117</v>
      </c>
      <c r="B26" s="11" t="s">
        <v>118</v>
      </c>
      <c r="C26" s="11">
        <v>70.5</v>
      </c>
      <c r="D26" s="11">
        <v>72</v>
      </c>
      <c r="E26" s="11">
        <v>71</v>
      </c>
      <c r="F26" s="11">
        <v>71.75</v>
      </c>
    </row>
    <row r="27" spans="1:6">
      <c r="A27" s="11" t="s">
        <v>119</v>
      </c>
      <c r="B27" s="11" t="s">
        <v>120</v>
      </c>
      <c r="C27" s="11">
        <v>75</v>
      </c>
      <c r="D27" s="11">
        <v>74</v>
      </c>
      <c r="E27" s="11">
        <v>76.25</v>
      </c>
      <c r="F27" s="11">
        <v>72.5</v>
      </c>
    </row>
    <row r="28" spans="1:6">
      <c r="A28" s="11" t="s">
        <v>121</v>
      </c>
      <c r="B28" s="11" t="s">
        <v>122</v>
      </c>
      <c r="C28" s="11">
        <v>72</v>
      </c>
      <c r="D28" s="11">
        <v>70</v>
      </c>
      <c r="E28" s="11">
        <v>78</v>
      </c>
      <c r="F28" s="11">
        <v>76.75</v>
      </c>
    </row>
    <row r="29" spans="1:6">
      <c r="A29" s="11" t="s">
        <v>123</v>
      </c>
      <c r="B29" s="11" t="s">
        <v>124</v>
      </c>
      <c r="C29" s="11">
        <v>66</v>
      </c>
      <c r="D29" s="11">
        <v>68.25</v>
      </c>
      <c r="E29" s="11">
        <v>75</v>
      </c>
      <c r="F29" s="11">
        <v>77.25</v>
      </c>
    </row>
    <row r="30" spans="1:6">
      <c r="A30" s="11" t="s">
        <v>125</v>
      </c>
      <c r="B30" s="11" t="s">
        <v>126</v>
      </c>
      <c r="C30" s="11">
        <v>75</v>
      </c>
      <c r="D30" s="11">
        <v>77</v>
      </c>
      <c r="E30" s="11">
        <v>73</v>
      </c>
      <c r="F30" s="11">
        <v>72.75</v>
      </c>
    </row>
    <row r="31" spans="1:6">
      <c r="A31" s="11" t="s">
        <v>127</v>
      </c>
      <c r="B31" s="11" t="s">
        <v>128</v>
      </c>
      <c r="C31" s="11">
        <v>68</v>
      </c>
      <c r="D31" s="11">
        <v>70</v>
      </c>
      <c r="E31" s="11">
        <v>70.25</v>
      </c>
      <c r="F31" s="11">
        <v>68.25</v>
      </c>
    </row>
    <row r="32" spans="1:6">
      <c r="A32" s="11" t="s">
        <v>129</v>
      </c>
      <c r="B32" s="11" t="s">
        <v>130</v>
      </c>
      <c r="C32" s="11">
        <v>70</v>
      </c>
      <c r="D32" s="11">
        <v>72</v>
      </c>
      <c r="E32" s="11">
        <v>72.25</v>
      </c>
      <c r="F32" s="11">
        <v>69.5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8"/>
  <sheetViews>
    <sheetView topLeftCell="A7" workbookViewId="0">
      <selection activeCell="A4" sqref="A4:E5"/>
    </sheetView>
  </sheetViews>
  <sheetFormatPr defaultRowHeight="13.5"/>
  <cols>
    <col min="2" max="2" width="12.875" customWidth="1"/>
    <col min="3" max="4" width="10.125" customWidth="1"/>
    <col min="5" max="5" width="10.375" customWidth="1"/>
  </cols>
  <sheetData>
    <row r="1" spans="1:7" ht="21.75">
      <c r="A1" s="13" t="s">
        <v>136</v>
      </c>
      <c r="B1" s="13"/>
      <c r="C1" s="13"/>
      <c r="D1" s="13"/>
      <c r="E1" s="13"/>
      <c r="F1" s="13"/>
      <c r="G1" s="13"/>
    </row>
    <row r="2" spans="1:7" ht="19.5" customHeight="1">
      <c r="A2" s="11" t="str">
        <f>CHOOSE(B2,年度绩效考核统计表!B3,年度绩效考核统计表!B4,年度绩效考核统计表!B5,年度绩效考核统计表!B6,年度绩效考核统计表!B7,年度绩效考核统计表!B8,年度绩效考核统计表!B9,年度绩效考核统计表!B10,年度绩效考核统计表!B12,年度绩效考核统计表!B13,年度绩效考核统计表!B14,年度绩效考核统计表!B15,年度绩效考核统计表!B16,年度绩效考核统计表!B17,年度绩效考核统计表!B18,年度绩效考核统计表!B19,年度绩效考核统计表!B20,年度绩效考核统计表!B21,年度绩效考核统计表!B22,年度绩效考核统计表!B23,年度绩效考核统计表!B24,年度绩效考核统计表!B25,年度绩效考核统计表!B26,年度绩效考核统计表!B27,年度绩效考核统计表!B28,年度绩效考核统计表!B29,年度绩效考核统计表!B30,年度绩效考核统计表!B31,年度绩效考核统计表!B32)</f>
        <v>陈潇</v>
      </c>
      <c r="B2" s="11">
        <v>18</v>
      </c>
      <c r="C2" s="11"/>
      <c r="D2" s="11"/>
      <c r="E2" s="11"/>
      <c r="F2" s="11"/>
      <c r="G2" s="11"/>
    </row>
    <row r="3" spans="1:7">
      <c r="A3" s="11"/>
      <c r="B3" s="11"/>
      <c r="C3" s="11"/>
      <c r="D3" s="11"/>
      <c r="E3" s="11"/>
      <c r="F3" s="11"/>
      <c r="G3" s="11"/>
    </row>
    <row r="4" spans="1:7" ht="28.5">
      <c r="A4" s="11"/>
      <c r="B4" s="1" t="s">
        <v>137</v>
      </c>
      <c r="C4" s="1" t="s">
        <v>138</v>
      </c>
      <c r="D4" s="1" t="s">
        <v>132</v>
      </c>
      <c r="E4" s="1" t="s">
        <v>133</v>
      </c>
      <c r="F4" s="11"/>
      <c r="G4" s="11"/>
    </row>
    <row r="5" spans="1:7">
      <c r="A5" s="11" t="str">
        <f>A2</f>
        <v>陈潇</v>
      </c>
      <c r="B5" s="11">
        <f>VLOOKUP($A$5,年度绩效考核统计表!$B$2:$F$32,COLUMN(B1),2)</f>
        <v>75.5</v>
      </c>
      <c r="C5" s="11">
        <f>VLOOKUP($A$5,年度绩效考核统计表!$B$2:$F$32,COLUMN(C1),2)</f>
        <v>73</v>
      </c>
      <c r="D5" s="11">
        <f>VLOOKUP($A$5,年度绩效考核统计表!$B$2:$F$32,COLUMN(D1),2)</f>
        <v>70</v>
      </c>
      <c r="E5" s="11">
        <f>VLOOKUP($A$5,年度绩效考核统计表!$B$2:$F$32,COLUMN(E1),2)</f>
        <v>73.75</v>
      </c>
      <c r="F5" s="11"/>
      <c r="G5" s="11"/>
    </row>
    <row r="6" spans="1:7">
      <c r="A6" s="11"/>
      <c r="B6" s="11"/>
      <c r="C6" s="11"/>
      <c r="D6" s="11"/>
      <c r="E6" s="11"/>
      <c r="F6" s="11"/>
      <c r="G6" s="11"/>
    </row>
    <row r="7" spans="1:7">
      <c r="A7" s="11"/>
      <c r="B7" s="11"/>
      <c r="C7" s="11"/>
      <c r="D7" s="11"/>
      <c r="E7" s="11"/>
      <c r="F7" s="11"/>
      <c r="G7" s="11"/>
    </row>
    <row r="8" spans="1:7">
      <c r="A8" s="11"/>
      <c r="B8" s="11"/>
      <c r="C8" s="11"/>
      <c r="D8" s="11"/>
      <c r="E8" s="11"/>
      <c r="F8" s="11"/>
      <c r="G8" s="11"/>
    </row>
    <row r="9" spans="1:7">
      <c r="A9" s="11"/>
      <c r="B9" s="11"/>
      <c r="C9" s="11"/>
      <c r="D9" s="11"/>
      <c r="E9" s="11"/>
      <c r="F9" s="11"/>
      <c r="G9" s="11"/>
    </row>
    <row r="10" spans="1:7">
      <c r="A10" s="11"/>
      <c r="B10" s="11"/>
      <c r="C10" s="11"/>
      <c r="D10" s="11"/>
      <c r="E10" s="11"/>
      <c r="F10" s="11"/>
      <c r="G10" s="11"/>
    </row>
    <row r="11" spans="1:7">
      <c r="A11" s="11"/>
      <c r="B11" s="11"/>
      <c r="C11" s="11"/>
      <c r="D11" s="11"/>
      <c r="E11" s="11"/>
      <c r="F11" s="11"/>
      <c r="G11" s="11"/>
    </row>
    <row r="12" spans="1:7">
      <c r="A12" s="11"/>
      <c r="B12" s="11"/>
      <c r="C12" s="11"/>
      <c r="D12" s="11"/>
      <c r="E12" s="11"/>
      <c r="F12" s="11"/>
      <c r="G12" s="11"/>
    </row>
    <row r="13" spans="1:7">
      <c r="A13" s="11"/>
      <c r="B13" s="11"/>
      <c r="C13" s="11"/>
      <c r="D13" s="11"/>
      <c r="E13" s="11"/>
      <c r="F13" s="11"/>
      <c r="G13" s="11"/>
    </row>
    <row r="14" spans="1:7">
      <c r="A14" s="11"/>
      <c r="B14" s="11"/>
      <c r="C14" s="11"/>
      <c r="D14" s="11"/>
      <c r="E14" s="11"/>
      <c r="F14" s="11"/>
      <c r="G14" s="11"/>
    </row>
    <row r="15" spans="1:7">
      <c r="A15" s="11"/>
      <c r="B15" s="11"/>
      <c r="C15" s="11"/>
      <c r="D15" s="11"/>
      <c r="E15" s="11"/>
      <c r="F15" s="11"/>
      <c r="G15" s="11"/>
    </row>
    <row r="16" spans="1:7">
      <c r="A16" s="11"/>
      <c r="B16" s="11"/>
      <c r="C16" s="11"/>
      <c r="D16" s="11"/>
      <c r="E16" s="11"/>
      <c r="F16" s="11"/>
      <c r="G16" s="11"/>
    </row>
    <row r="17" spans="1:7">
      <c r="A17" s="11"/>
      <c r="B17" s="11"/>
      <c r="C17" s="11"/>
      <c r="D17" s="11"/>
      <c r="E17" s="11"/>
      <c r="F17" s="11"/>
      <c r="G17" s="11"/>
    </row>
    <row r="18" spans="1:7">
      <c r="A18" s="11"/>
      <c r="B18" s="11"/>
      <c r="C18" s="11"/>
      <c r="D18" s="11"/>
      <c r="E18" s="11"/>
      <c r="F18" s="11"/>
      <c r="G18" s="11"/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7" r:id="rId4" name="Spinner 7">
              <controlPr defaultSize="0" autoPict="0">
                <anchor moveWithCells="1" sizeWithCells="1">
                  <from>
                    <xdr:col>0</xdr:col>
                    <xdr:colOff>666750</xdr:colOff>
                    <xdr:row>1</xdr:row>
                    <xdr:rowOff>19050</xdr:rowOff>
                  </from>
                  <to>
                    <xdr:col>1</xdr:col>
                    <xdr:colOff>962025</xdr:colOff>
                    <xdr:row>1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5"/>
  <sheetViews>
    <sheetView topLeftCell="A4" zoomScale="90" zoomScaleNormal="90" workbookViewId="0">
      <selection activeCell="E6" sqref="E6:G6"/>
    </sheetView>
  </sheetViews>
  <sheetFormatPr defaultRowHeight="13.5"/>
  <cols>
    <col min="7" max="7" width="5.25" customWidth="1"/>
    <col min="10" max="10" width="22.625" customWidth="1"/>
  </cols>
  <sheetData>
    <row r="2" spans="1:10" ht="29.25" customHeight="1">
      <c r="A2" s="16" t="s">
        <v>11</v>
      </c>
      <c r="B2" s="16"/>
      <c r="C2" s="16"/>
      <c r="D2" s="16"/>
      <c r="E2" s="16"/>
      <c r="F2" s="16"/>
      <c r="G2" s="16"/>
      <c r="H2" s="16"/>
      <c r="I2" s="16"/>
      <c r="J2" s="16"/>
    </row>
    <row r="3" spans="1:10" ht="16.5" customHeight="1">
      <c r="A3" s="17" t="s">
        <v>12</v>
      </c>
      <c r="B3" s="17"/>
      <c r="C3" s="17"/>
      <c r="D3" s="18"/>
      <c r="E3" s="18"/>
      <c r="F3" s="18"/>
      <c r="G3" s="18"/>
      <c r="H3" s="18"/>
      <c r="I3" s="18"/>
      <c r="J3" s="18"/>
    </row>
    <row r="4" spans="1:10" ht="29.25" customHeight="1">
      <c r="A4" s="19" t="s">
        <v>13</v>
      </c>
      <c r="B4" s="19"/>
      <c r="C4" s="20" t="s">
        <v>14</v>
      </c>
      <c r="D4" s="20"/>
      <c r="E4" s="20"/>
      <c r="F4" s="20" t="s">
        <v>15</v>
      </c>
      <c r="G4" s="20"/>
      <c r="H4" s="20"/>
      <c r="I4" s="20" t="s">
        <v>16</v>
      </c>
      <c r="J4" s="20"/>
    </row>
    <row r="5" spans="1:10" ht="57.75" customHeight="1">
      <c r="A5" s="5" t="s">
        <v>17</v>
      </c>
      <c r="B5" s="21" t="s">
        <v>46</v>
      </c>
      <c r="C5" s="21"/>
      <c r="D5" s="21"/>
      <c r="E5" s="21"/>
      <c r="F5" s="21"/>
      <c r="G5" s="21"/>
      <c r="H5" s="21"/>
      <c r="I5" s="21"/>
      <c r="J5" s="21"/>
    </row>
    <row r="6" spans="1:10" ht="22.5" customHeight="1">
      <c r="A6" s="22" t="s">
        <v>18</v>
      </c>
      <c r="B6" s="22"/>
      <c r="C6" s="22"/>
      <c r="D6" s="22"/>
      <c r="E6" s="23"/>
      <c r="F6" s="23"/>
      <c r="G6" s="23"/>
      <c r="H6" s="23" t="s">
        <v>19</v>
      </c>
      <c r="I6" s="23"/>
      <c r="J6" s="6"/>
    </row>
    <row r="7" spans="1:10" ht="22.5" customHeight="1">
      <c r="A7" s="23" t="s">
        <v>47</v>
      </c>
      <c r="B7" s="23"/>
      <c r="C7" s="23"/>
      <c r="D7" s="23"/>
      <c r="E7" s="23" t="s">
        <v>20</v>
      </c>
      <c r="F7" s="23"/>
      <c r="G7" s="23"/>
      <c r="H7" s="23"/>
      <c r="I7" s="23" t="s">
        <v>21</v>
      </c>
      <c r="J7" s="23"/>
    </row>
    <row r="8" spans="1:10" ht="45.75" customHeight="1">
      <c r="A8" s="25"/>
      <c r="B8" s="25"/>
      <c r="C8" s="25"/>
      <c r="D8" s="25"/>
      <c r="E8" s="25"/>
      <c r="F8" s="25"/>
      <c r="G8" s="25"/>
      <c r="H8" s="25"/>
      <c r="I8" s="26"/>
      <c r="J8" s="26"/>
    </row>
    <row r="9" spans="1:10" ht="17.100000000000001" customHeight="1">
      <c r="A9" s="27" t="s">
        <v>22</v>
      </c>
      <c r="B9" s="28"/>
      <c r="C9" s="28"/>
      <c r="D9" s="28"/>
      <c r="E9" s="28"/>
      <c r="F9" s="28"/>
      <c r="G9" s="28"/>
      <c r="H9" s="28"/>
      <c r="I9" s="28"/>
      <c r="J9" s="28"/>
    </row>
    <row r="10" spans="1:10" ht="26.25" customHeight="1">
      <c r="A10" s="29" t="s">
        <v>23</v>
      </c>
      <c r="B10" s="29"/>
      <c r="C10" s="29"/>
      <c r="D10" s="30"/>
      <c r="E10" s="30"/>
      <c r="F10" s="30"/>
      <c r="G10" s="30"/>
      <c r="H10" s="30"/>
      <c r="I10" s="30"/>
      <c r="J10" s="30"/>
    </row>
    <row r="11" spans="1:10" ht="21.75" customHeight="1">
      <c r="A11" s="23" t="s">
        <v>24</v>
      </c>
      <c r="B11" s="23"/>
      <c r="C11" s="23" t="s">
        <v>25</v>
      </c>
      <c r="D11" s="23"/>
      <c r="E11" s="23"/>
      <c r="F11" s="23" t="s">
        <v>26</v>
      </c>
      <c r="G11" s="23"/>
      <c r="H11" s="23"/>
      <c r="I11" s="23"/>
      <c r="J11" s="7" t="s">
        <v>27</v>
      </c>
    </row>
    <row r="12" spans="1:10" ht="18.75" customHeight="1">
      <c r="A12" s="25" t="s">
        <v>28</v>
      </c>
      <c r="B12" s="25"/>
      <c r="C12" s="24" t="s">
        <v>44</v>
      </c>
      <c r="D12" s="25"/>
      <c r="E12" s="25"/>
      <c r="F12" s="25"/>
      <c r="G12" s="25"/>
      <c r="H12" s="25"/>
      <c r="I12" s="25"/>
      <c r="J12" s="4"/>
    </row>
    <row r="13" spans="1:10" ht="16.5" customHeight="1">
      <c r="A13" s="24" t="s">
        <v>43</v>
      </c>
      <c r="B13" s="25"/>
      <c r="C13" s="25" t="s">
        <v>29</v>
      </c>
      <c r="D13" s="25"/>
      <c r="E13" s="25"/>
      <c r="F13" s="25"/>
      <c r="G13" s="25"/>
      <c r="H13" s="25"/>
      <c r="I13" s="25"/>
      <c r="J13" s="3"/>
    </row>
    <row r="14" spans="1:10" ht="18.75" customHeight="1">
      <c r="A14" s="25"/>
      <c r="B14" s="25"/>
      <c r="C14" s="25" t="s">
        <v>30</v>
      </c>
      <c r="D14" s="25"/>
      <c r="E14" s="25"/>
      <c r="F14" s="25"/>
      <c r="G14" s="25"/>
      <c r="H14" s="25"/>
      <c r="I14" s="25"/>
      <c r="J14" s="3"/>
    </row>
    <row r="15" spans="1:10" ht="19.5" customHeight="1">
      <c r="A15" s="25"/>
      <c r="B15" s="25"/>
      <c r="C15" s="24" t="s">
        <v>45</v>
      </c>
      <c r="D15" s="25"/>
      <c r="E15" s="25"/>
      <c r="F15" s="25"/>
      <c r="G15" s="25"/>
      <c r="H15" s="25"/>
      <c r="I15" s="25"/>
      <c r="J15" s="3"/>
    </row>
    <row r="16" spans="1:10" ht="19.5" customHeight="1">
      <c r="A16" s="25"/>
      <c r="B16" s="25"/>
      <c r="C16" s="25" t="s">
        <v>33</v>
      </c>
      <c r="D16" s="25"/>
      <c r="E16" s="25"/>
      <c r="F16" s="25"/>
      <c r="G16" s="25"/>
      <c r="H16" s="25"/>
      <c r="I16" s="25"/>
      <c r="J16" s="3"/>
    </row>
    <row r="17" spans="1:10" ht="18" customHeight="1">
      <c r="A17" s="25"/>
      <c r="B17" s="25"/>
      <c r="C17" s="27" t="s">
        <v>34</v>
      </c>
      <c r="D17" s="27"/>
      <c r="E17" s="27"/>
      <c r="F17" s="25"/>
      <c r="G17" s="25"/>
      <c r="H17" s="25"/>
      <c r="I17" s="25"/>
      <c r="J17" s="3"/>
    </row>
    <row r="18" spans="1:10" ht="18" customHeight="1">
      <c r="A18" s="25"/>
      <c r="B18" s="25"/>
      <c r="C18" s="27" t="s">
        <v>42</v>
      </c>
      <c r="D18" s="27"/>
      <c r="E18" s="27"/>
      <c r="F18" s="25"/>
      <c r="G18" s="25"/>
      <c r="H18" s="25"/>
      <c r="I18" s="25"/>
      <c r="J18" s="3"/>
    </row>
    <row r="19" spans="1:10" ht="21" customHeight="1">
      <c r="A19" s="25" t="s">
        <v>31</v>
      </c>
      <c r="B19" s="25"/>
      <c r="C19" s="25" t="s">
        <v>32</v>
      </c>
      <c r="D19" s="25"/>
      <c r="E19" s="25"/>
      <c r="F19" s="25"/>
      <c r="G19" s="25"/>
      <c r="H19" s="25"/>
      <c r="I19" s="25"/>
      <c r="J19" s="3"/>
    </row>
    <row r="20" spans="1:10" ht="40.5" customHeight="1">
      <c r="A20" s="25"/>
      <c r="B20" s="25"/>
      <c r="C20" s="25" t="s">
        <v>35</v>
      </c>
      <c r="D20" s="25"/>
      <c r="E20" s="25"/>
      <c r="F20" s="25"/>
      <c r="G20" s="25"/>
      <c r="H20" s="25"/>
      <c r="I20" s="25"/>
      <c r="J20" s="3"/>
    </row>
    <row r="21" spans="1:10" ht="36.75" customHeight="1">
      <c r="A21" s="25" t="s">
        <v>36</v>
      </c>
      <c r="B21" s="25"/>
      <c r="C21" s="25"/>
      <c r="D21" s="25"/>
      <c r="E21" s="25"/>
      <c r="F21" s="25"/>
      <c r="G21" s="25"/>
      <c r="H21" s="25"/>
      <c r="I21" s="25"/>
      <c r="J21" s="25"/>
    </row>
    <row r="22" spans="1:10" ht="18" customHeight="1">
      <c r="A22" s="31" t="s">
        <v>37</v>
      </c>
      <c r="B22" s="32" t="s">
        <v>38</v>
      </c>
      <c r="C22" s="32"/>
      <c r="D22" s="32"/>
      <c r="E22" s="32"/>
      <c r="F22" s="32"/>
      <c r="G22" s="32"/>
      <c r="H22" s="32"/>
      <c r="I22" s="32"/>
      <c r="J22" s="32"/>
    </row>
    <row r="23" spans="1:10" ht="17.25" customHeight="1">
      <c r="A23" s="31"/>
      <c r="B23" s="32" t="s">
        <v>39</v>
      </c>
      <c r="C23" s="32"/>
      <c r="D23" s="32"/>
      <c r="E23" s="32"/>
      <c r="F23" s="32"/>
      <c r="G23" s="32"/>
      <c r="H23" s="32"/>
      <c r="I23" s="32"/>
      <c r="J23" s="32"/>
    </row>
    <row r="24" spans="1:10" ht="19.5" customHeight="1">
      <c r="A24" s="31"/>
      <c r="B24" s="33" t="s">
        <v>40</v>
      </c>
      <c r="C24" s="32"/>
      <c r="D24" s="32"/>
      <c r="E24" s="32"/>
      <c r="F24" s="32"/>
      <c r="G24" s="32"/>
      <c r="H24" s="32"/>
      <c r="I24" s="32"/>
      <c r="J24" s="32"/>
    </row>
    <row r="25" spans="1:10" ht="21" customHeight="1">
      <c r="A25" s="31"/>
      <c r="B25" s="32" t="s">
        <v>41</v>
      </c>
      <c r="C25" s="32"/>
      <c r="D25" s="32"/>
      <c r="E25" s="32"/>
      <c r="F25" s="32"/>
      <c r="G25" s="32"/>
      <c r="H25" s="32"/>
      <c r="I25" s="32"/>
      <c r="J25" s="32"/>
    </row>
  </sheetData>
  <mergeCells count="50">
    <mergeCell ref="A21:D21"/>
    <mergeCell ref="E21:J21"/>
    <mergeCell ref="C15:E15"/>
    <mergeCell ref="F15:I15"/>
    <mergeCell ref="C16:E16"/>
    <mergeCell ref="F16:I16"/>
    <mergeCell ref="C17:E17"/>
    <mergeCell ref="F17:I17"/>
    <mergeCell ref="C18:E18"/>
    <mergeCell ref="F18:I18"/>
    <mergeCell ref="C20:E20"/>
    <mergeCell ref="C19:E19"/>
    <mergeCell ref="F19:I19"/>
    <mergeCell ref="A15:B18"/>
    <mergeCell ref="A19:B20"/>
    <mergeCell ref="F20:I20"/>
    <mergeCell ref="A22:A25"/>
    <mergeCell ref="B22:J22"/>
    <mergeCell ref="B23:J23"/>
    <mergeCell ref="B24:J24"/>
    <mergeCell ref="B25:J25"/>
    <mergeCell ref="A13:B14"/>
    <mergeCell ref="C13:E13"/>
    <mergeCell ref="F13:I13"/>
    <mergeCell ref="C14:E14"/>
    <mergeCell ref="F14:I14"/>
    <mergeCell ref="C12:E12"/>
    <mergeCell ref="F12:I12"/>
    <mergeCell ref="A8:D8"/>
    <mergeCell ref="E8:H8"/>
    <mergeCell ref="I8:J8"/>
    <mergeCell ref="A9:J9"/>
    <mergeCell ref="A10:J10"/>
    <mergeCell ref="A11:B11"/>
    <mergeCell ref="C11:E11"/>
    <mergeCell ref="F11:I11"/>
    <mergeCell ref="A12:B12"/>
    <mergeCell ref="B5:J5"/>
    <mergeCell ref="A6:D6"/>
    <mergeCell ref="E6:G6"/>
    <mergeCell ref="H6:I6"/>
    <mergeCell ref="A7:D7"/>
    <mergeCell ref="E7:H7"/>
    <mergeCell ref="I7:J7"/>
    <mergeCell ref="A2:J2"/>
    <mergeCell ref="A3:J3"/>
    <mergeCell ref="A4:B4"/>
    <mergeCell ref="C4:E4"/>
    <mergeCell ref="F4:H4"/>
    <mergeCell ref="I4:J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3.5"/>
  <cols>
    <col min="1" max="1" width="6.25" customWidth="1"/>
    <col min="2" max="2" width="9.25" bestFit="1" customWidth="1"/>
  </cols>
  <sheetData>
    <row r="1" spans="1:2">
      <c r="A1" s="8" t="s">
        <v>70</v>
      </c>
      <c r="B1" t="s">
        <v>139</v>
      </c>
    </row>
    <row r="2" spans="1:2">
      <c r="A2" s="8" t="s">
        <v>140</v>
      </c>
      <c r="B2" t="s">
        <v>139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1"/>
  <sheetViews>
    <sheetView showGridLines="0" tabSelected="1" workbookViewId="0">
      <selection activeCell="T10" sqref="T10"/>
    </sheetView>
  </sheetViews>
  <sheetFormatPr defaultRowHeight="13.5"/>
  <cols>
    <col min="3" max="3" width="11" customWidth="1"/>
    <col min="4" max="15" width="6.625" customWidth="1"/>
  </cols>
  <sheetData>
    <row r="1" spans="2:16" ht="44.25" customHeight="1">
      <c r="B1" s="34" t="s">
        <v>141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2" spans="2:16" ht="39" customHeight="1">
      <c r="B2" s="36" t="s">
        <v>48</v>
      </c>
      <c r="C2" s="37" t="s">
        <v>49</v>
      </c>
      <c r="D2" s="38" t="s">
        <v>57</v>
      </c>
      <c r="E2" s="38" t="s">
        <v>58</v>
      </c>
      <c r="F2" s="38" t="s">
        <v>142</v>
      </c>
      <c r="G2" s="38" t="s">
        <v>143</v>
      </c>
      <c r="H2" s="38" t="s">
        <v>144</v>
      </c>
      <c r="I2" s="38" t="s">
        <v>145</v>
      </c>
      <c r="J2" s="38" t="s">
        <v>146</v>
      </c>
      <c r="K2" s="38" t="s">
        <v>147</v>
      </c>
      <c r="L2" s="38" t="s">
        <v>148</v>
      </c>
      <c r="M2" s="38" t="s">
        <v>149</v>
      </c>
      <c r="N2" s="38" t="s">
        <v>150</v>
      </c>
      <c r="O2" s="38" t="s">
        <v>151</v>
      </c>
      <c r="P2" s="38" t="s">
        <v>59</v>
      </c>
    </row>
    <row r="3" spans="2:16" ht="20.100000000000001" customHeight="1">
      <c r="B3" s="39" t="s">
        <v>51</v>
      </c>
      <c r="C3" s="36" t="s">
        <v>60</v>
      </c>
      <c r="D3" s="40">
        <v>0</v>
      </c>
      <c r="E3" s="40">
        <v>10</v>
      </c>
      <c r="F3" s="40">
        <v>20</v>
      </c>
      <c r="G3" s="40">
        <v>10</v>
      </c>
      <c r="H3" s="40">
        <v>5</v>
      </c>
      <c r="I3" s="40">
        <v>6</v>
      </c>
      <c r="J3" s="40">
        <v>7</v>
      </c>
      <c r="K3" s="40">
        <v>5</v>
      </c>
      <c r="L3" s="40">
        <v>15</v>
      </c>
      <c r="M3" s="40">
        <v>10</v>
      </c>
      <c r="N3" s="40">
        <v>5</v>
      </c>
      <c r="O3" s="40">
        <v>10</v>
      </c>
      <c r="P3" s="45">
        <f>SUM(D3:O3)</f>
        <v>103</v>
      </c>
    </row>
    <row r="4" spans="2:16" ht="20.100000000000001" customHeight="1">
      <c r="B4" s="39"/>
      <c r="C4" s="36" t="s">
        <v>61</v>
      </c>
      <c r="D4" s="40">
        <v>20</v>
      </c>
      <c r="E4" s="40">
        <v>10</v>
      </c>
      <c r="F4" s="40">
        <v>10</v>
      </c>
      <c r="G4" s="40">
        <v>5</v>
      </c>
      <c r="H4" s="40">
        <v>0</v>
      </c>
      <c r="I4" s="40">
        <v>2</v>
      </c>
      <c r="J4" s="40">
        <v>3</v>
      </c>
      <c r="K4" s="40">
        <v>10</v>
      </c>
      <c r="L4" s="40">
        <v>8</v>
      </c>
      <c r="M4" s="40">
        <v>5</v>
      </c>
      <c r="N4" s="40">
        <v>10</v>
      </c>
      <c r="O4" s="40">
        <v>8</v>
      </c>
      <c r="P4" s="45">
        <f t="shared" ref="P4:P16" si="0">SUM(D4:O4)</f>
        <v>91</v>
      </c>
    </row>
    <row r="5" spans="2:16" ht="20.100000000000001" customHeight="1">
      <c r="B5" s="39" t="s">
        <v>52</v>
      </c>
      <c r="C5" s="36" t="s">
        <v>60</v>
      </c>
      <c r="D5" s="40">
        <v>5</v>
      </c>
      <c r="E5" s="40">
        <v>10</v>
      </c>
      <c r="F5" s="40">
        <v>15</v>
      </c>
      <c r="G5" s="40">
        <v>8</v>
      </c>
      <c r="H5" s="40">
        <v>8</v>
      </c>
      <c r="I5" s="40">
        <v>6</v>
      </c>
      <c r="J5" s="40">
        <v>5</v>
      </c>
      <c r="K5" s="40">
        <v>5</v>
      </c>
      <c r="L5" s="40">
        <v>15</v>
      </c>
      <c r="M5" s="40">
        <v>10</v>
      </c>
      <c r="N5" s="40">
        <v>12</v>
      </c>
      <c r="O5" s="40">
        <v>8</v>
      </c>
      <c r="P5" s="45">
        <f t="shared" si="0"/>
        <v>107</v>
      </c>
    </row>
    <row r="6" spans="2:16" ht="20.100000000000001" customHeight="1">
      <c r="B6" s="39"/>
      <c r="C6" s="36" t="s">
        <v>61</v>
      </c>
      <c r="D6" s="40">
        <v>15</v>
      </c>
      <c r="E6" s="40">
        <v>8</v>
      </c>
      <c r="F6" s="40">
        <v>10</v>
      </c>
      <c r="G6" s="40">
        <v>9</v>
      </c>
      <c r="H6" s="40">
        <v>7</v>
      </c>
      <c r="I6" s="40">
        <v>5</v>
      </c>
      <c r="J6" s="40">
        <v>4</v>
      </c>
      <c r="K6" s="40">
        <v>7</v>
      </c>
      <c r="L6" s="40">
        <v>10</v>
      </c>
      <c r="M6" s="40">
        <v>8</v>
      </c>
      <c r="N6" s="40">
        <v>7</v>
      </c>
      <c r="O6" s="40">
        <v>2</v>
      </c>
      <c r="P6" s="45">
        <f t="shared" si="0"/>
        <v>92</v>
      </c>
    </row>
    <row r="7" spans="2:16" ht="20.100000000000001" customHeight="1">
      <c r="B7" s="39" t="s">
        <v>53</v>
      </c>
      <c r="C7" s="36" t="s">
        <v>60</v>
      </c>
      <c r="D7" s="40">
        <v>0</v>
      </c>
      <c r="E7" s="40">
        <v>0</v>
      </c>
      <c r="F7" s="40">
        <v>3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5">
        <f t="shared" si="0"/>
        <v>3</v>
      </c>
    </row>
    <row r="8" spans="2:16" ht="20.100000000000001" customHeight="1">
      <c r="B8" s="39"/>
      <c r="C8" s="36" t="s">
        <v>61</v>
      </c>
      <c r="D8" s="40">
        <v>0</v>
      </c>
      <c r="E8" s="40">
        <v>0</v>
      </c>
      <c r="F8" s="40">
        <v>0</v>
      </c>
      <c r="G8" s="40">
        <v>2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5">
        <f t="shared" si="0"/>
        <v>2</v>
      </c>
    </row>
    <row r="9" spans="2:16" ht="20.100000000000001" customHeight="1">
      <c r="B9" s="41" t="s">
        <v>54</v>
      </c>
      <c r="C9" s="36" t="s">
        <v>60</v>
      </c>
      <c r="D9" s="40">
        <v>0</v>
      </c>
      <c r="E9" s="40">
        <v>0</v>
      </c>
      <c r="F9" s="40">
        <v>3</v>
      </c>
      <c r="G9" s="40">
        <v>2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5">
        <f t="shared" si="0"/>
        <v>5</v>
      </c>
    </row>
    <row r="10" spans="2:16" ht="20.100000000000001" customHeight="1">
      <c r="B10" s="42"/>
      <c r="C10" s="36" t="s">
        <v>61</v>
      </c>
      <c r="D10" s="40">
        <v>1</v>
      </c>
      <c r="E10" s="40">
        <v>0</v>
      </c>
      <c r="F10" s="40">
        <v>0</v>
      </c>
      <c r="G10" s="40">
        <v>2</v>
      </c>
      <c r="H10" s="40">
        <v>1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5">
        <f t="shared" si="0"/>
        <v>4</v>
      </c>
    </row>
    <row r="11" spans="2:16" ht="20.100000000000001" customHeight="1">
      <c r="B11" s="39" t="s">
        <v>55</v>
      </c>
      <c r="C11" s="36" t="s">
        <v>60</v>
      </c>
      <c r="D11" s="40">
        <v>0</v>
      </c>
      <c r="E11" s="40">
        <v>0</v>
      </c>
      <c r="F11" s="40">
        <v>2</v>
      </c>
      <c r="G11" s="40">
        <v>2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5">
        <f t="shared" si="0"/>
        <v>4</v>
      </c>
    </row>
    <row r="12" spans="2:16" ht="20.100000000000001" customHeight="1">
      <c r="B12" s="39"/>
      <c r="C12" s="36" t="s">
        <v>61</v>
      </c>
      <c r="D12" s="40">
        <v>0</v>
      </c>
      <c r="E12" s="40">
        <v>0</v>
      </c>
      <c r="F12" s="40">
        <v>0</v>
      </c>
      <c r="G12" s="40">
        <v>1</v>
      </c>
      <c r="H12" s="40">
        <v>1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  <c r="N12" s="40">
        <v>0</v>
      </c>
      <c r="O12" s="40">
        <v>0</v>
      </c>
      <c r="P12" s="45">
        <f t="shared" si="0"/>
        <v>2</v>
      </c>
    </row>
    <row r="13" spans="2:16" ht="20.100000000000001" customHeight="1">
      <c r="B13" s="43" t="s">
        <v>56</v>
      </c>
      <c r="C13" s="36" t="s">
        <v>60</v>
      </c>
      <c r="D13" s="40">
        <v>3</v>
      </c>
      <c r="E13" s="40">
        <v>2</v>
      </c>
      <c r="F13" s="40">
        <v>3</v>
      </c>
      <c r="G13" s="40">
        <v>0</v>
      </c>
      <c r="H13" s="40">
        <v>0</v>
      </c>
      <c r="I13" s="40">
        <v>0</v>
      </c>
      <c r="J13" s="40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5">
        <f t="shared" si="0"/>
        <v>8</v>
      </c>
    </row>
    <row r="14" spans="2:16" ht="20.100000000000001" customHeight="1">
      <c r="B14" s="44"/>
      <c r="C14" s="36" t="s">
        <v>61</v>
      </c>
      <c r="D14" s="40">
        <v>1</v>
      </c>
      <c r="E14" s="40">
        <v>2</v>
      </c>
      <c r="F14" s="40">
        <v>2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1</v>
      </c>
      <c r="P14" s="45">
        <f t="shared" si="0"/>
        <v>6</v>
      </c>
    </row>
    <row r="15" spans="2:16" ht="20.100000000000001" customHeight="1">
      <c r="B15" s="39" t="s">
        <v>50</v>
      </c>
      <c r="C15" s="36" t="s">
        <v>60</v>
      </c>
      <c r="D15" s="40">
        <f>SUM(D3,D5,D7,D9,D11,D13)</f>
        <v>8</v>
      </c>
      <c r="E15" s="40">
        <f t="shared" ref="E15:O15" si="1">SUM(E3,E5,E7,E9,E11,E13)</f>
        <v>22</v>
      </c>
      <c r="F15" s="40">
        <f t="shared" si="1"/>
        <v>46</v>
      </c>
      <c r="G15" s="40">
        <f t="shared" si="1"/>
        <v>22</v>
      </c>
      <c r="H15" s="40">
        <f t="shared" si="1"/>
        <v>13</v>
      </c>
      <c r="I15" s="40">
        <f t="shared" si="1"/>
        <v>12</v>
      </c>
      <c r="J15" s="40">
        <f t="shared" si="1"/>
        <v>12</v>
      </c>
      <c r="K15" s="40">
        <f t="shared" si="1"/>
        <v>10</v>
      </c>
      <c r="L15" s="40">
        <f t="shared" si="1"/>
        <v>30</v>
      </c>
      <c r="M15" s="40">
        <f t="shared" si="1"/>
        <v>20</v>
      </c>
      <c r="N15" s="40">
        <f t="shared" si="1"/>
        <v>17</v>
      </c>
      <c r="O15" s="40">
        <f t="shared" si="1"/>
        <v>18</v>
      </c>
      <c r="P15" s="45">
        <f t="shared" si="0"/>
        <v>230</v>
      </c>
    </row>
    <row r="16" spans="2:16" ht="20.100000000000001" customHeight="1">
      <c r="B16" s="39"/>
      <c r="C16" s="36" t="s">
        <v>61</v>
      </c>
      <c r="D16" s="40">
        <f>SUM(D4,D6,D8,D10,D12,D14)</f>
        <v>37</v>
      </c>
      <c r="E16" s="40">
        <f t="shared" ref="E16:O16" si="2">SUM(E4,E6,E8,E10,E12,E14)</f>
        <v>20</v>
      </c>
      <c r="F16" s="40">
        <f t="shared" si="2"/>
        <v>22</v>
      </c>
      <c r="G16" s="40">
        <f t="shared" si="2"/>
        <v>19</v>
      </c>
      <c r="H16" s="40">
        <f t="shared" si="2"/>
        <v>9</v>
      </c>
      <c r="I16" s="40">
        <f t="shared" si="2"/>
        <v>7</v>
      </c>
      <c r="J16" s="40">
        <f t="shared" si="2"/>
        <v>7</v>
      </c>
      <c r="K16" s="40">
        <f t="shared" si="2"/>
        <v>17</v>
      </c>
      <c r="L16" s="40">
        <f t="shared" si="2"/>
        <v>18</v>
      </c>
      <c r="M16" s="40">
        <f t="shared" si="2"/>
        <v>13</v>
      </c>
      <c r="N16" s="40">
        <f t="shared" si="2"/>
        <v>17</v>
      </c>
      <c r="O16" s="40">
        <f t="shared" si="2"/>
        <v>11</v>
      </c>
      <c r="P16" s="45">
        <f t="shared" si="0"/>
        <v>197</v>
      </c>
    </row>
    <row r="41" spans="16:16">
      <c r="P41">
        <v>1</v>
      </c>
    </row>
  </sheetData>
  <mergeCells count="8">
    <mergeCell ref="B13:B14"/>
    <mergeCell ref="B15:B16"/>
    <mergeCell ref="B1:O1"/>
    <mergeCell ref="B3:B4"/>
    <mergeCell ref="B5:B6"/>
    <mergeCell ref="B7:B8"/>
    <mergeCell ref="B9:B10"/>
    <mergeCell ref="B11:B1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员工绩效考核分析</vt:lpstr>
      <vt:lpstr>绩效考核统计表</vt:lpstr>
      <vt:lpstr>年度绩效考核统计表</vt:lpstr>
      <vt:lpstr>选择员工对各年考核成绩比较</vt:lpstr>
      <vt:lpstr>员工离职审批表</vt:lpstr>
      <vt:lpstr>Sheet2</vt:lpstr>
      <vt:lpstr>人员流动统计表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 Office</cp:lastModifiedBy>
  <dcterms:created xsi:type="dcterms:W3CDTF">2012-01-17T07:14:12Z</dcterms:created>
  <dcterms:modified xsi:type="dcterms:W3CDTF">2012-09-06T09:11:54Z</dcterms:modified>
</cp:coreProperties>
</file>