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945" windowHeight="8220" tabRatio="373"/>
  </bookViews>
  <sheets>
    <sheet name="销售收入预算表" sheetId="1" r:id="rId1"/>
  </sheets>
  <calcPr calcId="145621"/>
</workbook>
</file>

<file path=xl/calcChain.xml><?xml version="1.0" encoding="utf-8"?>
<calcChain xmlns="http://schemas.openxmlformats.org/spreadsheetml/2006/main">
  <c r="E15" i="1" l="1"/>
  <c r="E18" i="1" s="1"/>
  <c r="B15" i="1"/>
  <c r="B18" i="1" s="1"/>
  <c r="E14" i="1"/>
  <c r="E17" i="1" s="1"/>
  <c r="B14" i="1"/>
  <c r="B17" i="1" s="1"/>
  <c r="B12" i="1"/>
  <c r="B11" i="1"/>
  <c r="Q8" i="1"/>
  <c r="Q7" i="1"/>
  <c r="E19" i="1" l="1"/>
  <c r="F14" i="1"/>
  <c r="F15" i="1"/>
  <c r="G14" i="1" l="1"/>
  <c r="F17" i="1"/>
  <c r="E5" i="1"/>
  <c r="F18" i="1"/>
  <c r="G15" i="1"/>
  <c r="F19" i="1" l="1"/>
  <c r="G18" i="1"/>
  <c r="H15" i="1"/>
  <c r="G17" i="1"/>
  <c r="G19" i="1" s="1"/>
  <c r="H14" i="1"/>
  <c r="G5" i="1" l="1"/>
  <c r="F5" i="1"/>
  <c r="I14" i="1"/>
  <c r="H17" i="1"/>
  <c r="H18" i="1"/>
  <c r="I15" i="1"/>
  <c r="I17" i="1" l="1"/>
  <c r="J14" i="1"/>
  <c r="I18" i="1"/>
  <c r="J15" i="1"/>
  <c r="H19" i="1"/>
  <c r="J18" i="1" l="1"/>
  <c r="K15" i="1"/>
  <c r="K14" i="1"/>
  <c r="J17" i="1"/>
  <c r="H5" i="1"/>
  <c r="I19" i="1"/>
  <c r="I5" i="1" l="1"/>
  <c r="J19" i="1"/>
  <c r="K18" i="1"/>
  <c r="L15" i="1"/>
  <c r="K17" i="1"/>
  <c r="K19" i="1" s="1"/>
  <c r="L14" i="1"/>
  <c r="M14" i="1" l="1"/>
  <c r="L17" i="1"/>
  <c r="L18" i="1"/>
  <c r="M15" i="1"/>
  <c r="K5" i="1"/>
  <c r="J5" i="1"/>
  <c r="M18" i="1" l="1"/>
  <c r="N15" i="1"/>
  <c r="L19" i="1"/>
  <c r="M17" i="1"/>
  <c r="M19" i="1" s="1"/>
  <c r="N14" i="1"/>
  <c r="N18" i="1" l="1"/>
  <c r="O15" i="1"/>
  <c r="O14" i="1"/>
  <c r="N17" i="1"/>
  <c r="M5" i="1"/>
  <c r="L5" i="1"/>
  <c r="N19" i="1" l="1"/>
  <c r="O18" i="1"/>
  <c r="P15" i="1"/>
  <c r="P18" i="1" s="1"/>
  <c r="Q18" i="1" s="1"/>
  <c r="O17" i="1"/>
  <c r="O19" i="1" s="1"/>
  <c r="P14" i="1"/>
  <c r="P17" i="1" s="1"/>
  <c r="O5" i="1" l="1"/>
  <c r="P19" i="1"/>
  <c r="Q17" i="1"/>
  <c r="N5" i="1"/>
  <c r="P5" i="1" l="1"/>
  <c r="Q19" i="1"/>
  <c r="P22" i="1" s="1"/>
  <c r="Q5" i="1" l="1"/>
  <c r="E22" i="1"/>
  <c r="G22" i="1"/>
  <c r="F22" i="1"/>
  <c r="H22" i="1"/>
  <c r="I22" i="1"/>
  <c r="K22" i="1"/>
  <c r="J22" i="1"/>
  <c r="M22" i="1"/>
  <c r="L22" i="1"/>
  <c r="O22" i="1"/>
  <c r="N22" i="1"/>
  <c r="Q22" i="1" l="1"/>
</calcChain>
</file>

<file path=xl/sharedStrings.xml><?xml version="1.0" encoding="utf-8"?>
<sst xmlns="http://schemas.openxmlformats.org/spreadsheetml/2006/main" count="29" uniqueCount="25">
  <si>
    <t>2013年销售收入预算表</t>
    <phoneticPr fontId="2" type="noConversion"/>
  </si>
  <si>
    <t>公司名称</t>
    <phoneticPr fontId="2" type="noConversion"/>
  </si>
  <si>
    <t>华云信息有限公司</t>
    <phoneticPr fontId="2" type="noConversion"/>
  </si>
  <si>
    <t>预算年度</t>
    <phoneticPr fontId="2" type="noConversion"/>
  </si>
  <si>
    <t>2013年</t>
    <phoneticPr fontId="2" type="noConversion"/>
  </si>
  <si>
    <t>制表时间</t>
    <phoneticPr fontId="2" type="noConversion"/>
  </si>
  <si>
    <t>销售收入预算</t>
    <phoneticPr fontId="4" type="noConversion"/>
  </si>
  <si>
    <t>月份</t>
    <phoneticPr fontId="2" type="noConversion"/>
  </si>
  <si>
    <t>12</t>
    <phoneticPr fontId="2" type="noConversion"/>
  </si>
  <si>
    <t>合计</t>
    <phoneticPr fontId="2" type="noConversion"/>
  </si>
  <si>
    <t>销售总收入</t>
    <phoneticPr fontId="4" type="noConversion"/>
  </si>
  <si>
    <t>单位：元</t>
    <phoneticPr fontId="2" type="noConversion"/>
  </si>
  <si>
    <t>销量</t>
    <phoneticPr fontId="4" type="noConversion"/>
  </si>
  <si>
    <r>
      <t xml:space="preserve">A </t>
    </r>
    <r>
      <rPr>
        <sz val="10"/>
        <rFont val="宋体"/>
        <family val="3"/>
        <charset val="134"/>
      </rPr>
      <t>产品</t>
    </r>
    <r>
      <rPr>
        <sz val="10"/>
        <color theme="1"/>
        <rFont val="宋体"/>
        <family val="2"/>
        <charset val="134"/>
        <scheme val="minor"/>
      </rPr>
      <t/>
    </r>
    <phoneticPr fontId="4" type="noConversion"/>
  </si>
  <si>
    <t>单位：件</t>
    <phoneticPr fontId="2" type="noConversion"/>
  </si>
  <si>
    <r>
      <t xml:space="preserve">B </t>
    </r>
    <r>
      <rPr>
        <sz val="10"/>
        <rFont val="宋体"/>
        <family val="3"/>
        <charset val="134"/>
      </rPr>
      <t>产品</t>
    </r>
    <r>
      <rPr>
        <sz val="10"/>
        <color theme="1"/>
        <rFont val="宋体"/>
        <family val="2"/>
        <charset val="134"/>
        <scheme val="minor"/>
      </rPr>
      <t xml:space="preserve"> </t>
    </r>
    <r>
      <rPr>
        <b/>
        <sz val="12"/>
        <rFont val="Times New Roman"/>
        <family val="1"/>
      </rPr>
      <t/>
    </r>
    <phoneticPr fontId="2" type="noConversion"/>
  </si>
  <si>
    <t>定价策略</t>
    <phoneticPr fontId="4" type="noConversion"/>
  </si>
  <si>
    <t>价格变动</t>
    <phoneticPr fontId="4" type="noConversion"/>
  </si>
  <si>
    <t>单价</t>
    <phoneticPr fontId="4" type="noConversion"/>
  </si>
  <si>
    <t>定价</t>
    <phoneticPr fontId="2" type="noConversion"/>
  </si>
  <si>
    <t>单位：元</t>
    <phoneticPr fontId="2" type="noConversion"/>
  </si>
  <si>
    <t>销售收入</t>
    <phoneticPr fontId="4" type="noConversion"/>
  </si>
  <si>
    <t>销售收入合计</t>
    <phoneticPr fontId="4" type="noConversion"/>
  </si>
  <si>
    <t>收入结构</t>
    <phoneticPr fontId="4" type="noConversion"/>
  </si>
  <si>
    <r>
      <t>当月销售</t>
    </r>
    <r>
      <rPr>
        <sz val="10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年销售收入（％）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</si>
</sst>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;[Red]\(#,##0.00\)"/>
    <numFmt numFmtId="177" formatCode="#,##0.00000;[Red]\(#,##0.00000\)"/>
    <numFmt numFmtId="178" formatCode="0.0%"/>
    <numFmt numFmtId="179" formatCode="0.0_);[Red]\(0.0\)"/>
  </numFmts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b/>
      <u/>
      <sz val="10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20"/>
      <name val="华文中宋"/>
      <family val="3"/>
      <charset val="134"/>
    </font>
    <font>
      <sz val="10"/>
      <name val="Arial"/>
      <family val="2"/>
    </font>
    <font>
      <b/>
      <sz val="10"/>
      <color rgb="FFFF0000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0"/>
      <color rgb="FF00B0F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rgb="FF00B05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22" fillId="0" borderId="0"/>
  </cellStyleXfs>
  <cellXfs count="58">
    <xf numFmtId="0" fontId="0" fillId="0" borderId="0" xfId="0">
      <alignment vertical="center"/>
    </xf>
    <xf numFmtId="0" fontId="3" fillId="0" borderId="0" xfId="0" applyFont="1" applyAlignment="1"/>
    <xf numFmtId="0" fontId="6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9" fontId="3" fillId="0" borderId="0" xfId="1" applyFont="1" applyAlignment="1"/>
    <xf numFmtId="0" fontId="12" fillId="0" borderId="0" xfId="0" quotePrefix="1" applyFont="1" applyAlignment="1">
      <alignment horizontal="left"/>
    </xf>
    <xf numFmtId="0" fontId="13" fillId="0" borderId="0" xfId="0" quotePrefix="1" applyFont="1" applyAlignment="1">
      <alignment horizontal="left"/>
    </xf>
    <xf numFmtId="0" fontId="11" fillId="0" borderId="0" xfId="0" applyFont="1" applyAlignment="1"/>
    <xf numFmtId="0" fontId="11" fillId="0" borderId="4" xfId="0" applyNumberFormat="1" applyFont="1" applyBorder="1" applyAlignment="1" applyProtection="1">
      <alignment horizontal="center"/>
      <protection locked="0"/>
    </xf>
    <xf numFmtId="0" fontId="11" fillId="0" borderId="4" xfId="0" applyNumberFormat="1" applyFont="1" applyBorder="1" applyAlignment="1">
      <alignment horizontal="center"/>
    </xf>
    <xf numFmtId="0" fontId="11" fillId="0" borderId="0" xfId="0" quotePrefix="1" applyFont="1" applyAlignment="1">
      <alignment horizontal="left"/>
    </xf>
    <xf numFmtId="176" fontId="15" fillId="0" borderId="0" xfId="0" applyNumberFormat="1" applyFont="1" applyAlignment="1"/>
    <xf numFmtId="0" fontId="15" fillId="0" borderId="0" xfId="0" applyFont="1" applyAlignment="1"/>
    <xf numFmtId="176" fontId="6" fillId="0" borderId="0" xfId="0" applyNumberFormat="1" applyFont="1" applyAlignme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76" fontId="16" fillId="0" borderId="0" xfId="0" applyNumberFormat="1" applyFont="1" applyAlignment="1" applyProtection="1">
      <protection locked="0"/>
    </xf>
    <xf numFmtId="176" fontId="14" fillId="0" borderId="0" xfId="0" applyNumberFormat="1" applyFont="1" applyAlignment="1"/>
    <xf numFmtId="0" fontId="10" fillId="0" borderId="0" xfId="0" applyFont="1" applyAlignment="1">
      <alignment horizontal="left"/>
    </xf>
    <xf numFmtId="177" fontId="15" fillId="0" borderId="0" xfId="0" applyNumberFormat="1" applyFont="1" applyAlignment="1"/>
    <xf numFmtId="0" fontId="14" fillId="0" borderId="0" xfId="0" applyFont="1" applyAlignment="1"/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/>
    <xf numFmtId="0" fontId="12" fillId="0" borderId="0" xfId="0" applyFont="1" applyAlignment="1"/>
    <xf numFmtId="38" fontId="0" fillId="0" borderId="0" xfId="0" applyNumberFormat="1" applyAlignment="1"/>
    <xf numFmtId="0" fontId="0" fillId="0" borderId="0" xfId="0" applyAlignment="1"/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49" fontId="20" fillId="2" borderId="4" xfId="0" applyNumberFormat="1" applyFont="1" applyFill="1" applyBorder="1" applyAlignment="1">
      <alignment horizontal="center" vertical="center"/>
    </xf>
    <xf numFmtId="49" fontId="20" fillId="2" borderId="4" xfId="0" applyNumberFormat="1" applyFont="1" applyFill="1" applyBorder="1" applyAlignment="1">
      <alignment horizontal="centerContinuous" vertical="center"/>
    </xf>
    <xf numFmtId="0" fontId="7" fillId="2" borderId="5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quotePrefix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178" fontId="13" fillId="4" borderId="0" xfId="1" applyNumberFormat="1" applyFont="1" applyFill="1" applyAlignment="1">
      <alignment vertical="center"/>
    </xf>
    <xf numFmtId="178" fontId="18" fillId="4" borderId="0" xfId="1" applyNumberFormat="1" applyFont="1" applyFill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4" fontId="13" fillId="0" borderId="6" xfId="0" applyNumberFormat="1" applyFont="1" applyBorder="1" applyAlignment="1">
      <alignment horizontal="left" vertical="center"/>
    </xf>
    <xf numFmtId="9" fontId="23" fillId="0" borderId="4" xfId="1" applyFont="1" applyBorder="1" applyAlignment="1" applyProtection="1">
      <alignment horizontal="center" vertical="center"/>
      <protection locked="0"/>
    </xf>
    <xf numFmtId="9" fontId="24" fillId="0" borderId="4" xfId="1" applyFont="1" applyBorder="1" applyAlignment="1" applyProtection="1">
      <alignment horizontal="center" vertical="center"/>
      <protection locked="0"/>
    </xf>
    <xf numFmtId="9" fontId="25" fillId="0" borderId="4" xfId="1" applyFont="1" applyBorder="1" applyAlignment="1" applyProtection="1">
      <alignment horizontal="center" vertical="center"/>
      <protection locked="0"/>
    </xf>
    <xf numFmtId="0" fontId="26" fillId="0" borderId="4" xfId="0" applyFont="1" applyBorder="1">
      <alignment vertical="center"/>
    </xf>
    <xf numFmtId="176" fontId="7" fillId="0" borderId="4" xfId="0" applyNumberFormat="1" applyFont="1" applyBorder="1" applyAlignment="1">
      <alignment horizontal="center" vertical="center"/>
    </xf>
    <xf numFmtId="9" fontId="27" fillId="0" borderId="4" xfId="1" applyFont="1" applyBorder="1" applyAlignment="1" applyProtection="1">
      <alignment horizontal="center" vertical="center"/>
      <protection locked="0"/>
    </xf>
    <xf numFmtId="0" fontId="9" fillId="3" borderId="4" xfId="0" applyNumberFormat="1" applyFont="1" applyFill="1" applyBorder="1" applyAlignment="1">
      <alignment horizontal="center" vertical="center"/>
    </xf>
    <xf numFmtId="179" fontId="13" fillId="5" borderId="4" xfId="0" applyNumberFormat="1" applyFont="1" applyFill="1" applyBorder="1" applyAlignment="1">
      <alignment horizontal="center" vertical="center"/>
    </xf>
  </cellXfs>
  <cellStyles count="4">
    <cellStyle name="Normal_dept-bugdet2000-salary" xfId="3"/>
    <cellStyle name="百分比" xfId="1" builtinId="5"/>
    <cellStyle name="百分比 2" xfId="2"/>
    <cellStyle name="常规" xfId="0" builtinId="0"/>
  </cellStyles>
  <dxfs count="0"/>
  <tableStyles count="0" defaultTableStyle="TableStyleMedium2" defaultPivotStyle="PivotStyleLight16"/>
  <colors>
    <mruColors>
      <color rgb="FF99FF33"/>
      <color rgb="FFFAA4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tabSelected="1" topLeftCell="D1" zoomScale="90" zoomScaleNormal="90" workbookViewId="0">
      <selection activeCell="T14" sqref="T14"/>
    </sheetView>
  </sheetViews>
  <sheetFormatPr defaultRowHeight="13.5" x14ac:dyDescent="0.15"/>
  <cols>
    <col min="1" max="1" width="2.75" customWidth="1"/>
    <col min="2" max="2" width="8.5" customWidth="1"/>
    <col min="3" max="3" width="12.125" customWidth="1"/>
    <col min="4" max="4" width="7.375" customWidth="1"/>
    <col min="5" max="5" width="8.125" customWidth="1"/>
    <col min="6" max="6" width="7.625" customWidth="1"/>
    <col min="7" max="8" width="8.5" customWidth="1"/>
    <col min="9" max="9" width="8.375" customWidth="1"/>
    <col min="10" max="10" width="8.5" customWidth="1"/>
    <col min="11" max="11" width="8.625" customWidth="1"/>
    <col min="12" max="12" width="8" customWidth="1"/>
    <col min="13" max="13" width="7.625" customWidth="1"/>
    <col min="14" max="15" width="7.75" customWidth="1"/>
    <col min="16" max="16" width="8.5" customWidth="1"/>
    <col min="17" max="17" width="11.125" customWidth="1"/>
  </cols>
  <sheetData>
    <row r="1" spans="2:18" ht="45" customHeight="1" x14ac:dyDescent="0.25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"/>
    </row>
    <row r="2" spans="2:18" ht="27.75" customHeight="1" x14ac:dyDescent="0.25">
      <c r="B2" s="41"/>
      <c r="C2" s="41"/>
      <c r="D2" s="46" t="s">
        <v>1</v>
      </c>
      <c r="E2" s="46"/>
      <c r="F2" s="46"/>
      <c r="G2" s="46" t="s">
        <v>2</v>
      </c>
      <c r="H2" s="46"/>
      <c r="I2" s="46"/>
      <c r="J2" s="46"/>
      <c r="K2" s="46"/>
      <c r="L2" s="47"/>
      <c r="M2" s="47"/>
      <c r="N2" s="47"/>
      <c r="O2" s="47"/>
      <c r="P2" s="47"/>
      <c r="Q2" s="48"/>
      <c r="R2" s="1"/>
    </row>
    <row r="3" spans="2:18" ht="26.25" customHeight="1" x14ac:dyDescent="0.25">
      <c r="B3" s="41"/>
      <c r="C3" s="41"/>
      <c r="D3" s="46" t="s">
        <v>3</v>
      </c>
      <c r="E3" s="46"/>
      <c r="F3" s="46"/>
      <c r="G3" s="46" t="s">
        <v>4</v>
      </c>
      <c r="H3" s="46"/>
      <c r="I3" s="46"/>
      <c r="J3" s="46"/>
      <c r="K3" s="46" t="s">
        <v>5</v>
      </c>
      <c r="L3" s="46"/>
      <c r="M3" s="46"/>
      <c r="N3" s="49">
        <v>41214</v>
      </c>
      <c r="O3" s="46"/>
      <c r="P3" s="46"/>
      <c r="Q3" s="46"/>
      <c r="R3" s="1"/>
    </row>
    <row r="4" spans="2:18" ht="15.75" x14ac:dyDescent="0.25">
      <c r="B4" s="43" t="s">
        <v>6</v>
      </c>
      <c r="C4" s="44"/>
      <c r="D4" s="34" t="s">
        <v>7</v>
      </c>
      <c r="E4" s="34">
        <v>1</v>
      </c>
      <c r="F4" s="34">
        <v>2</v>
      </c>
      <c r="G4" s="34">
        <v>3</v>
      </c>
      <c r="H4" s="34">
        <v>4</v>
      </c>
      <c r="I4" s="34">
        <v>5</v>
      </c>
      <c r="J4" s="34">
        <v>6</v>
      </c>
      <c r="K4" s="34">
        <v>7</v>
      </c>
      <c r="L4" s="34">
        <v>8</v>
      </c>
      <c r="M4" s="34">
        <v>9</v>
      </c>
      <c r="N4" s="34">
        <v>10</v>
      </c>
      <c r="O4" s="34">
        <v>11</v>
      </c>
      <c r="P4" s="33" t="s">
        <v>8</v>
      </c>
      <c r="Q4" s="33" t="s">
        <v>9</v>
      </c>
      <c r="R4" s="2"/>
    </row>
    <row r="5" spans="2:18" ht="15.75" x14ac:dyDescent="0.25">
      <c r="B5" s="35" t="s">
        <v>10</v>
      </c>
      <c r="C5" s="36"/>
      <c r="D5" s="37" t="s">
        <v>11</v>
      </c>
      <c r="E5" s="38">
        <f>E19</f>
        <v>54250</v>
      </c>
      <c r="F5" s="38">
        <f t="shared" ref="F5:Q5" si="0">F19</f>
        <v>53832.5</v>
      </c>
      <c r="G5" s="38">
        <f t="shared" si="0"/>
        <v>51125</v>
      </c>
      <c r="H5" s="38">
        <f t="shared" si="0"/>
        <v>49762.06</v>
      </c>
      <c r="I5" s="38">
        <f t="shared" si="0"/>
        <v>44986.28</v>
      </c>
      <c r="J5" s="38">
        <f t="shared" si="0"/>
        <v>42577.1008</v>
      </c>
      <c r="K5" s="38">
        <f t="shared" si="0"/>
        <v>51183.392800000001</v>
      </c>
      <c r="L5" s="38">
        <f t="shared" si="0"/>
        <v>68519.684800000003</v>
      </c>
      <c r="M5" s="38">
        <f t="shared" si="0"/>
        <v>65426.580799999996</v>
      </c>
      <c r="N5" s="38">
        <f t="shared" si="0"/>
        <v>64879.726800000004</v>
      </c>
      <c r="O5" s="38">
        <f t="shared" si="0"/>
        <v>61333.7788</v>
      </c>
      <c r="P5" s="38">
        <f t="shared" si="0"/>
        <v>54301.653224000002</v>
      </c>
      <c r="Q5" s="38">
        <f t="shared" si="0"/>
        <v>662177.75802399998</v>
      </c>
      <c r="R5" s="1"/>
    </row>
    <row r="6" spans="2:18" ht="15.75" x14ac:dyDescent="0.25">
      <c r="B6" s="3" t="s">
        <v>12</v>
      </c>
      <c r="C6" s="4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</row>
    <row r="7" spans="2:18" ht="15.75" x14ac:dyDescent="0.25">
      <c r="B7" s="7" t="s">
        <v>13</v>
      </c>
      <c r="C7" s="8" t="s">
        <v>14</v>
      </c>
      <c r="D7" s="9"/>
      <c r="E7" s="10">
        <v>100</v>
      </c>
      <c r="F7" s="10">
        <v>125</v>
      </c>
      <c r="G7" s="10">
        <v>130</v>
      </c>
      <c r="H7" s="10">
        <v>135</v>
      </c>
      <c r="I7" s="10">
        <v>130</v>
      </c>
      <c r="J7" s="10">
        <v>136</v>
      </c>
      <c r="K7" s="10">
        <v>155</v>
      </c>
      <c r="L7" s="10">
        <v>200</v>
      </c>
      <c r="M7" s="10">
        <v>180</v>
      </c>
      <c r="N7" s="10">
        <v>170</v>
      </c>
      <c r="O7" s="10">
        <v>160</v>
      </c>
      <c r="P7" s="10">
        <v>134</v>
      </c>
      <c r="Q7" s="11">
        <f>SUM(E7:P7)</f>
        <v>1755</v>
      </c>
      <c r="R7" s="1"/>
    </row>
    <row r="8" spans="2:18" ht="15.75" x14ac:dyDescent="0.25">
      <c r="B8" s="7" t="s">
        <v>15</v>
      </c>
      <c r="C8" s="8" t="s">
        <v>14</v>
      </c>
      <c r="D8" s="9"/>
      <c r="E8" s="10">
        <v>150</v>
      </c>
      <c r="F8" s="10">
        <v>120</v>
      </c>
      <c r="G8" s="10">
        <v>100</v>
      </c>
      <c r="H8" s="10">
        <v>86</v>
      </c>
      <c r="I8" s="10">
        <v>68</v>
      </c>
      <c r="J8" s="10">
        <v>48</v>
      </c>
      <c r="K8" s="10">
        <v>68</v>
      </c>
      <c r="L8" s="10">
        <v>88</v>
      </c>
      <c r="M8" s="10">
        <v>98</v>
      </c>
      <c r="N8" s="10">
        <v>108</v>
      </c>
      <c r="O8" s="10">
        <v>100</v>
      </c>
      <c r="P8" s="10">
        <v>98</v>
      </c>
      <c r="Q8" s="11">
        <f>SUM(E8:P8)</f>
        <v>1132</v>
      </c>
      <c r="R8" s="1"/>
    </row>
    <row r="9" spans="2:18" ht="15.75" x14ac:dyDescent="0.25">
      <c r="B9" s="9"/>
      <c r="C9" s="12"/>
      <c r="D9" s="9"/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  <c r="R9" s="1"/>
    </row>
    <row r="10" spans="2:18" ht="15.75" x14ac:dyDescent="0.25">
      <c r="B10" s="3" t="s">
        <v>16</v>
      </c>
      <c r="C10" s="12"/>
      <c r="D10" s="9"/>
      <c r="E10" s="45" t="s">
        <v>17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1"/>
    </row>
    <row r="11" spans="2:18" ht="15.75" x14ac:dyDescent="0.25">
      <c r="B11" s="16" t="str">
        <f>+B7</f>
        <v>A 产品</v>
      </c>
      <c r="C11" s="12"/>
      <c r="D11" s="9"/>
      <c r="E11" s="50">
        <v>-0.03</v>
      </c>
      <c r="F11" s="51"/>
      <c r="G11" s="51"/>
      <c r="H11" s="51"/>
      <c r="I11" s="51"/>
      <c r="J11" s="51"/>
      <c r="K11" s="51"/>
      <c r="L11" s="52">
        <v>0.05</v>
      </c>
      <c r="M11" s="51"/>
      <c r="N11" s="51"/>
      <c r="O11" s="53"/>
      <c r="P11" s="51"/>
      <c r="Q11" s="54"/>
      <c r="R11" s="1"/>
    </row>
    <row r="12" spans="2:18" ht="15.75" x14ac:dyDescent="0.25">
      <c r="B12" s="16" t="str">
        <f>+B8</f>
        <v xml:space="preserve">B 产品 </v>
      </c>
      <c r="C12" s="12"/>
      <c r="D12" s="9"/>
      <c r="E12" s="51"/>
      <c r="F12" s="50">
        <v>-0.02</v>
      </c>
      <c r="G12" s="55"/>
      <c r="H12" s="52">
        <v>0.01</v>
      </c>
      <c r="I12" s="50"/>
      <c r="J12" s="52">
        <v>0.01</v>
      </c>
      <c r="K12" s="51"/>
      <c r="L12" s="51"/>
      <c r="M12" s="51"/>
      <c r="N12" s="51"/>
      <c r="O12" s="52">
        <v>0.03</v>
      </c>
      <c r="P12" s="51"/>
      <c r="Q12" s="54"/>
      <c r="R12" s="1"/>
    </row>
    <row r="13" spans="2:18" ht="15.75" x14ac:dyDescent="0.25">
      <c r="B13" s="3" t="s">
        <v>18</v>
      </c>
      <c r="C13" s="4"/>
      <c r="D13" s="17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5"/>
      <c r="R13" s="1"/>
    </row>
    <row r="14" spans="2:18" ht="15.75" x14ac:dyDescent="0.25">
      <c r="B14" s="7" t="str">
        <f>+B7</f>
        <v>A 产品</v>
      </c>
      <c r="C14" s="18" t="s">
        <v>20</v>
      </c>
      <c r="D14" s="19">
        <v>250</v>
      </c>
      <c r="E14" s="56">
        <f>D14*(1+E11)</f>
        <v>242.5</v>
      </c>
      <c r="F14" s="56">
        <f>E14*(1+F11)</f>
        <v>242.5</v>
      </c>
      <c r="G14" s="56">
        <f t="shared" ref="G14:J14" si="1">F14*(1+G11)</f>
        <v>242.5</v>
      </c>
      <c r="H14" s="56">
        <f t="shared" si="1"/>
        <v>242.5</v>
      </c>
      <c r="I14" s="56">
        <f t="shared" si="1"/>
        <v>242.5</v>
      </c>
      <c r="J14" s="56">
        <f t="shared" si="1"/>
        <v>242.5</v>
      </c>
      <c r="K14" s="56">
        <f>J14*(1+K11)</f>
        <v>242.5</v>
      </c>
      <c r="L14" s="56">
        <f t="shared" ref="L14:P14" si="2">K14*(1+L11)</f>
        <v>254.625</v>
      </c>
      <c r="M14" s="56">
        <f t="shared" si="2"/>
        <v>254.625</v>
      </c>
      <c r="N14" s="56">
        <f t="shared" si="2"/>
        <v>254.625</v>
      </c>
      <c r="O14" s="56">
        <f t="shared" si="2"/>
        <v>254.625</v>
      </c>
      <c r="P14" s="56">
        <f t="shared" si="2"/>
        <v>254.625</v>
      </c>
      <c r="Q14" s="20"/>
      <c r="R14" s="1"/>
    </row>
    <row r="15" spans="2:18" ht="15.75" x14ac:dyDescent="0.25">
      <c r="B15" s="7" t="str">
        <f>+B8</f>
        <v xml:space="preserve">B 产品 </v>
      </c>
      <c r="C15" s="8" t="s">
        <v>20</v>
      </c>
      <c r="D15" s="19">
        <v>200</v>
      </c>
      <c r="E15" s="56">
        <f>D15*(1+E12)</f>
        <v>200</v>
      </c>
      <c r="F15" s="56">
        <f>E15*(1+F12)</f>
        <v>196</v>
      </c>
      <c r="G15" s="56">
        <f>F15*(1+G12)</f>
        <v>196</v>
      </c>
      <c r="H15" s="56">
        <f>G15*(1+H12)</f>
        <v>197.96</v>
      </c>
      <c r="I15" s="56">
        <f>H15*(1+I12)</f>
        <v>197.96</v>
      </c>
      <c r="J15" s="56">
        <f>I15*(1+J12)</f>
        <v>199.93960000000001</v>
      </c>
      <c r="K15" s="56">
        <f>J15*(1+K12)</f>
        <v>199.93960000000001</v>
      </c>
      <c r="L15" s="56">
        <f>K15*(1+L12)</f>
        <v>199.93960000000001</v>
      </c>
      <c r="M15" s="56">
        <f>L15*(1+M12)</f>
        <v>199.93960000000001</v>
      </c>
      <c r="N15" s="56">
        <f>M15*(1+N12)</f>
        <v>199.93960000000001</v>
      </c>
      <c r="O15" s="56">
        <f>N15*(1+O12)</f>
        <v>205.93778800000001</v>
      </c>
      <c r="P15" s="56">
        <f>O15*(1+P12)</f>
        <v>205.93778800000001</v>
      </c>
      <c r="Q15" s="20"/>
      <c r="R15" s="1"/>
    </row>
    <row r="16" spans="2:18" ht="15.75" x14ac:dyDescent="0.25">
      <c r="B16" s="21" t="s">
        <v>21</v>
      </c>
      <c r="C16" s="4"/>
      <c r="D16" s="9"/>
      <c r="E16" s="22"/>
      <c r="F16" s="22"/>
      <c r="G16" s="14"/>
      <c r="H16" s="1"/>
      <c r="I16" s="1"/>
      <c r="J16" s="1"/>
      <c r="K16" s="1"/>
      <c r="L16" s="1"/>
      <c r="M16" s="1"/>
      <c r="N16" s="1"/>
      <c r="O16" s="1"/>
      <c r="P16" s="1"/>
      <c r="Q16" s="23"/>
      <c r="R16" s="1"/>
    </row>
    <row r="17" spans="2:18" ht="15.75" x14ac:dyDescent="0.25">
      <c r="B17" s="7" t="str">
        <f>+B14</f>
        <v>A 产品</v>
      </c>
      <c r="C17" s="18" t="s">
        <v>20</v>
      </c>
      <c r="D17" s="9"/>
      <c r="E17" s="57">
        <f>E7*E14</f>
        <v>24250</v>
      </c>
      <c r="F17" s="57">
        <f t="shared" ref="F17:P17" si="3">F7*F14</f>
        <v>30312.5</v>
      </c>
      <c r="G17" s="57">
        <f t="shared" si="3"/>
        <v>31525</v>
      </c>
      <c r="H17" s="57">
        <f t="shared" si="3"/>
        <v>32737.5</v>
      </c>
      <c r="I17" s="57">
        <f t="shared" si="3"/>
        <v>31525</v>
      </c>
      <c r="J17" s="57">
        <f t="shared" si="3"/>
        <v>32980</v>
      </c>
      <c r="K17" s="57">
        <f t="shared" si="3"/>
        <v>37587.5</v>
      </c>
      <c r="L17" s="57">
        <f t="shared" si="3"/>
        <v>50925</v>
      </c>
      <c r="M17" s="57">
        <f t="shared" si="3"/>
        <v>45832.5</v>
      </c>
      <c r="N17" s="57">
        <f t="shared" si="3"/>
        <v>43286.25</v>
      </c>
      <c r="O17" s="57">
        <f t="shared" si="3"/>
        <v>40740</v>
      </c>
      <c r="P17" s="57">
        <f t="shared" si="3"/>
        <v>34119.75</v>
      </c>
      <c r="Q17" s="57">
        <f>SUM(E17:P17)</f>
        <v>435821</v>
      </c>
      <c r="R17" s="1"/>
    </row>
    <row r="18" spans="2:18" ht="15.75" x14ac:dyDescent="0.25">
      <c r="B18" s="7" t="str">
        <f>+B15</f>
        <v xml:space="preserve">B 产品 </v>
      </c>
      <c r="C18" s="18" t="s">
        <v>20</v>
      </c>
      <c r="D18" s="9"/>
      <c r="E18" s="57">
        <f>E8*E15</f>
        <v>30000</v>
      </c>
      <c r="F18" s="57">
        <f t="shared" ref="F18:P18" si="4">+F8*F15</f>
        <v>23520</v>
      </c>
      <c r="G18" s="57">
        <f t="shared" si="4"/>
        <v>19600</v>
      </c>
      <c r="H18" s="57">
        <f t="shared" si="4"/>
        <v>17024.560000000001</v>
      </c>
      <c r="I18" s="57">
        <f t="shared" si="4"/>
        <v>13461.28</v>
      </c>
      <c r="J18" s="57">
        <f t="shared" si="4"/>
        <v>9597.1008000000002</v>
      </c>
      <c r="K18" s="57">
        <f t="shared" si="4"/>
        <v>13595.892800000001</v>
      </c>
      <c r="L18" s="57">
        <f t="shared" si="4"/>
        <v>17594.684800000003</v>
      </c>
      <c r="M18" s="57">
        <f t="shared" si="4"/>
        <v>19594.0808</v>
      </c>
      <c r="N18" s="57">
        <f t="shared" si="4"/>
        <v>21593.4768</v>
      </c>
      <c r="O18" s="57">
        <f t="shared" si="4"/>
        <v>20593.7788</v>
      </c>
      <c r="P18" s="57">
        <f t="shared" si="4"/>
        <v>20181.903224000002</v>
      </c>
      <c r="Q18" s="57">
        <f>SUM(E18:P18)</f>
        <v>226356.75802400001</v>
      </c>
      <c r="R18" s="1"/>
    </row>
    <row r="19" spans="2:18" ht="15.75" x14ac:dyDescent="0.25">
      <c r="B19" s="24" t="s">
        <v>22</v>
      </c>
      <c r="C19" s="25"/>
      <c r="D19" s="26"/>
      <c r="E19" s="57">
        <f>SUM(E17:E18)</f>
        <v>54250</v>
      </c>
      <c r="F19" s="57">
        <f t="shared" ref="F19:P19" si="5">SUM(F17:F18)</f>
        <v>53832.5</v>
      </c>
      <c r="G19" s="57">
        <f t="shared" si="5"/>
        <v>51125</v>
      </c>
      <c r="H19" s="57">
        <f t="shared" si="5"/>
        <v>49762.06</v>
      </c>
      <c r="I19" s="57">
        <f t="shared" si="5"/>
        <v>44986.28</v>
      </c>
      <c r="J19" s="57">
        <f t="shared" si="5"/>
        <v>42577.1008</v>
      </c>
      <c r="K19" s="57">
        <f t="shared" si="5"/>
        <v>51183.392800000001</v>
      </c>
      <c r="L19" s="57">
        <f t="shared" si="5"/>
        <v>68519.684800000003</v>
      </c>
      <c r="M19" s="57">
        <f t="shared" si="5"/>
        <v>65426.580799999996</v>
      </c>
      <c r="N19" s="57">
        <f t="shared" si="5"/>
        <v>64879.726800000004</v>
      </c>
      <c r="O19" s="57">
        <f t="shared" si="5"/>
        <v>61333.7788</v>
      </c>
      <c r="P19" s="57">
        <f t="shared" si="5"/>
        <v>54301.653224000002</v>
      </c>
      <c r="Q19" s="57">
        <f>SUM(E19:P19)</f>
        <v>662177.75802399998</v>
      </c>
      <c r="R19" s="23"/>
    </row>
    <row r="20" spans="2:18" ht="14.25" x14ac:dyDescent="0.2">
      <c r="B20" s="27"/>
      <c r="C20" s="16"/>
      <c r="D20" s="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9"/>
    </row>
    <row r="21" spans="2:18" ht="15.75" x14ac:dyDescent="0.25">
      <c r="B21" s="9"/>
      <c r="C21" s="4"/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3"/>
      <c r="R21" s="1"/>
    </row>
    <row r="22" spans="2:18" ht="24" x14ac:dyDescent="0.25">
      <c r="B22" s="30" t="s">
        <v>23</v>
      </c>
      <c r="C22" s="31" t="s">
        <v>24</v>
      </c>
      <c r="D22" s="32"/>
      <c r="E22" s="39">
        <f>IF(E19=0,0,+E19/$Q$19)</f>
        <v>8.1926641815767184E-2</v>
      </c>
      <c r="F22" s="39">
        <f t="shared" ref="F22:P22" si="6">IF(F19=0,0,+F19/$Q$19)</f>
        <v>8.1296146461701135E-2</v>
      </c>
      <c r="G22" s="39">
        <f t="shared" si="6"/>
        <v>7.7207365213476445E-2</v>
      </c>
      <c r="H22" s="39">
        <f t="shared" si="6"/>
        <v>7.5149096140732077E-2</v>
      </c>
      <c r="I22" s="39">
        <f t="shared" si="6"/>
        <v>6.7936863560991906E-2</v>
      </c>
      <c r="J22" s="39">
        <f t="shared" si="6"/>
        <v>6.4298596991620535E-2</v>
      </c>
      <c r="K22" s="39">
        <f t="shared" si="6"/>
        <v>7.729554818140677E-2</v>
      </c>
      <c r="L22" s="39">
        <f t="shared" si="6"/>
        <v>0.10347627048735239</v>
      </c>
      <c r="M22" s="39">
        <f t="shared" si="6"/>
        <v>9.8805162219943773E-2</v>
      </c>
      <c r="N22" s="39">
        <f t="shared" si="6"/>
        <v>9.7979320528081684E-2</v>
      </c>
      <c r="O22" s="39">
        <f t="shared" si="6"/>
        <v>9.2624341510692987E-2</v>
      </c>
      <c r="P22" s="39">
        <f t="shared" si="6"/>
        <v>8.2004646888233126E-2</v>
      </c>
      <c r="Q22" s="40">
        <f>SUM(E22:P22)</f>
        <v>1</v>
      </c>
      <c r="R22" s="1"/>
    </row>
  </sheetData>
  <mergeCells count="9">
    <mergeCell ref="E10:Q10"/>
    <mergeCell ref="B1:Q1"/>
    <mergeCell ref="D2:F2"/>
    <mergeCell ref="G2:K2"/>
    <mergeCell ref="D3:F3"/>
    <mergeCell ref="G3:J3"/>
    <mergeCell ref="K3:M3"/>
    <mergeCell ref="N3:Q3"/>
    <mergeCell ref="B4:C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销售收入预算表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2012-07-01T00:41:20Z</dcterms:created>
  <dcterms:modified xsi:type="dcterms:W3CDTF">2012-08-28T02:28:41Z</dcterms:modified>
</cp:coreProperties>
</file>