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469"/>
  </bookViews>
  <sheets>
    <sheet name="内部收益率法评价投资方案" sheetId="3" r:id="rId1"/>
  </sheets>
  <calcPr calcId="145621"/>
</workbook>
</file>

<file path=xl/calcChain.xml><?xml version="1.0" encoding="utf-8"?>
<calcChain xmlns="http://schemas.openxmlformats.org/spreadsheetml/2006/main">
  <c r="D32" i="3" l="1"/>
  <c r="C32" i="3"/>
  <c r="E32" i="3" s="1"/>
  <c r="D31" i="3"/>
  <c r="C31" i="3"/>
  <c r="E31" i="3" s="1"/>
  <c r="D30" i="3"/>
  <c r="C30" i="3"/>
  <c r="E30" i="3" s="1"/>
  <c r="D29" i="3"/>
  <c r="C29" i="3"/>
  <c r="E29" i="3" s="1"/>
  <c r="D28" i="3"/>
  <c r="C28" i="3"/>
  <c r="E28" i="3" s="1"/>
  <c r="D23" i="3"/>
  <c r="C23" i="3"/>
  <c r="D22" i="3"/>
  <c r="D24" i="3" s="1"/>
  <c r="C22" i="3"/>
  <c r="C24" i="3" s="1"/>
  <c r="E15" i="3" s="1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</calcChain>
</file>

<file path=xl/sharedStrings.xml><?xml version="1.0" encoding="utf-8"?>
<sst xmlns="http://schemas.openxmlformats.org/spreadsheetml/2006/main" count="20" uniqueCount="20">
  <si>
    <t>购买日本生产现金流量</t>
  </si>
  <si>
    <t>购买日本设备线现金流量</t>
  </si>
  <si>
    <t>方案评价</t>
    <phoneticPr fontId="2" type="noConversion"/>
  </si>
  <si>
    <t>方案1</t>
    <phoneticPr fontId="2" type="noConversion"/>
  </si>
  <si>
    <t>评价结果</t>
    <phoneticPr fontId="2" type="noConversion"/>
  </si>
  <si>
    <t>年份</t>
  </si>
  <si>
    <t>内部收益率法评价投资方案</t>
    <phoneticPr fontId="2" type="noConversion"/>
  </si>
  <si>
    <t>投资方案现金流量表</t>
    <phoneticPr fontId="2" type="noConversion"/>
  </si>
  <si>
    <t>公司名称</t>
    <phoneticPr fontId="1" type="noConversion"/>
  </si>
  <si>
    <t>华云信息有限公司</t>
    <phoneticPr fontId="2" type="noConversion"/>
  </si>
  <si>
    <t>单位：元</t>
    <phoneticPr fontId="2" type="noConversion"/>
  </si>
  <si>
    <t>贴现率：</t>
    <phoneticPr fontId="2" type="noConversion"/>
  </si>
  <si>
    <t>贴现率</t>
    <phoneticPr fontId="2" type="noConversion"/>
  </si>
  <si>
    <t>方案2</t>
    <phoneticPr fontId="2" type="noConversion"/>
  </si>
  <si>
    <t>内部收益率</t>
    <phoneticPr fontId="2" type="noConversion"/>
  </si>
  <si>
    <t>使用IRR函数分析</t>
    <phoneticPr fontId="2" type="noConversion"/>
  </si>
  <si>
    <t>年份</t>
    <phoneticPr fontId="2" type="noConversion"/>
  </si>
  <si>
    <t>IRR1</t>
    <phoneticPr fontId="2" type="noConversion"/>
  </si>
  <si>
    <t>IRR2</t>
    <phoneticPr fontId="2" type="noConversion"/>
  </si>
  <si>
    <t>评价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</si>
</sst>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);[Red]\(#,##0.00\)"/>
    <numFmt numFmtId="177" formatCode="#,##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vertical="center"/>
    </xf>
    <xf numFmtId="10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11" xfId="0" applyFont="1" applyBorder="1" applyAlignment="1">
      <alignment horizontal="center" vertical="center" textRotation="255"/>
    </xf>
    <xf numFmtId="0" fontId="6" fillId="0" borderId="12" xfId="0" applyFont="1" applyBorder="1" applyAlignment="1">
      <alignment horizontal="center" vertical="center" textRotation="255"/>
    </xf>
    <xf numFmtId="0" fontId="6" fillId="0" borderId="13" xfId="0" applyFont="1" applyBorder="1" applyAlignment="1">
      <alignment horizontal="center" vertical="center" textRotation="255"/>
    </xf>
    <xf numFmtId="0" fontId="4" fillId="0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topLeftCell="A4" zoomScale="90" zoomScaleNormal="90" workbookViewId="0">
      <selection activeCell="H8" sqref="H8"/>
    </sheetView>
  </sheetViews>
  <sheetFormatPr defaultRowHeight="13.5" x14ac:dyDescent="0.15"/>
  <cols>
    <col min="1" max="1" width="2.875" style="1" customWidth="1"/>
    <col min="2" max="2" width="17.875" style="1" customWidth="1"/>
    <col min="3" max="3" width="44.875" style="1" customWidth="1"/>
    <col min="4" max="4" width="39.75" style="1" customWidth="1"/>
    <col min="5" max="5" width="15.375" style="1" customWidth="1"/>
    <col min="6" max="16384" width="9" style="1"/>
  </cols>
  <sheetData>
    <row r="1" spans="2:6" ht="25.5" customHeight="1" x14ac:dyDescent="0.15">
      <c r="B1" s="30" t="s">
        <v>6</v>
      </c>
      <c r="C1" s="30"/>
      <c r="D1" s="30"/>
      <c r="E1" s="4"/>
      <c r="F1" s="4"/>
    </row>
    <row r="2" spans="2:6" ht="15" customHeight="1" x14ac:dyDescent="0.15">
      <c r="B2" s="31" t="s">
        <v>7</v>
      </c>
      <c r="C2" s="31"/>
      <c r="D2" s="31"/>
    </row>
    <row r="3" spans="2:6" ht="12" customHeight="1" x14ac:dyDescent="0.15">
      <c r="B3" s="33" t="s">
        <v>8</v>
      </c>
      <c r="C3" s="33" t="s">
        <v>9</v>
      </c>
      <c r="D3" s="33" t="s">
        <v>10</v>
      </c>
    </row>
    <row r="4" spans="2:6" ht="15.75" customHeight="1" thickBot="1" x14ac:dyDescent="0.2">
      <c r="B4" s="3"/>
      <c r="C4" s="2" t="s">
        <v>11</v>
      </c>
      <c r="D4" s="5">
        <v>6.4000000000000001E-2</v>
      </c>
    </row>
    <row r="5" spans="2:6" ht="15" customHeight="1" x14ac:dyDescent="0.15">
      <c r="B5" s="11" t="s">
        <v>5</v>
      </c>
      <c r="C5" s="12" t="s">
        <v>1</v>
      </c>
      <c r="D5" s="13" t="s">
        <v>0</v>
      </c>
      <c r="E5" s="15"/>
    </row>
    <row r="6" spans="2:6" ht="15" customHeight="1" x14ac:dyDescent="0.15">
      <c r="B6" s="14">
        <v>0</v>
      </c>
      <c r="C6" s="16">
        <v>-1000000</v>
      </c>
      <c r="D6" s="17">
        <v>-1000000</v>
      </c>
      <c r="E6" s="15"/>
    </row>
    <row r="7" spans="2:6" ht="15" customHeight="1" x14ac:dyDescent="0.15">
      <c r="B7" s="18">
        <v>1</v>
      </c>
      <c r="C7" s="16">
        <v>100000</v>
      </c>
      <c r="D7" s="17">
        <v>200000</v>
      </c>
      <c r="E7" s="15"/>
    </row>
    <row r="8" spans="2:6" ht="15" customHeight="1" x14ac:dyDescent="0.15">
      <c r="B8" s="18">
        <v>2</v>
      </c>
      <c r="C8" s="16">
        <v>350000</v>
      </c>
      <c r="D8" s="17">
        <v>300000</v>
      </c>
      <c r="E8" s="15"/>
    </row>
    <row r="9" spans="2:6" ht="15" customHeight="1" x14ac:dyDescent="0.15">
      <c r="B9" s="18">
        <v>3</v>
      </c>
      <c r="C9" s="16">
        <v>500000</v>
      </c>
      <c r="D9" s="17">
        <v>600000</v>
      </c>
      <c r="E9" s="15"/>
    </row>
    <row r="10" spans="2:6" ht="15" customHeight="1" x14ac:dyDescent="0.15">
      <c r="B10" s="18">
        <v>4</v>
      </c>
      <c r="C10" s="16">
        <v>700000</v>
      </c>
      <c r="D10" s="17">
        <v>800000</v>
      </c>
      <c r="E10" s="15"/>
    </row>
    <row r="11" spans="2:6" ht="15" customHeight="1" x14ac:dyDescent="0.15">
      <c r="B11" s="18">
        <v>5</v>
      </c>
      <c r="C11" s="16">
        <v>800000</v>
      </c>
      <c r="D11" s="17">
        <v>700000</v>
      </c>
      <c r="E11" s="15"/>
    </row>
    <row r="12" spans="2:6" ht="15" customHeight="1" thickBot="1" x14ac:dyDescent="0.2">
      <c r="B12" s="19">
        <v>6</v>
      </c>
      <c r="C12" s="20">
        <v>-18000</v>
      </c>
      <c r="D12" s="21">
        <v>-12000</v>
      </c>
      <c r="E12" s="15"/>
    </row>
    <row r="13" spans="2:6" ht="19.5" customHeight="1" thickBot="1" x14ac:dyDescent="0.2">
      <c r="B13" s="32" t="s">
        <v>2</v>
      </c>
      <c r="C13" s="32"/>
      <c r="D13" s="32"/>
      <c r="E13" s="32"/>
    </row>
    <row r="14" spans="2:6" ht="22.5" customHeight="1" x14ac:dyDescent="0.15">
      <c r="B14" s="7" t="s">
        <v>12</v>
      </c>
      <c r="C14" s="8" t="s">
        <v>3</v>
      </c>
      <c r="D14" s="8" t="s">
        <v>13</v>
      </c>
      <c r="E14" s="10" t="s">
        <v>4</v>
      </c>
    </row>
    <row r="15" spans="2:6" ht="15" customHeight="1" x14ac:dyDescent="0.15">
      <c r="B15" s="22">
        <v>0.2</v>
      </c>
      <c r="C15" s="16">
        <f>NPV($B15,C$6:C$12)</f>
        <v>223993.16272290822</v>
      </c>
      <c r="D15" s="16">
        <f>NPV($B15,D$6:D$12)</f>
        <v>321100.1800411524</v>
      </c>
      <c r="E15" s="34" t="str">
        <f>IF(C24&gt;D24,"方案1更优","方案2更优")</f>
        <v>方案2更优</v>
      </c>
    </row>
    <row r="16" spans="2:6" x14ac:dyDescent="0.15">
      <c r="B16" s="22">
        <v>0.3</v>
      </c>
      <c r="C16" s="16">
        <f t="shared" ref="C16:D23" si="0">NPV($B16,C$6:C$12)</f>
        <v>-24284.398625708058</v>
      </c>
      <c r="D16" s="16">
        <f t="shared" si="0"/>
        <v>54313.156118095823</v>
      </c>
      <c r="E16" s="35"/>
    </row>
    <row r="17" spans="2:9" x14ac:dyDescent="0.15">
      <c r="B17" s="22">
        <v>0.35</v>
      </c>
      <c r="C17" s="16">
        <f t="shared" si="0"/>
        <v>-107019.20654829744</v>
      </c>
      <c r="D17" s="16">
        <f t="shared" si="0"/>
        <v>-35848.772285476487</v>
      </c>
      <c r="E17" s="35"/>
    </row>
    <row r="18" spans="2:9" x14ac:dyDescent="0.15">
      <c r="B18" s="22">
        <v>0.38</v>
      </c>
      <c r="C18" s="16">
        <f t="shared" si="0"/>
        <v>-147282.41608315925</v>
      </c>
      <c r="D18" s="16">
        <f t="shared" si="0"/>
        <v>-80093.459418224214</v>
      </c>
      <c r="E18" s="35"/>
    </row>
    <row r="19" spans="2:9" x14ac:dyDescent="0.15">
      <c r="B19" s="22">
        <v>0.39</v>
      </c>
      <c r="C19" s="16">
        <f t="shared" si="0"/>
        <v>-159377.26777860377</v>
      </c>
      <c r="D19" s="16">
        <f t="shared" si="0"/>
        <v>-93444.043543793843</v>
      </c>
      <c r="E19" s="35"/>
    </row>
    <row r="20" spans="2:9" x14ac:dyDescent="0.15">
      <c r="B20" s="22">
        <v>0.4</v>
      </c>
      <c r="C20" s="16">
        <f t="shared" si="0"/>
        <v>-170865.39500669649</v>
      </c>
      <c r="D20" s="16">
        <f t="shared" si="0"/>
        <v>-106154.14131381109</v>
      </c>
      <c r="E20" s="35"/>
    </row>
    <row r="21" spans="2:9" x14ac:dyDescent="0.15">
      <c r="B21" s="22">
        <v>0.41</v>
      </c>
      <c r="C21" s="16">
        <f t="shared" si="0"/>
        <v>-181777.72916634678</v>
      </c>
      <c r="D21" s="16">
        <f t="shared" si="0"/>
        <v>-118255.79194388601</v>
      </c>
      <c r="E21" s="35"/>
    </row>
    <row r="22" spans="2:9" x14ac:dyDescent="0.15">
      <c r="B22" s="22">
        <v>0.42</v>
      </c>
      <c r="C22" s="16">
        <f t="shared" si="0"/>
        <v>-192143.44166060563</v>
      </c>
      <c r="D22" s="16">
        <f t="shared" si="0"/>
        <v>-129779.23463287312</v>
      </c>
      <c r="E22" s="35"/>
    </row>
    <row r="23" spans="2:9" x14ac:dyDescent="0.15">
      <c r="B23" s="22">
        <v>0.43</v>
      </c>
      <c r="C23" s="16">
        <f t="shared" si="0"/>
        <v>-201990.05576265359</v>
      </c>
      <c r="D23" s="16">
        <f t="shared" si="0"/>
        <v>-140753.02184062297</v>
      </c>
      <c r="E23" s="35"/>
    </row>
    <row r="24" spans="2:9" ht="14.25" thickBot="1" x14ac:dyDescent="0.2">
      <c r="B24" s="19" t="s">
        <v>14</v>
      </c>
      <c r="C24" s="20">
        <f>$B22+C22*($B23-$B22)/(C22-C23)</f>
        <v>0.22486343867112379</v>
      </c>
      <c r="D24" s="20">
        <f>$B22+D22*($B23-$B22)/(D22-D23)</f>
        <v>0.30173705925223221</v>
      </c>
      <c r="E24" s="36"/>
    </row>
    <row r="25" spans="2:9" ht="3" customHeight="1" x14ac:dyDescent="0.15">
      <c r="B25" s="15"/>
      <c r="C25" s="15"/>
      <c r="D25" s="15"/>
      <c r="E25" s="24"/>
    </row>
    <row r="26" spans="2:9" ht="14.25" thickBot="1" x14ac:dyDescent="0.2">
      <c r="B26" s="32" t="s">
        <v>15</v>
      </c>
      <c r="C26" s="32"/>
      <c r="D26" s="32"/>
      <c r="E26" s="32"/>
    </row>
    <row r="27" spans="2:9" ht="19.5" customHeight="1" x14ac:dyDescent="0.15">
      <c r="B27" s="7" t="s">
        <v>16</v>
      </c>
      <c r="C27" s="9" t="s">
        <v>17</v>
      </c>
      <c r="D27" s="9" t="s">
        <v>18</v>
      </c>
      <c r="E27" s="10" t="s">
        <v>19</v>
      </c>
    </row>
    <row r="28" spans="2:9" x14ac:dyDescent="0.15">
      <c r="B28" s="25">
        <v>2</v>
      </c>
      <c r="C28" s="26">
        <f>IRR(C$6:$C8)</f>
        <v>-0.35628289564810423</v>
      </c>
      <c r="D28" s="26">
        <f>IRR(D$6:$D8)</f>
        <v>-0.34322356371699503</v>
      </c>
      <c r="E28" s="27" t="str">
        <f>IF(C28&gt;D28,"方案1更优","方案2更优")</f>
        <v>方案2更优</v>
      </c>
      <c r="I28" s="6"/>
    </row>
    <row r="29" spans="2:9" x14ac:dyDescent="0.15">
      <c r="B29" s="25">
        <v>3</v>
      </c>
      <c r="C29" s="26">
        <f>IRR(C$6:$C9)</f>
        <v>-2.0922583294342822E-2</v>
      </c>
      <c r="D29" s="26">
        <f>IRR(D$6:$D9)</f>
        <v>4.1364505214323444E-2</v>
      </c>
      <c r="E29" s="27" t="str">
        <f t="shared" ref="E29:E32" si="1">IF(C29&gt;D29,"方案1更优","方案2更优")</f>
        <v>方案2更优</v>
      </c>
    </row>
    <row r="30" spans="2:9" x14ac:dyDescent="0.15">
      <c r="B30" s="25">
        <v>4</v>
      </c>
      <c r="C30" s="26">
        <f>IRR(C$6:$C10)</f>
        <v>0.18059289722696548</v>
      </c>
      <c r="D30" s="26">
        <f>IRR(D$6:$D10)</f>
        <v>0.24415111594951666</v>
      </c>
      <c r="E30" s="27" t="str">
        <f t="shared" si="1"/>
        <v>方案2更优</v>
      </c>
    </row>
    <row r="31" spans="2:9" ht="14.25" x14ac:dyDescent="0.15">
      <c r="B31" s="28">
        <v>5</v>
      </c>
      <c r="C31" s="26">
        <f>IRR(C$6:$C11)</f>
        <v>0.2890260956465025</v>
      </c>
      <c r="D31" s="26">
        <f>IRR(D$6:$D11)</f>
        <v>0.32952414065681546</v>
      </c>
      <c r="E31" s="27" t="str">
        <f t="shared" si="1"/>
        <v>方案2更优</v>
      </c>
    </row>
    <row r="32" spans="2:9" ht="14.25" thickBot="1" x14ac:dyDescent="0.2">
      <c r="B32" s="29">
        <v>6</v>
      </c>
      <c r="C32" s="23">
        <f>IRR(C$6:$C12)</f>
        <v>0.28750411096447426</v>
      </c>
      <c r="D32" s="23">
        <f>IRR(D$6:$D12)</f>
        <v>0.32859664247924281</v>
      </c>
      <c r="E32" s="37" t="str">
        <f t="shared" si="1"/>
        <v>方案2更优</v>
      </c>
    </row>
  </sheetData>
  <mergeCells count="5">
    <mergeCell ref="B26:E26"/>
    <mergeCell ref="B1:D1"/>
    <mergeCell ref="B2:D2"/>
    <mergeCell ref="B13:E13"/>
    <mergeCell ref="E15:E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内部收益率法评价投资方案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2012-08-28T03:35:03Z</dcterms:modified>
</cp:coreProperties>
</file>