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469"/>
  </bookViews>
  <sheets>
    <sheet name="股票投资组合分析模型" sheetId="8" r:id="rId1"/>
  </sheets>
  <definedNames>
    <definedName name="solver_adj" localSheetId="0" hidden="1">股票投资组合分析模型!$E$7:$E$10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股票投资组合分析模型!$E$11</definedName>
    <definedName name="solver_lhs2" localSheetId="0" hidden="1">股票投资组合分析模型!$E$7:$E$10</definedName>
    <definedName name="solver_lhs3" localSheetId="0" hidden="1">股票投资组合分析模型!$F$13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股票投资组合分析模型!$C$13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hs1" localSheetId="0" hidden="1">1</definedName>
    <definedName name="solver_rhs2" localSheetId="0" hidden="1">0</definedName>
    <definedName name="solver_rhs3" localSheetId="0" hidden="1">13%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11" i="8" l="1"/>
  <c r="G10" i="8"/>
  <c r="F10" i="8"/>
  <c r="G9" i="8"/>
  <c r="F9" i="8"/>
  <c r="G8" i="8"/>
  <c r="F8" i="8"/>
  <c r="G7" i="8"/>
  <c r="F7" i="8"/>
  <c r="G11" i="8" l="1"/>
  <c r="F11" i="8"/>
  <c r="C13" i="8" l="1"/>
  <c r="F13" i="8"/>
</calcChain>
</file>

<file path=xl/sharedStrings.xml><?xml version="1.0" encoding="utf-8"?>
<sst xmlns="http://schemas.openxmlformats.org/spreadsheetml/2006/main" count="18" uniqueCount="18">
  <si>
    <t>原始数据</t>
    <phoneticPr fontId="2" type="noConversion"/>
  </si>
  <si>
    <t>无风险利率</t>
    <phoneticPr fontId="2" type="noConversion"/>
  </si>
  <si>
    <t>市场总风险率</t>
    <phoneticPr fontId="2" type="noConversion"/>
  </si>
  <si>
    <t>市场总收益率</t>
    <phoneticPr fontId="2" type="noConversion"/>
  </si>
  <si>
    <t>组合分析</t>
    <phoneticPr fontId="2" type="noConversion"/>
  </si>
  <si>
    <t>市场指数β</t>
    <phoneticPr fontId="2" type="noConversion"/>
  </si>
  <si>
    <t>每股风险率</t>
    <phoneticPr fontId="2" type="noConversion"/>
  </si>
  <si>
    <t>权数</t>
    <phoneticPr fontId="2" type="noConversion"/>
  </si>
  <si>
    <t>加权β</t>
    <phoneticPr fontId="2" type="noConversion"/>
  </si>
  <si>
    <t>加权每股风险率</t>
    <phoneticPr fontId="2" type="noConversion"/>
  </si>
  <si>
    <t>股票1</t>
    <phoneticPr fontId="2" type="noConversion"/>
  </si>
  <si>
    <t>股票2</t>
    <phoneticPr fontId="2" type="noConversion"/>
  </si>
  <si>
    <t>股票3</t>
    <phoneticPr fontId="2" type="noConversion"/>
  </si>
  <si>
    <t>股票4</t>
    <phoneticPr fontId="2" type="noConversion"/>
  </si>
  <si>
    <t>合计</t>
    <phoneticPr fontId="2" type="noConversion"/>
  </si>
  <si>
    <t>总收益率</t>
    <phoneticPr fontId="2" type="noConversion"/>
  </si>
  <si>
    <t>总风险率</t>
    <phoneticPr fontId="2" type="noConversion"/>
  </si>
  <si>
    <t>股票投资组合分析模型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</si>
</sst>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2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tabSelected="1" workbookViewId="0">
      <selection activeCell="L17" sqref="L17"/>
    </sheetView>
  </sheetViews>
  <sheetFormatPr defaultRowHeight="13.5" x14ac:dyDescent="0.15"/>
  <cols>
    <col min="1" max="1" width="9" style="1"/>
    <col min="2" max="2" width="13.875" style="1" bestFit="1" customWidth="1"/>
    <col min="3" max="3" width="11.5" style="1" customWidth="1"/>
    <col min="4" max="4" width="13.875" style="1" bestFit="1" customWidth="1"/>
    <col min="5" max="5" width="12.375" style="1" customWidth="1"/>
    <col min="6" max="6" width="13.5" style="1" customWidth="1"/>
    <col min="7" max="7" width="16.125" style="1" bestFit="1" customWidth="1"/>
    <col min="8" max="16384" width="9" style="1"/>
  </cols>
  <sheetData>
    <row r="1" spans="2:7" ht="44.25" customHeight="1" x14ac:dyDescent="0.15">
      <c r="B1" s="16" t="s">
        <v>17</v>
      </c>
      <c r="C1" s="16"/>
      <c r="D1" s="16"/>
      <c r="E1" s="16"/>
      <c r="F1" s="16"/>
      <c r="G1" s="16"/>
    </row>
    <row r="2" spans="2:7" s="2" customFormat="1" ht="20.100000000000001" customHeight="1" x14ac:dyDescent="0.15">
      <c r="B2" s="14" t="s">
        <v>0</v>
      </c>
      <c r="C2" s="6"/>
      <c r="D2" s="6"/>
      <c r="E2" s="6"/>
      <c r="F2" s="6"/>
      <c r="G2" s="6"/>
    </row>
    <row r="3" spans="2:7" s="2" customFormat="1" ht="20.100000000000001" customHeight="1" x14ac:dyDescent="0.15">
      <c r="B3" s="7" t="s">
        <v>1</v>
      </c>
      <c r="C3" s="8">
        <v>5.5E-2</v>
      </c>
      <c r="D3" s="7" t="s">
        <v>2</v>
      </c>
      <c r="E3" s="8">
        <v>4.4999999999999998E-2</v>
      </c>
      <c r="F3" s="7" t="s">
        <v>3</v>
      </c>
      <c r="G3" s="8">
        <v>0.125</v>
      </c>
    </row>
    <row r="4" spans="2:7" s="2" customFormat="1" ht="20.100000000000001" customHeight="1" x14ac:dyDescent="0.15">
      <c r="B4" s="4"/>
      <c r="C4" s="4"/>
      <c r="D4" s="4"/>
      <c r="E4" s="4"/>
      <c r="F4" s="4"/>
      <c r="G4" s="4"/>
    </row>
    <row r="5" spans="2:7" s="2" customFormat="1" ht="20.100000000000001" customHeight="1" x14ac:dyDescent="0.15">
      <c r="B5" s="14" t="s">
        <v>4</v>
      </c>
      <c r="C5" s="6"/>
      <c r="D5" s="6"/>
      <c r="E5" s="6"/>
      <c r="F5" s="6"/>
      <c r="G5" s="6"/>
    </row>
    <row r="6" spans="2:7" s="6" customFormat="1" ht="20.100000000000001" customHeight="1" x14ac:dyDescent="0.15">
      <c r="B6" s="5"/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</row>
    <row r="7" spans="2:7" s="9" customFormat="1" ht="20.100000000000001" customHeight="1" x14ac:dyDescent="0.15">
      <c r="B7" s="3" t="s">
        <v>10</v>
      </c>
      <c r="C7" s="5">
        <v>0.38</v>
      </c>
      <c r="D7" s="5">
        <v>0.35</v>
      </c>
      <c r="E7" s="8">
        <v>0.12551992964314443</v>
      </c>
      <c r="F7" s="5">
        <f>C7*E7</f>
        <v>4.7697573264394881E-2</v>
      </c>
      <c r="G7" s="5">
        <f>E7^2*D7</f>
        <v>5.5143384581669746E-3</v>
      </c>
    </row>
    <row r="8" spans="2:7" s="9" customFormat="1" ht="20.100000000000001" customHeight="1" x14ac:dyDescent="0.15">
      <c r="B8" s="3" t="s">
        <v>11</v>
      </c>
      <c r="C8" s="5">
        <v>1.35</v>
      </c>
      <c r="D8" s="5">
        <v>0.15</v>
      </c>
      <c r="E8" s="8">
        <v>0.40890251058607907</v>
      </c>
      <c r="F8" s="5">
        <f>C8*E8</f>
        <v>0.55201838929120683</v>
      </c>
      <c r="G8" s="5">
        <f>E8^2*D8</f>
        <v>2.5080189474539775E-2</v>
      </c>
    </row>
    <row r="9" spans="2:7" s="9" customFormat="1" ht="20.100000000000001" customHeight="1" x14ac:dyDescent="0.15">
      <c r="B9" s="3" t="s">
        <v>12</v>
      </c>
      <c r="C9" s="5">
        <v>1.29</v>
      </c>
      <c r="D9" s="5">
        <v>0.2</v>
      </c>
      <c r="E9" s="8">
        <v>0.30122409905739961</v>
      </c>
      <c r="F9" s="5">
        <f>C9*E9</f>
        <v>0.38857908778404548</v>
      </c>
      <c r="G9" s="5">
        <f>E9^2*D9</f>
        <v>1.814719157058842E-2</v>
      </c>
    </row>
    <row r="10" spans="2:7" s="9" customFormat="1" ht="20.100000000000001" customHeight="1" x14ac:dyDescent="0.15">
      <c r="B10" s="3" t="s">
        <v>13</v>
      </c>
      <c r="C10" s="5">
        <v>1.6</v>
      </c>
      <c r="D10" s="5">
        <v>0.4</v>
      </c>
      <c r="E10" s="8">
        <v>0.164353460713377</v>
      </c>
      <c r="F10" s="5">
        <f>C10*E10</f>
        <v>0.26296553714140319</v>
      </c>
      <c r="G10" s="5">
        <f>E10^2*D10</f>
        <v>1.0804824019385423E-2</v>
      </c>
    </row>
    <row r="11" spans="2:7" s="10" customFormat="1" ht="20.100000000000001" customHeight="1" x14ac:dyDescent="0.15">
      <c r="B11" s="15" t="s">
        <v>14</v>
      </c>
      <c r="C11" s="11"/>
      <c r="D11" s="11"/>
      <c r="E11" s="12">
        <f>SUM(E7:E10)</f>
        <v>1</v>
      </c>
      <c r="F11" s="13">
        <f>SUM(F7:F10)</f>
        <v>1.2512605874810503</v>
      </c>
      <c r="G11" s="13">
        <f>SUM(G7:G10)</f>
        <v>5.9546543522680594E-2</v>
      </c>
    </row>
    <row r="12" spans="2:7" s="2" customFormat="1" ht="20.100000000000001" customHeight="1" x14ac:dyDescent="0.15">
      <c r="B12" s="6"/>
      <c r="C12" s="6"/>
      <c r="D12" s="6"/>
      <c r="E12" s="6"/>
      <c r="F12" s="6"/>
      <c r="G12" s="6"/>
    </row>
    <row r="13" spans="2:7" s="9" customFormat="1" ht="18" customHeight="1" x14ac:dyDescent="0.15">
      <c r="B13" s="7" t="s">
        <v>15</v>
      </c>
      <c r="C13" s="17">
        <f>C3+(G3-C3)*F11</f>
        <v>0.14258824112367352</v>
      </c>
      <c r="D13" s="18"/>
      <c r="E13" s="7" t="s">
        <v>16</v>
      </c>
      <c r="F13" s="17">
        <f>E3*F11^2+G11</f>
        <v>0.13000093112293462</v>
      </c>
      <c r="G13" s="18"/>
    </row>
  </sheetData>
  <mergeCells count="3">
    <mergeCell ref="B1:G1"/>
    <mergeCell ref="C13:D13"/>
    <mergeCell ref="F13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股票投资组合分析模型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2012-08-28T00:40:13Z</dcterms:modified>
</cp:coreProperties>
</file>