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 activeTab="2"/>
  </bookViews>
  <sheets>
    <sheet name="各类别费用支出统计" sheetId="4" r:id="rId1"/>
    <sheet name="费用支出记录表" sheetId="1" r:id="rId2"/>
    <sheet name="日常费用支出预算表" sheetId="5" r:id="rId3"/>
    <sheet name="Sheet3" sheetId="3" r:id="rId4"/>
  </sheets>
  <definedNames>
    <definedName name="_xlnm._FilterDatabase" localSheetId="1" hidden="1">费用支出记录表!$B$2:$I$48</definedName>
    <definedName name="费用类别">费用支出记录表!$E$3:$E$48</definedName>
    <definedName name="月份">费用支出记录表!$C$3:$C$48</definedName>
    <definedName name="支出金额">费用支出记录表!$G$3:$G$48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17" i="5" l="1"/>
  <c r="H17" i="5"/>
  <c r="I12" i="5"/>
  <c r="J12" i="5"/>
  <c r="I13" i="5"/>
  <c r="J13" i="5"/>
  <c r="I14" i="5"/>
  <c r="J14" i="5"/>
  <c r="I15" i="5"/>
  <c r="J15" i="5"/>
  <c r="I16" i="5"/>
  <c r="J16" i="5"/>
  <c r="J17" i="5" s="1"/>
  <c r="H12" i="5"/>
  <c r="H13" i="5" s="1"/>
  <c r="H14" i="5" s="1"/>
  <c r="H15" i="5" s="1"/>
  <c r="H16" i="5" s="1"/>
  <c r="E16" i="5" l="1"/>
  <c r="D16" i="5"/>
  <c r="C16" i="5"/>
  <c r="E15" i="5"/>
  <c r="D15" i="5"/>
  <c r="C15" i="5"/>
  <c r="E14" i="5"/>
  <c r="D14" i="5"/>
  <c r="C14" i="5"/>
  <c r="E13" i="5"/>
  <c r="D13" i="5"/>
  <c r="C13" i="5"/>
  <c r="E12" i="5"/>
  <c r="E17" i="5" s="1"/>
  <c r="D12" i="5"/>
  <c r="D17" i="5" s="1"/>
  <c r="C12" i="5"/>
  <c r="C17" i="5" s="1"/>
</calcChain>
</file>

<file path=xl/sharedStrings.xml><?xml version="1.0" encoding="utf-8"?>
<sst xmlns="http://schemas.openxmlformats.org/spreadsheetml/2006/main" count="254" uniqueCount="133">
  <si>
    <r>
      <t>费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用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支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出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记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录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 xml:space="preserve">表
</t>
    </r>
    <r>
      <rPr>
        <b/>
        <sz val="12"/>
        <color theme="1"/>
        <rFont val="汉仪楷体简"/>
        <family val="3"/>
        <charset val="134"/>
      </rPr>
      <t>（2013年）</t>
    </r>
    <phoneticPr fontId="4" type="noConversion"/>
  </si>
  <si>
    <t>序号</t>
  </si>
  <si>
    <t>月</t>
  </si>
  <si>
    <t>日</t>
  </si>
  <si>
    <t>费用类别</t>
  </si>
  <si>
    <t>产生部门</t>
    <phoneticPr fontId="4" type="noConversion"/>
  </si>
  <si>
    <t>支出金额</t>
  </si>
  <si>
    <t>摘要</t>
  </si>
  <si>
    <t>负责人</t>
    <phoneticPr fontId="4" type="noConversion"/>
  </si>
  <si>
    <t>001</t>
    <phoneticPr fontId="4" type="noConversion"/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</si>
  <si>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</t>
    </r>
    <r>
      <rPr>
        <sz val="10"/>
        <color theme="1"/>
        <rFont val="宋体"/>
        <family val="3"/>
        <charset val="134"/>
      </rPr>
      <t>费</t>
    </r>
  </si>
  <si>
    <t>行政部</t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</si>
  <si>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公用品采</t>
    </r>
    <r>
      <rPr>
        <sz val="10"/>
        <color theme="1"/>
        <rFont val="宋体"/>
        <family val="3"/>
        <charset val="134"/>
      </rPr>
      <t>购</t>
    </r>
  </si>
  <si>
    <t>张杰</t>
  </si>
  <si>
    <t>差旅费</t>
    <phoneticPr fontId="9" type="noConversion"/>
  </si>
  <si>
    <t>002</t>
    <phoneticPr fontId="4" type="noConversion"/>
  </si>
  <si>
    <r>
      <t>招聘培</t>
    </r>
    <r>
      <rPr>
        <sz val="10"/>
        <color theme="1"/>
        <rFont val="宋体"/>
        <family val="3"/>
        <charset val="134"/>
      </rPr>
      <t>训费</t>
    </r>
  </si>
  <si>
    <t>人事部</t>
  </si>
  <si>
    <r>
      <t>人</t>
    </r>
    <r>
      <rPr>
        <sz val="10"/>
        <color theme="1"/>
        <rFont val="宋体"/>
        <family val="3"/>
        <charset val="134"/>
      </rPr>
      <t>员</t>
    </r>
    <r>
      <rPr>
        <sz val="10"/>
        <color theme="1"/>
        <rFont val="Gulim"/>
        <family val="2"/>
        <charset val="129"/>
      </rPr>
      <t>招聘</t>
    </r>
  </si>
  <si>
    <t>周芳</t>
  </si>
  <si>
    <t>餐饮费</t>
    <phoneticPr fontId="4" type="noConversion"/>
  </si>
  <si>
    <t>003</t>
  </si>
  <si>
    <t>福利</t>
  </si>
  <si>
    <r>
      <t>元旦</t>
    </r>
    <r>
      <rPr>
        <sz val="10"/>
        <color theme="1"/>
        <rFont val="宋体"/>
        <family val="3"/>
        <charset val="134"/>
      </rPr>
      <t>购买</t>
    </r>
    <r>
      <rPr>
        <sz val="10"/>
        <color theme="1"/>
        <rFont val="Gulim"/>
        <family val="2"/>
        <charset val="129"/>
      </rPr>
      <t>福利品</t>
    </r>
  </si>
  <si>
    <r>
      <t>李</t>
    </r>
    <r>
      <rPr>
        <sz val="10"/>
        <color theme="1"/>
        <rFont val="宋体"/>
        <family val="3"/>
        <charset val="134"/>
      </rPr>
      <t>兰</t>
    </r>
  </si>
  <si>
    <t>办公费</t>
    <phoneticPr fontId="4" type="noConversion"/>
  </si>
  <si>
    <t>004</t>
  </si>
  <si>
    <r>
      <t>餐</t>
    </r>
    <r>
      <rPr>
        <sz val="10"/>
        <color theme="1"/>
        <rFont val="宋体"/>
        <family val="3"/>
        <charset val="134"/>
      </rPr>
      <t>饮费</t>
    </r>
  </si>
  <si>
    <r>
      <t>王</t>
    </r>
    <r>
      <rPr>
        <sz val="10"/>
        <color theme="1"/>
        <rFont val="宋体"/>
        <family val="3"/>
        <charset val="134"/>
      </rPr>
      <t>辉</t>
    </r>
  </si>
  <si>
    <t>业务拓展费</t>
    <phoneticPr fontId="4" type="noConversion"/>
  </si>
  <si>
    <t>005</t>
  </si>
  <si>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Gulim"/>
        <family val="2"/>
        <charset val="129"/>
      </rPr>
      <t>拓展</t>
    </r>
    <r>
      <rPr>
        <sz val="10"/>
        <color theme="1"/>
        <rFont val="宋体"/>
        <family val="3"/>
        <charset val="134"/>
      </rPr>
      <t>费</t>
    </r>
  </si>
  <si>
    <r>
      <t>企</t>
    </r>
    <r>
      <rPr>
        <sz val="10"/>
        <color theme="1"/>
        <rFont val="宋体"/>
        <family val="3"/>
        <charset val="134"/>
      </rPr>
      <t>划</t>
    </r>
    <r>
      <rPr>
        <sz val="10"/>
        <color theme="1"/>
        <rFont val="Gulim"/>
        <family val="2"/>
        <charset val="129"/>
      </rPr>
      <t>部</t>
    </r>
  </si>
  <si>
    <r>
      <t>展位</t>
    </r>
    <r>
      <rPr>
        <sz val="10"/>
        <color theme="1"/>
        <rFont val="宋体"/>
        <family val="3"/>
        <charset val="134"/>
      </rPr>
      <t>费</t>
    </r>
  </si>
  <si>
    <t>王晓航</t>
  </si>
  <si>
    <t>会务费</t>
    <phoneticPr fontId="9" type="noConversion"/>
  </si>
  <si>
    <t>006</t>
  </si>
  <si>
    <r>
      <t>差旅</t>
    </r>
    <r>
      <rPr>
        <sz val="10"/>
        <color theme="1"/>
        <rFont val="宋体"/>
        <family val="3"/>
        <charset val="134"/>
      </rPr>
      <t>费</t>
    </r>
  </si>
  <si>
    <t>袁鸿飞出差青岛</t>
  </si>
  <si>
    <t>袁鸿飞</t>
  </si>
  <si>
    <t>招聘培训费</t>
    <phoneticPr fontId="9" type="noConversion"/>
  </si>
  <si>
    <t>007</t>
  </si>
  <si>
    <r>
      <t>培</t>
    </r>
    <r>
      <rPr>
        <sz val="10"/>
        <color theme="1"/>
        <rFont val="宋体"/>
        <family val="3"/>
        <charset val="134"/>
      </rPr>
      <t>训教</t>
    </r>
    <r>
      <rPr>
        <sz val="10"/>
        <color theme="1"/>
        <rFont val="Gulim"/>
        <family val="2"/>
        <charset val="129"/>
      </rPr>
      <t>材</t>
    </r>
  </si>
  <si>
    <r>
      <t>沈</t>
    </r>
    <r>
      <rPr>
        <sz val="10"/>
        <color theme="1"/>
        <rFont val="宋体"/>
        <family val="3"/>
        <charset val="134"/>
      </rPr>
      <t>涛</t>
    </r>
  </si>
  <si>
    <t>通讯费</t>
    <phoneticPr fontId="9" type="noConversion"/>
  </si>
  <si>
    <t>008</t>
  </si>
  <si>
    <r>
      <t>通</t>
    </r>
    <r>
      <rPr>
        <sz val="10"/>
        <color theme="1"/>
        <rFont val="宋体"/>
        <family val="3"/>
        <charset val="134"/>
      </rPr>
      <t>讯费</t>
    </r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</si>
  <si>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Gulim"/>
        <family val="2"/>
        <charset val="129"/>
      </rPr>
      <t>部</t>
    </r>
  </si>
  <si>
    <r>
      <t>快</t>
    </r>
    <r>
      <rPr>
        <sz val="10"/>
        <color theme="1"/>
        <rFont val="宋体"/>
        <family val="3"/>
        <charset val="134"/>
      </rPr>
      <t>递</t>
    </r>
  </si>
  <si>
    <t>张华</t>
  </si>
  <si>
    <r>
      <t>交通</t>
    </r>
    <r>
      <rPr>
        <sz val="10"/>
        <rFont val="宋体"/>
        <family val="3"/>
        <charset val="134"/>
      </rPr>
      <t>费</t>
    </r>
    <phoneticPr fontId="9" type="noConversion"/>
  </si>
  <si>
    <t>009</t>
  </si>
  <si>
    <r>
      <t>公交站</t>
    </r>
    <r>
      <rPr>
        <sz val="10"/>
        <color theme="1"/>
        <rFont val="宋体"/>
        <family val="3"/>
        <charset val="134"/>
      </rPr>
      <t>广</t>
    </r>
    <r>
      <rPr>
        <sz val="10"/>
        <color theme="1"/>
        <rFont val="Gulim"/>
        <family val="2"/>
        <charset val="129"/>
      </rPr>
      <t>告</t>
    </r>
  </si>
  <si>
    <t>福利</t>
    <phoneticPr fontId="4" type="noConversion"/>
  </si>
  <si>
    <t>010</t>
  </si>
  <si>
    <r>
      <t>固定</t>
    </r>
    <r>
      <rPr>
        <sz val="10"/>
        <color theme="1"/>
        <rFont val="宋体"/>
        <family val="3"/>
        <charset val="134"/>
      </rPr>
      <t>电话费</t>
    </r>
  </si>
  <si>
    <t>何玲玲</t>
  </si>
  <si>
    <t>外加工费</t>
    <phoneticPr fontId="9" type="noConversion"/>
  </si>
  <si>
    <t>011</t>
  </si>
  <si>
    <r>
      <t>外加工</t>
    </r>
    <r>
      <rPr>
        <sz val="10"/>
        <color theme="1"/>
        <rFont val="宋体"/>
        <family val="3"/>
        <charset val="134"/>
      </rPr>
      <t>费</t>
    </r>
  </si>
  <si>
    <r>
      <t>支付包</t>
    </r>
    <r>
      <rPr>
        <sz val="10"/>
        <color theme="1"/>
        <rFont val="宋体"/>
        <family val="3"/>
        <charset val="134"/>
      </rPr>
      <t>装</t>
    </r>
    <r>
      <rPr>
        <sz val="10"/>
        <color theme="1"/>
        <rFont val="Gulim"/>
        <family val="2"/>
        <charset val="129"/>
      </rPr>
      <t>袋</t>
    </r>
    <r>
      <rPr>
        <sz val="10"/>
        <color theme="1"/>
        <rFont val="宋体"/>
        <family val="3"/>
        <charset val="134"/>
      </rPr>
      <t>货</t>
    </r>
    <r>
      <rPr>
        <sz val="10"/>
        <color theme="1"/>
        <rFont val="Gulim"/>
        <family val="2"/>
        <charset val="129"/>
      </rPr>
      <t>款</t>
    </r>
  </si>
  <si>
    <t>伍琳</t>
  </si>
  <si>
    <t>设备修理费</t>
    <phoneticPr fontId="4" type="noConversion"/>
  </si>
  <si>
    <t>012</t>
  </si>
  <si>
    <t>其他</t>
    <phoneticPr fontId="9" type="noConversion"/>
  </si>
  <si>
    <t>013</t>
  </si>
  <si>
    <t>EMS</t>
  </si>
  <si>
    <t>014</t>
  </si>
  <si>
    <t>会务费</t>
  </si>
  <si>
    <r>
      <rPr>
        <sz val="10"/>
        <color theme="1"/>
        <rFont val="宋体"/>
        <family val="3"/>
        <charset val="134"/>
      </rPr>
      <t>研发</t>
    </r>
    <r>
      <rPr>
        <sz val="10"/>
        <color theme="1"/>
        <rFont val="Gulim"/>
        <family val="2"/>
        <charset val="129"/>
      </rPr>
      <t>交流</t>
    </r>
    <r>
      <rPr>
        <sz val="10"/>
        <color theme="1"/>
        <rFont val="宋体"/>
        <family val="3"/>
        <charset val="134"/>
      </rPr>
      <t>会</t>
    </r>
  </si>
  <si>
    <t>015</t>
  </si>
  <si>
    <r>
      <t>交通</t>
    </r>
    <r>
      <rPr>
        <sz val="10"/>
        <color theme="1"/>
        <rFont val="宋体"/>
        <family val="3"/>
        <charset val="134"/>
      </rPr>
      <t>费</t>
    </r>
  </si>
  <si>
    <t>王佳佳</t>
  </si>
  <si>
    <t>016</t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</si>
  <si>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洋出差威海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</si>
  <si>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</t>
    </r>
  </si>
  <si>
    <t>017</t>
  </si>
  <si>
    <t>金晶</t>
  </si>
  <si>
    <t>018</t>
  </si>
  <si>
    <t>019</t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</si>
  <si>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Gulim"/>
        <family val="2"/>
        <charset val="129"/>
      </rPr>
      <t>瑞景科技客</t>
    </r>
    <r>
      <rPr>
        <sz val="10"/>
        <color theme="1"/>
        <rFont val="宋体"/>
        <family val="3"/>
        <charset val="134"/>
      </rPr>
      <t>户</t>
    </r>
  </si>
  <si>
    <t>020</t>
  </si>
  <si>
    <t>021</t>
  </si>
  <si>
    <t>022</t>
  </si>
  <si>
    <t>023</t>
  </si>
  <si>
    <r>
      <t>生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Gulim"/>
        <family val="2"/>
        <charset val="129"/>
      </rPr>
      <t>部</t>
    </r>
  </si>
  <si>
    <t>苏阅</t>
  </si>
  <si>
    <t>024</t>
  </si>
  <si>
    <r>
      <t>支付包</t>
    </r>
    <r>
      <rPr>
        <sz val="10"/>
        <color theme="1"/>
        <rFont val="宋体"/>
        <family val="3"/>
        <charset val="134"/>
      </rPr>
      <t>装绳货</t>
    </r>
    <r>
      <rPr>
        <sz val="10"/>
        <color theme="1"/>
        <rFont val="Gulim"/>
        <family val="2"/>
        <charset val="129"/>
      </rPr>
      <t>款</t>
    </r>
  </si>
  <si>
    <t>025</t>
  </si>
  <si>
    <t xml:space="preserve">舒琴琴 </t>
  </si>
  <si>
    <t>026</t>
  </si>
  <si>
    <t>027</t>
  </si>
  <si>
    <t>028</t>
  </si>
  <si>
    <t>029</t>
  </si>
  <si>
    <t>030</t>
  </si>
  <si>
    <t>031</t>
  </si>
  <si>
    <t>032</t>
  </si>
  <si>
    <t>033</t>
  </si>
  <si>
    <r>
      <rPr>
        <sz val="10"/>
        <color theme="1"/>
        <rFont val="宋体"/>
        <family val="3"/>
        <charset val="134"/>
      </rPr>
      <t>设备</t>
    </r>
    <r>
      <rPr>
        <sz val="10"/>
        <color theme="1"/>
        <rFont val="Gulim"/>
        <family val="2"/>
        <charset val="129"/>
      </rPr>
      <t>修理</t>
    </r>
    <r>
      <rPr>
        <sz val="10"/>
        <color theme="1"/>
        <rFont val="宋体"/>
        <family val="3"/>
        <charset val="134"/>
      </rPr>
      <t>费</t>
    </r>
  </si>
  <si>
    <t>王菲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</si>
  <si>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</si>
  <si>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</si>
  <si>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</si>
  <si>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</si>
  <si>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</si>
  <si>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</si>
  <si>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</si>
  <si>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</si>
  <si>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</si>
  <si>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</si>
  <si>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</si>
  <si>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</si>
  <si>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</si>
  <si>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行标签</t>
  </si>
  <si>
    <t>办公费</t>
  </si>
  <si>
    <t>餐饮费</t>
  </si>
  <si>
    <t>差旅费</t>
  </si>
  <si>
    <t>交通费</t>
  </si>
  <si>
    <t>设备修理费</t>
  </si>
  <si>
    <t>通讯费</t>
  </si>
  <si>
    <t>外加工费</t>
  </si>
  <si>
    <t>业务拓展费</t>
  </si>
  <si>
    <t>招聘培训费</t>
  </si>
  <si>
    <t>总计</t>
  </si>
  <si>
    <t>求和项:支出金额</t>
  </si>
  <si>
    <t>日常费用支出统计表</t>
    <phoneticPr fontId="4" type="noConversion"/>
  </si>
  <si>
    <t>日期</t>
    <phoneticPr fontId="4" type="noConversion"/>
  </si>
  <si>
    <t>管理费</t>
    <phoneticPr fontId="4" type="noConversion"/>
  </si>
  <si>
    <t>财务费</t>
    <phoneticPr fontId="4" type="noConversion"/>
  </si>
  <si>
    <t>营业费</t>
    <phoneticPr fontId="4" type="noConversion"/>
  </si>
  <si>
    <t>使用移动平均法预测</t>
    <phoneticPr fontId="4" type="noConversion"/>
  </si>
  <si>
    <t>使用平滑指数法预测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</si>
</sst>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6" formatCode="_ [$￥-804]* #,##0.00_ ;_ [$￥-804]* \-#,##0.00_ ;_ [$￥-804]* &quot;-&quot;??_ ;_ @_ "/>
  </numFmts>
  <fonts count="16">
    <font>
      <sz val="11"/>
      <color theme="1"/>
      <name val="宋体"/>
      <family val="2"/>
      <charset val="134"/>
      <scheme val="minor"/>
    </font>
    <font>
      <b/>
      <sz val="20"/>
      <color theme="1"/>
      <name val="汉仪中黑简"/>
      <family val="3"/>
      <charset val="134"/>
    </font>
    <font>
      <b/>
      <sz val="20"/>
      <color theme="1"/>
      <name val="汉仪楷体简"/>
      <family val="3"/>
      <charset val="134"/>
    </font>
    <font>
      <b/>
      <sz val="12"/>
      <color theme="1"/>
      <name val="汉仪楷体简"/>
      <family val="3"/>
      <charset val="134"/>
    </font>
    <font>
      <sz val="9"/>
      <name val="宋体"/>
      <family val="2"/>
      <charset val="134"/>
      <scheme val="minor"/>
    </font>
    <font>
      <sz val="11"/>
      <color theme="0"/>
      <name val="方正粗圆简体"/>
      <family val="3"/>
      <charset val="134"/>
    </font>
    <font>
      <sz val="10"/>
      <color theme="1"/>
      <name val="Gulim"/>
      <family val="2"/>
      <charset val="129"/>
    </font>
    <font>
      <sz val="10"/>
      <color theme="1"/>
      <name val="宋体"/>
      <family val="3"/>
      <charset val="134"/>
    </font>
    <font>
      <sz val="10"/>
      <color theme="1"/>
      <name val="DotumChe"/>
      <family val="3"/>
      <charset val="129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4"/>
      <color theme="1"/>
      <name val="华文楷体"/>
      <family val="3"/>
      <charset val="134"/>
    </font>
    <font>
      <b/>
      <sz val="10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57" fontId="11" fillId="0" borderId="11" xfId="0" applyNumberFormat="1" applyFont="1" applyBorder="1" applyAlignment="1">
      <alignment horizontal="center" vertical="center"/>
    </xf>
    <xf numFmtId="57" fontId="12" fillId="0" borderId="11" xfId="0" applyNumberFormat="1" applyFont="1" applyBorder="1">
      <alignment vertical="center"/>
    </xf>
    <xf numFmtId="44" fontId="12" fillId="0" borderId="11" xfId="0" applyNumberFormat="1" applyFont="1" applyBorder="1">
      <alignment vertical="center"/>
    </xf>
    <xf numFmtId="44" fontId="0" fillId="0" borderId="0" xfId="0" applyNumberFormat="1">
      <alignment vertical="center"/>
    </xf>
    <xf numFmtId="0" fontId="13" fillId="0" borderId="0" xfId="0" applyFont="1">
      <alignment vertical="center"/>
    </xf>
    <xf numFmtId="44" fontId="0" fillId="0" borderId="11" xfId="0" applyNumberForma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0" borderId="11" xfId="0" applyNumberFormat="1" applyBorder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[日常费用管理.xlsx]各类别费用支出统计!数据透视表1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各类别费用支出额占比</a:t>
            </a:r>
          </a:p>
        </c:rich>
      </c:tx>
      <c:layout>
        <c:manualLayout>
          <c:xMode val="edge"/>
          <c:yMode val="edge"/>
          <c:x val="0.38014900932176632"/>
          <c:y val="6.440218136751571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0.00%" sourceLinked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各类别费用支出统计!$C$3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numFmt formatCode="0.00%" sourceLinked="0"/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各类别费用支出统计!$B$4:$B$15</c:f>
              <c:strCache>
                <c:ptCount val="11"/>
                <c:pt idx="0">
                  <c:v>外加工费</c:v>
                </c:pt>
                <c:pt idx="1">
                  <c:v>业务拓展费</c:v>
                </c:pt>
                <c:pt idx="2">
                  <c:v>会务费</c:v>
                </c:pt>
                <c:pt idx="3">
                  <c:v>福利</c:v>
                </c:pt>
                <c:pt idx="4">
                  <c:v>设备修理费</c:v>
                </c:pt>
                <c:pt idx="5">
                  <c:v>通讯费</c:v>
                </c:pt>
                <c:pt idx="6">
                  <c:v>差旅费</c:v>
                </c:pt>
                <c:pt idx="7">
                  <c:v>餐饮费</c:v>
                </c:pt>
                <c:pt idx="8">
                  <c:v>办公费</c:v>
                </c:pt>
                <c:pt idx="9">
                  <c:v>招聘培训费</c:v>
                </c:pt>
                <c:pt idx="10">
                  <c:v>交通费</c:v>
                </c:pt>
              </c:strCache>
            </c:strRef>
          </c:cat>
          <c:val>
            <c:numRef>
              <c:f>各类别费用支出统计!$C$4:$C$15</c:f>
              <c:numCache>
                <c:formatCode>General</c:formatCode>
                <c:ptCount val="11"/>
                <c:pt idx="0">
                  <c:v>39200</c:v>
                </c:pt>
                <c:pt idx="1">
                  <c:v>15380</c:v>
                </c:pt>
                <c:pt idx="2">
                  <c:v>10700</c:v>
                </c:pt>
                <c:pt idx="3">
                  <c:v>6600</c:v>
                </c:pt>
                <c:pt idx="4">
                  <c:v>6280</c:v>
                </c:pt>
                <c:pt idx="5">
                  <c:v>5717</c:v>
                </c:pt>
                <c:pt idx="6">
                  <c:v>4752</c:v>
                </c:pt>
                <c:pt idx="7">
                  <c:v>4530</c:v>
                </c:pt>
                <c:pt idx="8">
                  <c:v>4338</c:v>
                </c:pt>
                <c:pt idx="9">
                  <c:v>1600</c:v>
                </c:pt>
                <c:pt idx="10">
                  <c:v>1138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移动平均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日常费用支出预算表!$C$3:$C$8</c:f>
              <c:numCache>
                <c:formatCode>_("￥"* #,##0.00_);_("￥"* \(#,##0.00\);_("￥"* "-"??_);_(@_)</c:formatCode>
                <c:ptCount val="6"/>
                <c:pt idx="0">
                  <c:v>1300</c:v>
                </c:pt>
                <c:pt idx="1">
                  <c:v>1100</c:v>
                </c:pt>
                <c:pt idx="2">
                  <c:v>990</c:v>
                </c:pt>
                <c:pt idx="3">
                  <c:v>1700</c:v>
                </c:pt>
                <c:pt idx="4">
                  <c:v>1400</c:v>
                </c:pt>
                <c:pt idx="5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日常费用支出预算表!$C$12:$C$16</c:f>
              <c:numCache>
                <c:formatCode>_("￥"* #,##0.00_);_("￥"* \(#,##0.00\);_("￥"* "-"??_);_(@_)</c:formatCode>
                <c:ptCount val="5"/>
                <c:pt idx="0">
                  <c:v>1200</c:v>
                </c:pt>
                <c:pt idx="1">
                  <c:v>1045</c:v>
                </c:pt>
                <c:pt idx="2">
                  <c:v>1345</c:v>
                </c:pt>
                <c:pt idx="3">
                  <c:v>1550</c:v>
                </c:pt>
                <c:pt idx="4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29120"/>
        <c:axId val="186231040"/>
      </c:lineChart>
      <c:catAx>
        <c:axId val="1862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231040"/>
        <c:crosses val="autoZero"/>
        <c:auto val="1"/>
        <c:lblAlgn val="ctr"/>
        <c:lblOffset val="100"/>
        <c:noMultiLvlLbl val="0"/>
      </c:catAx>
      <c:valAx>
        <c:axId val="18623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_(&quot;￥&quot;* #,##0.00_);_(&quot;￥&quot;* \(#,##0.00\);_(&quot;￥&quot;* &quot;-&quot;??_);_(@_)" sourceLinked="1"/>
        <c:majorTickMark val="out"/>
        <c:minorTickMark val="none"/>
        <c:tickLblPos val="nextTo"/>
        <c:crossAx val="18622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日常费用支出预算表!$C$3:$C$8</c:f>
              <c:numCache>
                <c:formatCode>_("￥"* #,##0.00_);_("￥"* \(#,##0.00\);_("￥"* "-"??_);_(@_)</c:formatCode>
                <c:ptCount val="6"/>
                <c:pt idx="0">
                  <c:v>1300</c:v>
                </c:pt>
                <c:pt idx="1">
                  <c:v>1100</c:v>
                </c:pt>
                <c:pt idx="2">
                  <c:v>990</c:v>
                </c:pt>
                <c:pt idx="3">
                  <c:v>1700</c:v>
                </c:pt>
                <c:pt idx="4">
                  <c:v>1400</c:v>
                </c:pt>
                <c:pt idx="5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日常费用支出预算表!$H$12:$H$16</c:f>
              <c:numCache>
                <c:formatCode>_("￥"* #,##0.00_);_("￥"* \(#,##0.00\);_("￥"* "-"??_);_(@_)</c:formatCode>
                <c:ptCount val="5"/>
                <c:pt idx="0">
                  <c:v>1300</c:v>
                </c:pt>
                <c:pt idx="1">
                  <c:v>1160</c:v>
                </c:pt>
                <c:pt idx="2">
                  <c:v>1041</c:v>
                </c:pt>
                <c:pt idx="3">
                  <c:v>1502.3</c:v>
                </c:pt>
                <c:pt idx="4">
                  <c:v>1430.6899999999998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1024"/>
        <c:axId val="185682944"/>
      </c:lineChart>
      <c:catAx>
        <c:axId val="1856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682944"/>
        <c:crosses val="autoZero"/>
        <c:auto val="1"/>
        <c:lblAlgn val="ctr"/>
        <c:lblOffset val="100"/>
        <c:noMultiLvlLbl val="0"/>
      </c:catAx>
      <c:valAx>
        <c:axId val="1856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_(&quot;￥&quot;* #,##0.00_);_(&quot;￥&quot;* \(#,##0.00\);_(&quot;￥&quot;* &quot;-&quot;??_);_(@_)" sourceLinked="1"/>
        <c:majorTickMark val="out"/>
        <c:minorTickMark val="none"/>
        <c:tickLblPos val="nextTo"/>
        <c:crossAx val="18568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380997</xdr:colOff>
      <xdr:row>4</xdr:row>
      <xdr:rowOff>61911</xdr:rowOff>
    </xdr:from>
    <xdr:to>
      <xdr:col>13</xdr:col>
      <xdr:colOff>333375</xdr:colOff>
      <xdr:row>25</xdr:row>
      <xdr:rowOff>104774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17</xdr:row>
      <xdr:rowOff>161925</xdr:rowOff>
    </xdr:from>
    <xdr:to>
      <xdr:col>5</xdr:col>
      <xdr:colOff>9526</xdr:colOff>
      <xdr:row>27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18</xdr:row>
      <xdr:rowOff>38100</xdr:rowOff>
    </xdr:from>
    <xdr:to>
      <xdr:col>10</xdr:col>
      <xdr:colOff>638175</xdr:colOff>
      <xdr:row>28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雨林木风" refreshedDate="41389.48486689815" createdVersion="4" refreshedVersion="4" minRefreshableVersion="3" recordCount="46">
  <cacheSource type="worksheet">
    <worksheetSource ref="B2:I48" sheet="费用支出记录表"/>
  </cacheSource>
  <cacheFields count="8">
    <cacheField name="序号" numFmtId="49">
      <sharedItems/>
    </cacheField>
    <cacheField name="月" numFmtId="0">
      <sharedItems containsSemiMixedTypes="0" containsString="0" containsNumber="1" containsInteger="1" minValue="1" maxValue="2"/>
    </cacheField>
    <cacheField name="日" numFmtId="0">
      <sharedItems containsSemiMixedTypes="0" containsString="0" containsNumber="1" containsInteger="1" minValue="1" maxValue="30"/>
    </cacheField>
    <cacheField name="费用类别" numFmtId="0">
      <sharedItems count="11">
        <s v="办公费"/>
        <s v="招聘培训费"/>
        <s v="福利"/>
        <s v="餐饮费"/>
        <s v="业务拓展费"/>
        <s v="差旅费"/>
        <s v="通讯费"/>
        <s v="外加工费"/>
        <s v="会务费"/>
        <s v="交通费"/>
        <s v="设备修理费"/>
      </sharedItems>
    </cacheField>
    <cacheField name="产生部门" numFmtId="0">
      <sharedItems/>
    </cacheField>
    <cacheField name="支出金额" numFmtId="176">
      <sharedItems containsSemiMixedTypes="0" containsString="0" containsNumber="1" containsInteger="1" minValue="15" maxValue="32000"/>
    </cacheField>
    <cacheField name="摘要" numFmtId="0">
      <sharedItems containsBlank="1"/>
    </cacheField>
    <cacheField name="负责人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001"/>
    <n v="1"/>
    <n v="1"/>
    <x v="0"/>
    <s v="行政部"/>
    <n v="1200"/>
    <s v="办公用品采购"/>
    <s v="张杰"/>
  </r>
  <r>
    <s v="002"/>
    <n v="1"/>
    <n v="1"/>
    <x v="1"/>
    <s v="人事部"/>
    <n v="650"/>
    <s v="人员招聘"/>
    <s v="周芳"/>
  </r>
  <r>
    <s v="003"/>
    <n v="1"/>
    <n v="2"/>
    <x v="2"/>
    <s v="行政部"/>
    <n v="4800"/>
    <s v="元旦购买福利品"/>
    <s v="李兰"/>
  </r>
  <r>
    <s v="004"/>
    <n v="1"/>
    <n v="2"/>
    <x v="3"/>
    <s v="人事部"/>
    <n v="800"/>
    <m/>
    <s v="王辉"/>
  </r>
  <r>
    <s v="005"/>
    <n v="1"/>
    <n v="6"/>
    <x v="4"/>
    <s v="企划部"/>
    <n v="1500"/>
    <s v="展位费"/>
    <s v="王晓航"/>
  </r>
  <r>
    <s v="006"/>
    <n v="1"/>
    <n v="6"/>
    <x v="5"/>
    <s v="企划部"/>
    <n v="587"/>
    <s v="袁鸿飞出差青岛"/>
    <s v="袁鸿飞"/>
  </r>
  <r>
    <s v="007"/>
    <n v="1"/>
    <n v="9"/>
    <x v="1"/>
    <s v="人事部"/>
    <n v="450"/>
    <s v="培训教材"/>
    <s v="沈涛"/>
  </r>
  <r>
    <s v="008"/>
    <n v="1"/>
    <n v="9"/>
    <x v="6"/>
    <s v="销售部"/>
    <n v="258"/>
    <s v="快递"/>
    <s v="张华"/>
  </r>
  <r>
    <s v="009"/>
    <n v="1"/>
    <n v="13"/>
    <x v="4"/>
    <s v="企划部"/>
    <n v="2680"/>
    <s v="公交站广告"/>
    <s v="王晓航"/>
  </r>
  <r>
    <s v="010"/>
    <n v="1"/>
    <n v="13"/>
    <x v="6"/>
    <s v="行政部"/>
    <n v="2675"/>
    <s v="固定电话费"/>
    <s v="何玲玲"/>
  </r>
  <r>
    <s v="011"/>
    <n v="1"/>
    <n v="13"/>
    <x v="7"/>
    <s v="企划部"/>
    <n v="32000"/>
    <s v="支付包装袋货款"/>
    <s v="伍琳"/>
  </r>
  <r>
    <s v="012"/>
    <n v="1"/>
    <n v="16"/>
    <x v="3"/>
    <s v="销售部"/>
    <n v="650"/>
    <m/>
    <s v="王辉"/>
  </r>
  <r>
    <s v="013"/>
    <n v="1"/>
    <n v="16"/>
    <x v="6"/>
    <s v="行政部"/>
    <n v="20"/>
    <s v="EMS"/>
    <s v="张华"/>
  </r>
  <r>
    <s v="014"/>
    <n v="1"/>
    <n v="19"/>
    <x v="8"/>
    <s v="行政部"/>
    <n v="2800"/>
    <s v="研发交流会"/>
    <s v="王晓航"/>
  </r>
  <r>
    <s v="015"/>
    <n v="1"/>
    <n v="19"/>
    <x v="9"/>
    <s v="销售部"/>
    <n v="500"/>
    <m/>
    <s v="王佳佳"/>
  </r>
  <r>
    <s v="016"/>
    <n v="1"/>
    <n v="23"/>
    <x v="5"/>
    <s v="销售部"/>
    <n v="700"/>
    <s v="刘洋出差威海"/>
    <s v="刘洋"/>
  </r>
  <r>
    <s v="017"/>
    <n v="1"/>
    <n v="23"/>
    <x v="9"/>
    <s v="销售部"/>
    <n v="165"/>
    <m/>
    <s v="金晶"/>
  </r>
  <r>
    <s v="018"/>
    <n v="1"/>
    <n v="23"/>
    <x v="8"/>
    <s v="企划部"/>
    <n v="5000"/>
    <m/>
    <s v="王晓航"/>
  </r>
  <r>
    <s v="019"/>
    <n v="1"/>
    <n v="28"/>
    <x v="3"/>
    <s v="销售部"/>
    <n v="650"/>
    <s v="与瑞景科技客户"/>
    <s v="张华"/>
  </r>
  <r>
    <s v="020"/>
    <n v="1"/>
    <n v="28"/>
    <x v="0"/>
    <s v="行政部"/>
    <n v="500"/>
    <m/>
    <s v="张杰"/>
  </r>
  <r>
    <s v="021"/>
    <n v="1"/>
    <n v="28"/>
    <x v="4"/>
    <s v="企划部"/>
    <n v="5000"/>
    <m/>
    <s v="王晓航"/>
  </r>
  <r>
    <s v="022"/>
    <n v="1"/>
    <n v="30"/>
    <x v="9"/>
    <s v="销售部"/>
    <n v="15"/>
    <m/>
    <s v="金晶"/>
  </r>
  <r>
    <s v="023"/>
    <n v="1"/>
    <n v="30"/>
    <x v="5"/>
    <s v="生产部"/>
    <n v="285"/>
    <m/>
    <s v="苏阅"/>
  </r>
  <r>
    <s v="024"/>
    <n v="2"/>
    <n v="5"/>
    <x v="7"/>
    <s v="企划部"/>
    <n v="2200"/>
    <s v="支付包装绳货款"/>
    <s v="伍琳"/>
  </r>
  <r>
    <s v="025"/>
    <n v="2"/>
    <n v="5"/>
    <x v="0"/>
    <s v="行政部"/>
    <n v="300"/>
    <m/>
    <s v="舒琴琴 "/>
  </r>
  <r>
    <s v="026"/>
    <n v="2"/>
    <n v="5"/>
    <x v="3"/>
    <s v="销售部"/>
    <n v="680"/>
    <m/>
    <s v="刘洋"/>
  </r>
  <r>
    <s v="027"/>
    <n v="2"/>
    <n v="9"/>
    <x v="7"/>
    <s v="企划部"/>
    <n v="5000"/>
    <s v="支付包装袋货款"/>
    <s v="伍琳"/>
  </r>
  <r>
    <s v="028"/>
    <n v="2"/>
    <n v="9"/>
    <x v="6"/>
    <s v="行政部"/>
    <n v="2180"/>
    <s v="固定电话费"/>
    <s v="何玲玲"/>
  </r>
  <r>
    <s v="029"/>
    <n v="2"/>
    <n v="9"/>
    <x v="6"/>
    <s v="行政部"/>
    <n v="24"/>
    <s v="EMS"/>
    <s v="张华"/>
  </r>
  <r>
    <s v="030"/>
    <n v="2"/>
    <n v="10"/>
    <x v="0"/>
    <s v="行政部"/>
    <n v="338"/>
    <m/>
    <s v="舒琴琴 "/>
  </r>
  <r>
    <s v="031"/>
    <n v="2"/>
    <n v="10"/>
    <x v="3"/>
    <s v="销售部"/>
    <n v="880"/>
    <m/>
    <s v="张华"/>
  </r>
  <r>
    <s v="032"/>
    <n v="2"/>
    <n v="10"/>
    <x v="5"/>
    <s v="生产部"/>
    <n v="680"/>
    <m/>
    <s v="刘洋"/>
  </r>
  <r>
    <s v="033"/>
    <n v="2"/>
    <n v="16"/>
    <x v="10"/>
    <s v="生产部"/>
    <n v="1280"/>
    <m/>
    <s v="王菲"/>
  </r>
  <r>
    <s v="034"/>
    <n v="2"/>
    <n v="16"/>
    <x v="2"/>
    <s v="行政部"/>
    <n v="1800"/>
    <m/>
    <s v="李兰"/>
  </r>
  <r>
    <s v="035"/>
    <n v="2"/>
    <n v="16"/>
    <x v="4"/>
    <s v="企划部"/>
    <n v="6200"/>
    <m/>
    <s v="王晓航"/>
  </r>
  <r>
    <s v="036"/>
    <n v="2"/>
    <n v="20"/>
    <x v="9"/>
    <s v="销售部"/>
    <n v="128"/>
    <m/>
    <s v="王佳佳"/>
  </r>
  <r>
    <s v="037"/>
    <n v="2"/>
    <n v="20"/>
    <x v="6"/>
    <s v="企划部"/>
    <n v="15"/>
    <s v="快递"/>
    <s v="张华"/>
  </r>
  <r>
    <s v="038"/>
    <n v="2"/>
    <n v="20"/>
    <x v="5"/>
    <s v="销售部"/>
    <n v="2500"/>
    <m/>
    <s v="苏阅"/>
  </r>
  <r>
    <s v="039"/>
    <n v="2"/>
    <n v="24"/>
    <x v="1"/>
    <s v="人事部"/>
    <n v="500"/>
    <m/>
    <s v="周芳"/>
  </r>
  <r>
    <s v="040"/>
    <n v="2"/>
    <n v="24"/>
    <x v="6"/>
    <s v="销售部"/>
    <n v="545"/>
    <s v="快递"/>
    <s v="张华"/>
  </r>
  <r>
    <s v="041"/>
    <n v="2"/>
    <n v="24"/>
    <x v="3"/>
    <s v="人事部"/>
    <n v="870"/>
    <m/>
    <s v="刘洋"/>
  </r>
  <r>
    <s v="042"/>
    <n v="2"/>
    <n v="24"/>
    <x v="9"/>
    <s v="销售部"/>
    <n v="330"/>
    <m/>
    <s v="金晶"/>
  </r>
  <r>
    <s v="043"/>
    <n v="2"/>
    <n v="27"/>
    <x v="8"/>
    <s v="行政部"/>
    <n v="2900"/>
    <m/>
    <s v="王晓航"/>
  </r>
  <r>
    <s v="044"/>
    <n v="2"/>
    <n v="27"/>
    <x v="0"/>
    <s v="行政部"/>
    <n v="2000"/>
    <m/>
    <s v="张杰"/>
  </r>
  <r>
    <s v="045"/>
    <n v="2"/>
    <n v="28"/>
    <x v="10"/>
    <s v="生产部"/>
    <n v="2200"/>
    <m/>
    <s v="王菲"/>
  </r>
  <r>
    <s v="046"/>
    <n v="2"/>
    <n v="28"/>
    <x v="10"/>
    <s v="生产部"/>
    <n v="2800"/>
    <m/>
    <s v="王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B3:C15" firstHeaderRow="1" firstDataRow="1" firstDataCol="1"/>
  <pivotFields count="8">
    <pivotField showAll="0"/>
    <pivotField showAll="0"/>
    <pivotField showAll="0"/>
    <pivotField axis="axisRow" showAll="0" sortType="descending">
      <items count="12">
        <item x="0"/>
        <item x="3"/>
        <item x="5"/>
        <item x="2"/>
        <item x="8"/>
        <item x="9"/>
        <item x="10"/>
        <item x="6"/>
        <item x="7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76" showAll="0"/>
    <pivotField showAll="0"/>
    <pivotField showAll="0"/>
  </pivotFields>
  <rowFields count="1">
    <field x="3"/>
  </rowFields>
  <rowItems count="12">
    <i>
      <x v="8"/>
    </i>
    <i>
      <x v="9"/>
    </i>
    <i>
      <x v="4"/>
    </i>
    <i>
      <x v="3"/>
    </i>
    <i>
      <x v="6"/>
    </i>
    <i>
      <x v="7"/>
    </i>
    <i>
      <x v="2"/>
    </i>
    <i>
      <x v="1"/>
    </i>
    <i>
      <x/>
    </i>
    <i>
      <x v="10"/>
    </i>
    <i>
      <x v="5"/>
    </i>
    <i t="grand">
      <x/>
    </i>
  </rowItems>
  <colItems count="1">
    <i/>
  </colItems>
  <dataFields count="1">
    <dataField name="求和项:支出金额" fld="5" baseField="0" baseItem="0"/>
  </dataFields>
  <formats count="1">
    <format dxfId="0">
      <pivotArea type="all" dataOnly="0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showGridLines="0" workbookViewId="0">
      <selection activeCell="C13" sqref="C13"/>
    </sheetView>
  </sheetViews>
  <sheetFormatPr defaultRowHeight="13.5"/>
  <cols>
    <col min="2" max="2" width="20.375" customWidth="1"/>
    <col min="3" max="3" width="23.125" customWidth="1"/>
  </cols>
  <sheetData>
    <row r="3" spans="2:3">
      <c r="B3" s="22" t="s">
        <v>114</v>
      </c>
      <c r="C3" s="23" t="s">
        <v>125</v>
      </c>
    </row>
    <row r="4" spans="2:3">
      <c r="B4" s="23" t="s">
        <v>121</v>
      </c>
      <c r="C4" s="24">
        <v>39200</v>
      </c>
    </row>
    <row r="5" spans="2:3">
      <c r="B5" s="23" t="s">
        <v>122</v>
      </c>
      <c r="C5" s="24">
        <v>15380</v>
      </c>
    </row>
    <row r="6" spans="2:3">
      <c r="B6" s="23" t="s">
        <v>68</v>
      </c>
      <c r="C6" s="24">
        <v>10700</v>
      </c>
    </row>
    <row r="7" spans="2:3">
      <c r="B7" s="23" t="s">
        <v>22</v>
      </c>
      <c r="C7" s="24">
        <v>6600</v>
      </c>
    </row>
    <row r="8" spans="2:3">
      <c r="B8" s="23" t="s">
        <v>119</v>
      </c>
      <c r="C8" s="24">
        <v>6280</v>
      </c>
    </row>
    <row r="9" spans="2:3">
      <c r="B9" s="23" t="s">
        <v>120</v>
      </c>
      <c r="C9" s="24">
        <v>5717</v>
      </c>
    </row>
    <row r="10" spans="2:3">
      <c r="B10" s="23" t="s">
        <v>117</v>
      </c>
      <c r="C10" s="24">
        <v>4752</v>
      </c>
    </row>
    <row r="11" spans="2:3">
      <c r="B11" s="23" t="s">
        <v>116</v>
      </c>
      <c r="C11" s="24">
        <v>4530</v>
      </c>
    </row>
    <row r="12" spans="2:3">
      <c r="B12" s="23" t="s">
        <v>115</v>
      </c>
      <c r="C12" s="24">
        <v>4338</v>
      </c>
    </row>
    <row r="13" spans="2:3">
      <c r="B13" s="23" t="s">
        <v>123</v>
      </c>
      <c r="C13" s="24">
        <v>1600</v>
      </c>
    </row>
    <row r="14" spans="2:3">
      <c r="B14" s="23" t="s">
        <v>118</v>
      </c>
      <c r="C14" s="24">
        <v>1138</v>
      </c>
    </row>
    <row r="15" spans="2:3">
      <c r="B15" s="23" t="s">
        <v>124</v>
      </c>
      <c r="C15" s="24">
        <v>100235</v>
      </c>
    </row>
  </sheetData>
  <phoneticPr fontId="4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showGridLines="0" workbookViewId="0">
      <selection activeCell="N28" sqref="N28"/>
    </sheetView>
  </sheetViews>
  <sheetFormatPr defaultRowHeight="13.5"/>
  <cols>
    <col min="2" max="2" width="6.125" customWidth="1"/>
    <col min="3" max="4" width="3.875" customWidth="1"/>
    <col min="5" max="5" width="11.625" customWidth="1"/>
    <col min="6" max="6" width="10.75" customWidth="1"/>
    <col min="7" max="7" width="14.5" customWidth="1"/>
    <col min="8" max="8" width="15" customWidth="1"/>
    <col min="9" max="9" width="11.5" customWidth="1"/>
    <col min="10" max="10" width="9.75" customWidth="1"/>
  </cols>
  <sheetData>
    <row r="1" spans="2:11" ht="41.25" customHeight="1" thickBot="1">
      <c r="B1" s="26" t="s">
        <v>0</v>
      </c>
      <c r="C1" s="27"/>
      <c r="D1" s="27"/>
      <c r="E1" s="27"/>
      <c r="F1" s="27"/>
      <c r="G1" s="27"/>
      <c r="H1" s="27"/>
      <c r="I1" s="27"/>
    </row>
    <row r="2" spans="2:11" ht="17.25" customHeight="1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2:11">
      <c r="B3" s="4" t="s">
        <v>9</v>
      </c>
      <c r="C3" s="5">
        <v>1</v>
      </c>
      <c r="D3" s="5">
        <v>1</v>
      </c>
      <c r="E3" s="6" t="s">
        <v>10</v>
      </c>
      <c r="F3" s="5" t="s">
        <v>11</v>
      </c>
      <c r="G3" s="7">
        <v>1200</v>
      </c>
      <c r="H3" s="6" t="s">
        <v>12</v>
      </c>
      <c r="I3" s="8" t="s">
        <v>13</v>
      </c>
      <c r="K3" s="9" t="s">
        <v>14</v>
      </c>
    </row>
    <row r="4" spans="2:11">
      <c r="B4" s="4" t="s">
        <v>15</v>
      </c>
      <c r="C4" s="5">
        <v>1</v>
      </c>
      <c r="D4" s="5">
        <v>1</v>
      </c>
      <c r="E4" s="6" t="s">
        <v>16</v>
      </c>
      <c r="F4" s="5" t="s">
        <v>17</v>
      </c>
      <c r="G4" s="7">
        <v>650</v>
      </c>
      <c r="H4" s="6" t="s">
        <v>18</v>
      </c>
      <c r="I4" s="8" t="s">
        <v>19</v>
      </c>
      <c r="K4" s="9" t="s">
        <v>20</v>
      </c>
    </row>
    <row r="5" spans="2:11">
      <c r="B5" s="4" t="s">
        <v>21</v>
      </c>
      <c r="C5" s="5">
        <v>1</v>
      </c>
      <c r="D5" s="5">
        <v>2</v>
      </c>
      <c r="E5" s="6" t="s">
        <v>22</v>
      </c>
      <c r="F5" s="5" t="s">
        <v>11</v>
      </c>
      <c r="G5" s="7">
        <v>4800</v>
      </c>
      <c r="H5" s="6" t="s">
        <v>23</v>
      </c>
      <c r="I5" s="8" t="s">
        <v>24</v>
      </c>
      <c r="K5" s="9" t="s">
        <v>25</v>
      </c>
    </row>
    <row r="6" spans="2:11">
      <c r="B6" s="4" t="s">
        <v>26</v>
      </c>
      <c r="C6" s="5">
        <v>1</v>
      </c>
      <c r="D6" s="5">
        <v>2</v>
      </c>
      <c r="E6" s="6" t="s">
        <v>27</v>
      </c>
      <c r="F6" s="5" t="s">
        <v>17</v>
      </c>
      <c r="G6" s="7">
        <v>800</v>
      </c>
      <c r="H6" s="6"/>
      <c r="I6" s="8" t="s">
        <v>28</v>
      </c>
      <c r="K6" s="9" t="s">
        <v>29</v>
      </c>
    </row>
    <row r="7" spans="2:11">
      <c r="B7" s="4" t="s">
        <v>30</v>
      </c>
      <c r="C7" s="5">
        <v>1</v>
      </c>
      <c r="D7" s="5">
        <v>6</v>
      </c>
      <c r="E7" s="6" t="s">
        <v>31</v>
      </c>
      <c r="F7" s="5" t="s">
        <v>32</v>
      </c>
      <c r="G7" s="7">
        <v>1500</v>
      </c>
      <c r="H7" s="6" t="s">
        <v>33</v>
      </c>
      <c r="I7" s="8" t="s">
        <v>34</v>
      </c>
      <c r="K7" s="9" t="s">
        <v>35</v>
      </c>
    </row>
    <row r="8" spans="2:11">
      <c r="B8" s="4" t="s">
        <v>36</v>
      </c>
      <c r="C8" s="5">
        <v>1</v>
      </c>
      <c r="D8" s="5">
        <v>6</v>
      </c>
      <c r="E8" s="6" t="s">
        <v>37</v>
      </c>
      <c r="F8" s="5" t="s">
        <v>32</v>
      </c>
      <c r="G8" s="7">
        <v>587</v>
      </c>
      <c r="H8" s="6" t="s">
        <v>38</v>
      </c>
      <c r="I8" s="8" t="s">
        <v>39</v>
      </c>
      <c r="K8" s="9" t="s">
        <v>40</v>
      </c>
    </row>
    <row r="9" spans="2:11">
      <c r="B9" s="4" t="s">
        <v>41</v>
      </c>
      <c r="C9" s="5">
        <v>1</v>
      </c>
      <c r="D9" s="5">
        <v>9</v>
      </c>
      <c r="E9" s="6" t="s">
        <v>16</v>
      </c>
      <c r="F9" s="5" t="s">
        <v>17</v>
      </c>
      <c r="G9" s="7">
        <v>450</v>
      </c>
      <c r="H9" s="6" t="s">
        <v>42</v>
      </c>
      <c r="I9" s="8" t="s">
        <v>43</v>
      </c>
      <c r="K9" s="9" t="s">
        <v>44</v>
      </c>
    </row>
    <row r="10" spans="2:11">
      <c r="B10" s="4" t="s">
        <v>45</v>
      </c>
      <c r="C10" s="5">
        <v>1</v>
      </c>
      <c r="D10" s="5">
        <v>9</v>
      </c>
      <c r="E10" s="6" t="s">
        <v>46</v>
      </c>
      <c r="F10" s="5" t="s">
        <v>47</v>
      </c>
      <c r="G10" s="7">
        <v>258</v>
      </c>
      <c r="H10" s="6" t="s">
        <v>48</v>
      </c>
      <c r="I10" s="8" t="s">
        <v>49</v>
      </c>
      <c r="K10" s="9" t="s">
        <v>50</v>
      </c>
    </row>
    <row r="11" spans="2:11">
      <c r="B11" s="4" t="s">
        <v>51</v>
      </c>
      <c r="C11" s="5">
        <v>1</v>
      </c>
      <c r="D11" s="5">
        <v>13</v>
      </c>
      <c r="E11" s="6" t="s">
        <v>31</v>
      </c>
      <c r="F11" s="5" t="s">
        <v>32</v>
      </c>
      <c r="G11" s="7">
        <v>2680</v>
      </c>
      <c r="H11" s="6" t="s">
        <v>52</v>
      </c>
      <c r="I11" s="8" t="s">
        <v>34</v>
      </c>
      <c r="K11" s="9" t="s">
        <v>53</v>
      </c>
    </row>
    <row r="12" spans="2:11">
      <c r="B12" s="4" t="s">
        <v>54</v>
      </c>
      <c r="C12" s="5">
        <v>1</v>
      </c>
      <c r="D12" s="5">
        <v>13</v>
      </c>
      <c r="E12" s="6" t="s">
        <v>46</v>
      </c>
      <c r="F12" s="5" t="s">
        <v>11</v>
      </c>
      <c r="G12" s="7">
        <v>2675</v>
      </c>
      <c r="H12" s="6" t="s">
        <v>55</v>
      </c>
      <c r="I12" s="8" t="s">
        <v>56</v>
      </c>
      <c r="K12" s="9" t="s">
        <v>57</v>
      </c>
    </row>
    <row r="13" spans="2:11">
      <c r="B13" s="4" t="s">
        <v>58</v>
      </c>
      <c r="C13" s="5">
        <v>1</v>
      </c>
      <c r="D13" s="5">
        <v>13</v>
      </c>
      <c r="E13" s="6" t="s">
        <v>59</v>
      </c>
      <c r="F13" s="5" t="s">
        <v>32</v>
      </c>
      <c r="G13" s="7">
        <v>32000</v>
      </c>
      <c r="H13" s="6" t="s">
        <v>60</v>
      </c>
      <c r="I13" s="8" t="s">
        <v>61</v>
      </c>
      <c r="K13" s="9" t="s">
        <v>62</v>
      </c>
    </row>
    <row r="14" spans="2:11">
      <c r="B14" s="4" t="s">
        <v>63</v>
      </c>
      <c r="C14" s="5">
        <v>1</v>
      </c>
      <c r="D14" s="5">
        <v>16</v>
      </c>
      <c r="E14" s="6" t="s">
        <v>27</v>
      </c>
      <c r="F14" s="5" t="s">
        <v>47</v>
      </c>
      <c r="G14" s="7">
        <v>650</v>
      </c>
      <c r="H14" s="6"/>
      <c r="I14" s="8" t="s">
        <v>28</v>
      </c>
      <c r="K14" s="9" t="s">
        <v>64</v>
      </c>
    </row>
    <row r="15" spans="2:11">
      <c r="B15" s="4" t="s">
        <v>65</v>
      </c>
      <c r="C15" s="5">
        <v>1</v>
      </c>
      <c r="D15" s="5">
        <v>16</v>
      </c>
      <c r="E15" s="6" t="s">
        <v>46</v>
      </c>
      <c r="F15" s="5" t="s">
        <v>11</v>
      </c>
      <c r="G15" s="7">
        <v>20</v>
      </c>
      <c r="H15" s="6" t="s">
        <v>66</v>
      </c>
      <c r="I15" s="8" t="s">
        <v>49</v>
      </c>
    </row>
    <row r="16" spans="2:11">
      <c r="B16" s="4" t="s">
        <v>67</v>
      </c>
      <c r="C16" s="5">
        <v>1</v>
      </c>
      <c r="D16" s="5">
        <v>19</v>
      </c>
      <c r="E16" s="6" t="s">
        <v>68</v>
      </c>
      <c r="F16" s="5" t="s">
        <v>11</v>
      </c>
      <c r="G16" s="7">
        <v>2800</v>
      </c>
      <c r="H16" s="6" t="s">
        <v>69</v>
      </c>
      <c r="I16" s="8" t="s">
        <v>34</v>
      </c>
    </row>
    <row r="17" spans="2:9">
      <c r="B17" s="4" t="s">
        <v>70</v>
      </c>
      <c r="C17" s="5">
        <v>1</v>
      </c>
      <c r="D17" s="5">
        <v>19</v>
      </c>
      <c r="E17" s="6" t="s">
        <v>71</v>
      </c>
      <c r="F17" s="5" t="s">
        <v>47</v>
      </c>
      <c r="G17" s="7">
        <v>500</v>
      </c>
      <c r="H17" s="6"/>
      <c r="I17" s="8" t="s">
        <v>72</v>
      </c>
    </row>
    <row r="18" spans="2:9">
      <c r="B18" s="4" t="s">
        <v>73</v>
      </c>
      <c r="C18" s="5">
        <v>1</v>
      </c>
      <c r="D18" s="5">
        <v>23</v>
      </c>
      <c r="E18" s="6" t="s">
        <v>37</v>
      </c>
      <c r="F18" s="5" t="s">
        <v>47</v>
      </c>
      <c r="G18" s="7">
        <v>700</v>
      </c>
      <c r="H18" s="6" t="s">
        <v>74</v>
      </c>
      <c r="I18" s="8" t="s">
        <v>75</v>
      </c>
    </row>
    <row r="19" spans="2:9">
      <c r="B19" s="4" t="s">
        <v>76</v>
      </c>
      <c r="C19" s="5">
        <v>1</v>
      </c>
      <c r="D19" s="5">
        <v>23</v>
      </c>
      <c r="E19" s="6" t="s">
        <v>71</v>
      </c>
      <c r="F19" s="5" t="s">
        <v>47</v>
      </c>
      <c r="G19" s="7">
        <v>165</v>
      </c>
      <c r="H19" s="6"/>
      <c r="I19" s="8" t="s">
        <v>77</v>
      </c>
    </row>
    <row r="20" spans="2:9">
      <c r="B20" s="4" t="s">
        <v>78</v>
      </c>
      <c r="C20" s="5">
        <v>1</v>
      </c>
      <c r="D20" s="5">
        <v>23</v>
      </c>
      <c r="E20" s="6" t="s">
        <v>68</v>
      </c>
      <c r="F20" s="5" t="s">
        <v>32</v>
      </c>
      <c r="G20" s="7">
        <v>5000</v>
      </c>
      <c r="H20" s="6"/>
      <c r="I20" s="8" t="s">
        <v>34</v>
      </c>
    </row>
    <row r="21" spans="2:9">
      <c r="B21" s="4" t="s">
        <v>79</v>
      </c>
      <c r="C21" s="5">
        <v>1</v>
      </c>
      <c r="D21" s="5">
        <v>28</v>
      </c>
      <c r="E21" s="6" t="s">
        <v>27</v>
      </c>
      <c r="F21" s="5" t="s">
        <v>47</v>
      </c>
      <c r="G21" s="7">
        <v>650</v>
      </c>
      <c r="H21" s="6" t="s">
        <v>80</v>
      </c>
      <c r="I21" s="8" t="s">
        <v>49</v>
      </c>
    </row>
    <row r="22" spans="2:9">
      <c r="B22" s="4" t="s">
        <v>81</v>
      </c>
      <c r="C22" s="5">
        <v>1</v>
      </c>
      <c r="D22" s="5">
        <v>28</v>
      </c>
      <c r="E22" s="6" t="s">
        <v>10</v>
      </c>
      <c r="F22" s="5" t="s">
        <v>11</v>
      </c>
      <c r="G22" s="7">
        <v>500</v>
      </c>
      <c r="H22" s="6"/>
      <c r="I22" s="8" t="s">
        <v>13</v>
      </c>
    </row>
    <row r="23" spans="2:9">
      <c r="B23" s="4" t="s">
        <v>82</v>
      </c>
      <c r="C23" s="5">
        <v>1</v>
      </c>
      <c r="D23" s="5">
        <v>28</v>
      </c>
      <c r="E23" s="6" t="s">
        <v>31</v>
      </c>
      <c r="F23" s="5" t="s">
        <v>32</v>
      </c>
      <c r="G23" s="7">
        <v>5000</v>
      </c>
      <c r="H23" s="6"/>
      <c r="I23" s="8" t="s">
        <v>34</v>
      </c>
    </row>
    <row r="24" spans="2:9">
      <c r="B24" s="4" t="s">
        <v>83</v>
      </c>
      <c r="C24" s="5">
        <v>1</v>
      </c>
      <c r="D24" s="5">
        <v>30</v>
      </c>
      <c r="E24" s="6" t="s">
        <v>71</v>
      </c>
      <c r="F24" s="5" t="s">
        <v>47</v>
      </c>
      <c r="G24" s="7">
        <v>15</v>
      </c>
      <c r="H24" s="6"/>
      <c r="I24" s="8" t="s">
        <v>77</v>
      </c>
    </row>
    <row r="25" spans="2:9">
      <c r="B25" s="4" t="s">
        <v>84</v>
      </c>
      <c r="C25" s="5">
        <v>1</v>
      </c>
      <c r="D25" s="5">
        <v>30</v>
      </c>
      <c r="E25" s="6" t="s">
        <v>37</v>
      </c>
      <c r="F25" s="5" t="s">
        <v>85</v>
      </c>
      <c r="G25" s="7">
        <v>285</v>
      </c>
      <c r="H25" s="6"/>
      <c r="I25" s="8" t="s">
        <v>86</v>
      </c>
    </row>
    <row r="26" spans="2:9">
      <c r="B26" s="4" t="s">
        <v>87</v>
      </c>
      <c r="C26" s="5">
        <v>2</v>
      </c>
      <c r="D26" s="5">
        <v>5</v>
      </c>
      <c r="E26" s="6" t="s">
        <v>59</v>
      </c>
      <c r="F26" s="5" t="s">
        <v>32</v>
      </c>
      <c r="G26" s="7">
        <v>2200</v>
      </c>
      <c r="H26" s="6" t="s">
        <v>88</v>
      </c>
      <c r="I26" s="8" t="s">
        <v>61</v>
      </c>
    </row>
    <row r="27" spans="2:9">
      <c r="B27" s="4" t="s">
        <v>89</v>
      </c>
      <c r="C27" s="5">
        <v>2</v>
      </c>
      <c r="D27" s="5">
        <v>5</v>
      </c>
      <c r="E27" s="6" t="s">
        <v>10</v>
      </c>
      <c r="F27" s="5" t="s">
        <v>11</v>
      </c>
      <c r="G27" s="7">
        <v>300</v>
      </c>
      <c r="H27" s="6"/>
      <c r="I27" s="8" t="s">
        <v>90</v>
      </c>
    </row>
    <row r="28" spans="2:9">
      <c r="B28" s="4" t="s">
        <v>91</v>
      </c>
      <c r="C28" s="5">
        <v>2</v>
      </c>
      <c r="D28" s="5">
        <v>5</v>
      </c>
      <c r="E28" s="6" t="s">
        <v>27</v>
      </c>
      <c r="F28" s="5" t="s">
        <v>47</v>
      </c>
      <c r="G28" s="7">
        <v>680</v>
      </c>
      <c r="H28" s="6"/>
      <c r="I28" s="8" t="s">
        <v>75</v>
      </c>
    </row>
    <row r="29" spans="2:9">
      <c r="B29" s="4" t="s">
        <v>92</v>
      </c>
      <c r="C29" s="5">
        <v>2</v>
      </c>
      <c r="D29" s="5">
        <v>9</v>
      </c>
      <c r="E29" s="6" t="s">
        <v>59</v>
      </c>
      <c r="F29" s="5" t="s">
        <v>32</v>
      </c>
      <c r="G29" s="7">
        <v>5000</v>
      </c>
      <c r="H29" s="6" t="s">
        <v>60</v>
      </c>
      <c r="I29" s="8" t="s">
        <v>61</v>
      </c>
    </row>
    <row r="30" spans="2:9">
      <c r="B30" s="4" t="s">
        <v>93</v>
      </c>
      <c r="C30" s="5">
        <v>2</v>
      </c>
      <c r="D30" s="5">
        <v>9</v>
      </c>
      <c r="E30" s="6" t="s">
        <v>46</v>
      </c>
      <c r="F30" s="5" t="s">
        <v>11</v>
      </c>
      <c r="G30" s="7">
        <v>2180</v>
      </c>
      <c r="H30" s="6" t="s">
        <v>55</v>
      </c>
      <c r="I30" s="8" t="s">
        <v>56</v>
      </c>
    </row>
    <row r="31" spans="2:9">
      <c r="B31" s="4" t="s">
        <v>94</v>
      </c>
      <c r="C31" s="5">
        <v>2</v>
      </c>
      <c r="D31" s="5">
        <v>9</v>
      </c>
      <c r="E31" s="6" t="s">
        <v>46</v>
      </c>
      <c r="F31" s="5" t="s">
        <v>11</v>
      </c>
      <c r="G31" s="7">
        <v>24</v>
      </c>
      <c r="H31" s="6" t="s">
        <v>66</v>
      </c>
      <c r="I31" s="8" t="s">
        <v>49</v>
      </c>
    </row>
    <row r="32" spans="2:9">
      <c r="B32" s="4" t="s">
        <v>95</v>
      </c>
      <c r="C32" s="5">
        <v>2</v>
      </c>
      <c r="D32" s="5">
        <v>10</v>
      </c>
      <c r="E32" s="6" t="s">
        <v>10</v>
      </c>
      <c r="F32" s="5" t="s">
        <v>11</v>
      </c>
      <c r="G32" s="7">
        <v>338</v>
      </c>
      <c r="H32" s="6"/>
      <c r="I32" s="8" t="s">
        <v>90</v>
      </c>
    </row>
    <row r="33" spans="2:9">
      <c r="B33" s="4" t="s">
        <v>96</v>
      </c>
      <c r="C33" s="5">
        <v>2</v>
      </c>
      <c r="D33" s="5">
        <v>10</v>
      </c>
      <c r="E33" s="6" t="s">
        <v>27</v>
      </c>
      <c r="F33" s="5" t="s">
        <v>47</v>
      </c>
      <c r="G33" s="7">
        <v>880</v>
      </c>
      <c r="H33" s="6"/>
      <c r="I33" s="8" t="s">
        <v>49</v>
      </c>
    </row>
    <row r="34" spans="2:9">
      <c r="B34" s="4" t="s">
        <v>97</v>
      </c>
      <c r="C34" s="5">
        <v>2</v>
      </c>
      <c r="D34" s="5">
        <v>10</v>
      </c>
      <c r="E34" s="6" t="s">
        <v>37</v>
      </c>
      <c r="F34" s="5" t="s">
        <v>85</v>
      </c>
      <c r="G34" s="7">
        <v>680</v>
      </c>
      <c r="H34" s="6"/>
      <c r="I34" s="8" t="s">
        <v>75</v>
      </c>
    </row>
    <row r="35" spans="2:9">
      <c r="B35" s="4" t="s">
        <v>98</v>
      </c>
      <c r="C35" s="5">
        <v>2</v>
      </c>
      <c r="D35" s="5">
        <v>16</v>
      </c>
      <c r="E35" s="6" t="s">
        <v>99</v>
      </c>
      <c r="F35" s="5" t="s">
        <v>85</v>
      </c>
      <c r="G35" s="7">
        <v>1280</v>
      </c>
      <c r="H35" s="6"/>
      <c r="I35" s="8" t="s">
        <v>100</v>
      </c>
    </row>
    <row r="36" spans="2:9">
      <c r="B36" s="4" t="s">
        <v>101</v>
      </c>
      <c r="C36" s="5">
        <v>2</v>
      </c>
      <c r="D36" s="5">
        <v>16</v>
      </c>
      <c r="E36" s="6" t="s">
        <v>22</v>
      </c>
      <c r="F36" s="5" t="s">
        <v>11</v>
      </c>
      <c r="G36" s="7">
        <v>1800</v>
      </c>
      <c r="H36" s="6"/>
      <c r="I36" s="8" t="s">
        <v>24</v>
      </c>
    </row>
    <row r="37" spans="2:9">
      <c r="B37" s="4" t="s">
        <v>102</v>
      </c>
      <c r="C37" s="5">
        <v>2</v>
      </c>
      <c r="D37" s="5">
        <v>16</v>
      </c>
      <c r="E37" s="6" t="s">
        <v>31</v>
      </c>
      <c r="F37" s="5" t="s">
        <v>32</v>
      </c>
      <c r="G37" s="7">
        <v>6200</v>
      </c>
      <c r="H37" s="6"/>
      <c r="I37" s="8" t="s">
        <v>34</v>
      </c>
    </row>
    <row r="38" spans="2:9">
      <c r="B38" s="4" t="s">
        <v>103</v>
      </c>
      <c r="C38" s="5">
        <v>2</v>
      </c>
      <c r="D38" s="5">
        <v>20</v>
      </c>
      <c r="E38" s="6" t="s">
        <v>71</v>
      </c>
      <c r="F38" s="5" t="s">
        <v>47</v>
      </c>
      <c r="G38" s="7">
        <v>128</v>
      </c>
      <c r="H38" s="6"/>
      <c r="I38" s="8" t="s">
        <v>72</v>
      </c>
    </row>
    <row r="39" spans="2:9">
      <c r="B39" s="4" t="s">
        <v>104</v>
      </c>
      <c r="C39" s="5">
        <v>2</v>
      </c>
      <c r="D39" s="5">
        <v>20</v>
      </c>
      <c r="E39" s="6" t="s">
        <v>46</v>
      </c>
      <c r="F39" s="5" t="s">
        <v>32</v>
      </c>
      <c r="G39" s="7">
        <v>15</v>
      </c>
      <c r="H39" s="6" t="s">
        <v>48</v>
      </c>
      <c r="I39" s="8" t="s">
        <v>49</v>
      </c>
    </row>
    <row r="40" spans="2:9">
      <c r="B40" s="4" t="s">
        <v>105</v>
      </c>
      <c r="C40" s="5">
        <v>2</v>
      </c>
      <c r="D40" s="5">
        <v>20</v>
      </c>
      <c r="E40" s="6" t="s">
        <v>37</v>
      </c>
      <c r="F40" s="5" t="s">
        <v>47</v>
      </c>
      <c r="G40" s="7">
        <v>2500</v>
      </c>
      <c r="H40" s="6"/>
      <c r="I40" s="8" t="s">
        <v>86</v>
      </c>
    </row>
    <row r="41" spans="2:9">
      <c r="B41" s="4" t="s">
        <v>106</v>
      </c>
      <c r="C41" s="5">
        <v>2</v>
      </c>
      <c r="D41" s="5">
        <v>24</v>
      </c>
      <c r="E41" s="6" t="s">
        <v>16</v>
      </c>
      <c r="F41" s="5" t="s">
        <v>17</v>
      </c>
      <c r="G41" s="7">
        <v>500</v>
      </c>
      <c r="H41" s="6"/>
      <c r="I41" s="8" t="s">
        <v>19</v>
      </c>
    </row>
    <row r="42" spans="2:9">
      <c r="B42" s="4" t="s">
        <v>107</v>
      </c>
      <c r="C42" s="5">
        <v>2</v>
      </c>
      <c r="D42" s="5">
        <v>24</v>
      </c>
      <c r="E42" s="6" t="s">
        <v>46</v>
      </c>
      <c r="F42" s="5" t="s">
        <v>47</v>
      </c>
      <c r="G42" s="7">
        <v>545</v>
      </c>
      <c r="H42" s="6" t="s">
        <v>48</v>
      </c>
      <c r="I42" s="8" t="s">
        <v>49</v>
      </c>
    </row>
    <row r="43" spans="2:9">
      <c r="B43" s="4" t="s">
        <v>108</v>
      </c>
      <c r="C43" s="5">
        <v>2</v>
      </c>
      <c r="D43" s="5">
        <v>24</v>
      </c>
      <c r="E43" s="6" t="s">
        <v>27</v>
      </c>
      <c r="F43" s="5" t="s">
        <v>17</v>
      </c>
      <c r="G43" s="7">
        <v>870</v>
      </c>
      <c r="H43" s="6"/>
      <c r="I43" s="8" t="s">
        <v>75</v>
      </c>
    </row>
    <row r="44" spans="2:9">
      <c r="B44" s="4" t="s">
        <v>109</v>
      </c>
      <c r="C44" s="5">
        <v>2</v>
      </c>
      <c r="D44" s="5">
        <v>24</v>
      </c>
      <c r="E44" s="6" t="s">
        <v>71</v>
      </c>
      <c r="F44" s="5" t="s">
        <v>47</v>
      </c>
      <c r="G44" s="7">
        <v>330</v>
      </c>
      <c r="H44" s="6"/>
      <c r="I44" s="8" t="s">
        <v>77</v>
      </c>
    </row>
    <row r="45" spans="2:9">
      <c r="B45" s="4" t="s">
        <v>110</v>
      </c>
      <c r="C45" s="5">
        <v>2</v>
      </c>
      <c r="D45" s="5">
        <v>27</v>
      </c>
      <c r="E45" s="6" t="s">
        <v>68</v>
      </c>
      <c r="F45" s="5" t="s">
        <v>11</v>
      </c>
      <c r="G45" s="7">
        <v>2900</v>
      </c>
      <c r="H45" s="6"/>
      <c r="I45" s="8" t="s">
        <v>34</v>
      </c>
    </row>
    <row r="46" spans="2:9">
      <c r="B46" s="4" t="s">
        <v>111</v>
      </c>
      <c r="C46" s="5">
        <v>2</v>
      </c>
      <c r="D46" s="5">
        <v>27</v>
      </c>
      <c r="E46" s="6" t="s">
        <v>10</v>
      </c>
      <c r="F46" s="5" t="s">
        <v>11</v>
      </c>
      <c r="G46" s="7">
        <v>2000</v>
      </c>
      <c r="H46" s="6"/>
      <c r="I46" s="8" t="s">
        <v>13</v>
      </c>
    </row>
    <row r="47" spans="2:9">
      <c r="B47" s="4" t="s">
        <v>112</v>
      </c>
      <c r="C47" s="5">
        <v>2</v>
      </c>
      <c r="D47" s="5">
        <v>28</v>
      </c>
      <c r="E47" s="6" t="s">
        <v>99</v>
      </c>
      <c r="F47" s="5" t="s">
        <v>85</v>
      </c>
      <c r="G47" s="7">
        <v>2200</v>
      </c>
      <c r="H47" s="6"/>
      <c r="I47" s="8" t="s">
        <v>100</v>
      </c>
    </row>
    <row r="48" spans="2:9" ht="14.25" thickBot="1">
      <c r="B48" s="10" t="s">
        <v>113</v>
      </c>
      <c r="C48" s="11">
        <v>2</v>
      </c>
      <c r="D48" s="11">
        <v>28</v>
      </c>
      <c r="E48" s="12" t="s">
        <v>99</v>
      </c>
      <c r="F48" s="11" t="s">
        <v>85</v>
      </c>
      <c r="G48" s="13">
        <v>2800</v>
      </c>
      <c r="H48" s="12"/>
      <c r="I48" s="14" t="s">
        <v>100</v>
      </c>
    </row>
  </sheetData>
  <mergeCells count="1">
    <mergeCell ref="B1:I1"/>
  </mergeCells>
  <phoneticPr fontId="4" type="noConversion"/>
  <dataValidations count="2">
    <dataValidation type="list" allowBlank="1" showInputMessage="1" showErrorMessage="1" prompt="请从下拉列表中选择费用产生部门！" sqref="F3:F48">
      <formula1>"企划部,人事部,生产部,销售部,行政部"</formula1>
    </dataValidation>
    <dataValidation type="list" allowBlank="1" showInputMessage="1" showErrorMessage="1" prompt="请在下拉菜单中选择费用类别！" sqref="E3:E48">
      <formula1>$K$3:$K$14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workbookViewId="0">
      <selection activeCell="O32" sqref="O32"/>
    </sheetView>
  </sheetViews>
  <sheetFormatPr defaultRowHeight="13.5"/>
  <cols>
    <col min="2" max="2" width="10" bestFit="1" customWidth="1"/>
    <col min="3" max="5" width="13.75" bestFit="1" customWidth="1"/>
    <col min="6" max="6" width="2.25" customWidth="1"/>
    <col min="8" max="8" width="14.375" customWidth="1"/>
    <col min="9" max="9" width="13" customWidth="1"/>
    <col min="10" max="10" width="13.75" bestFit="1" customWidth="1"/>
  </cols>
  <sheetData>
    <row r="1" spans="2:14" ht="28.5" customHeight="1">
      <c r="B1" s="28" t="s">
        <v>126</v>
      </c>
      <c r="C1" s="28"/>
      <c r="D1" s="28"/>
      <c r="E1" s="28"/>
    </row>
    <row r="2" spans="2:14">
      <c r="B2" s="21" t="s">
        <v>127</v>
      </c>
      <c r="C2" s="21" t="s">
        <v>128</v>
      </c>
      <c r="D2" s="21" t="s">
        <v>129</v>
      </c>
      <c r="E2" s="21" t="s">
        <v>130</v>
      </c>
    </row>
    <row r="3" spans="2:14">
      <c r="B3" s="15">
        <v>41091</v>
      </c>
      <c r="C3" s="20">
        <v>1300</v>
      </c>
      <c r="D3" s="20">
        <v>1500</v>
      </c>
      <c r="E3" s="20">
        <v>1400</v>
      </c>
    </row>
    <row r="4" spans="2:14">
      <c r="B4" s="15">
        <v>41122</v>
      </c>
      <c r="C4" s="20">
        <v>1100</v>
      </c>
      <c r="D4" s="20">
        <v>1700</v>
      </c>
      <c r="E4" s="20">
        <v>1900</v>
      </c>
    </row>
    <row r="5" spans="2:14">
      <c r="B5" s="15">
        <v>41153</v>
      </c>
      <c r="C5" s="20">
        <v>990</v>
      </c>
      <c r="D5" s="20">
        <v>860</v>
      </c>
      <c r="E5" s="20">
        <v>1400</v>
      </c>
    </row>
    <row r="6" spans="2:14">
      <c r="B6" s="15">
        <v>41183</v>
      </c>
      <c r="C6" s="20">
        <v>1700</v>
      </c>
      <c r="D6" s="20">
        <v>1800</v>
      </c>
      <c r="E6" s="20">
        <v>1600</v>
      </c>
    </row>
    <row r="7" spans="2:14">
      <c r="B7" s="15">
        <v>41214</v>
      </c>
      <c r="C7" s="20">
        <v>1400</v>
      </c>
      <c r="D7" s="20">
        <v>1100</v>
      </c>
      <c r="E7" s="20">
        <v>1660</v>
      </c>
    </row>
    <row r="8" spans="2:14">
      <c r="B8" s="15">
        <v>41244</v>
      </c>
      <c r="C8" s="20">
        <v>1800</v>
      </c>
      <c r="D8" s="20">
        <v>1300</v>
      </c>
      <c r="E8" s="20">
        <v>1770</v>
      </c>
      <c r="N8">
        <v>100</v>
      </c>
    </row>
    <row r="10" spans="2:14" ht="24.75" customHeight="1">
      <c r="B10" s="28" t="s">
        <v>131</v>
      </c>
      <c r="C10" s="28"/>
      <c r="D10" s="28"/>
      <c r="E10" s="28"/>
      <c r="G10" s="29" t="s">
        <v>132</v>
      </c>
      <c r="H10" s="29"/>
      <c r="I10" s="29"/>
      <c r="J10" s="29"/>
    </row>
    <row r="11" spans="2:14">
      <c r="B11" s="21" t="s">
        <v>127</v>
      </c>
      <c r="C11" s="21" t="s">
        <v>128</v>
      </c>
      <c r="D11" s="21" t="s">
        <v>129</v>
      </c>
      <c r="E11" s="21" t="s">
        <v>130</v>
      </c>
      <c r="G11" s="21" t="s">
        <v>127</v>
      </c>
      <c r="H11" s="21" t="s">
        <v>128</v>
      </c>
      <c r="I11" s="21" t="s">
        <v>129</v>
      </c>
      <c r="J11" s="21" t="s">
        <v>130</v>
      </c>
    </row>
    <row r="12" spans="2:14">
      <c r="B12" s="16">
        <v>41275</v>
      </c>
      <c r="C12" s="17">
        <f>AVERAGE(C3:C4)</f>
        <v>1200</v>
      </c>
      <c r="D12" s="17">
        <f t="shared" ref="D12:E16" si="0">AVERAGE(D3:D4)</f>
        <v>1600</v>
      </c>
      <c r="E12" s="17">
        <f t="shared" si="0"/>
        <v>1650</v>
      </c>
      <c r="G12" s="16">
        <v>41275</v>
      </c>
      <c r="H12" s="25">
        <f>C3</f>
        <v>1300</v>
      </c>
      <c r="I12" s="25">
        <f t="shared" ref="I12:J12" si="1">D3</f>
        <v>1500</v>
      </c>
      <c r="J12" s="25">
        <f t="shared" si="1"/>
        <v>1400</v>
      </c>
    </row>
    <row r="13" spans="2:14">
      <c r="B13" s="16">
        <v>41306</v>
      </c>
      <c r="C13" s="17">
        <f>AVERAGE(C4:C5)</f>
        <v>1045</v>
      </c>
      <c r="D13" s="17">
        <f t="shared" si="0"/>
        <v>1280</v>
      </c>
      <c r="E13" s="17">
        <f t="shared" si="0"/>
        <v>1650</v>
      </c>
      <c r="G13" s="16">
        <v>41306</v>
      </c>
      <c r="H13" s="25">
        <f>0.7*C4+0.3*H12</f>
        <v>1160</v>
      </c>
      <c r="I13" s="25">
        <f t="shared" ref="I13:J13" si="2">0.7*D4+0.3*I12</f>
        <v>1640</v>
      </c>
      <c r="J13" s="25">
        <f t="shared" si="2"/>
        <v>1750</v>
      </c>
    </row>
    <row r="14" spans="2:14">
      <c r="B14" s="16">
        <v>41334</v>
      </c>
      <c r="C14" s="17">
        <f>AVERAGE(C5:C6)</f>
        <v>1345</v>
      </c>
      <c r="D14" s="17">
        <f t="shared" si="0"/>
        <v>1330</v>
      </c>
      <c r="E14" s="17">
        <f t="shared" si="0"/>
        <v>1500</v>
      </c>
      <c r="G14" s="16">
        <v>41334</v>
      </c>
      <c r="H14" s="25">
        <f>0.7*C5+0.3*H13</f>
        <v>1041</v>
      </c>
      <c r="I14" s="25">
        <f t="shared" ref="I14:J14" si="3">0.7*D5+0.3*I13</f>
        <v>1094</v>
      </c>
      <c r="J14" s="25">
        <f t="shared" si="3"/>
        <v>1505</v>
      </c>
    </row>
    <row r="15" spans="2:14">
      <c r="B15" s="16">
        <v>41365</v>
      </c>
      <c r="C15" s="17">
        <f>AVERAGE(C6:C7)</f>
        <v>1550</v>
      </c>
      <c r="D15" s="17">
        <f t="shared" si="0"/>
        <v>1450</v>
      </c>
      <c r="E15" s="17">
        <f t="shared" si="0"/>
        <v>1630</v>
      </c>
      <c r="G15" s="16">
        <v>41365</v>
      </c>
      <c r="H15" s="25">
        <f>0.7*C6+0.3*H14</f>
        <v>1502.3</v>
      </c>
      <c r="I15" s="25">
        <f t="shared" ref="I15:J15" si="4">0.7*D6+0.3*I14</f>
        <v>1588.2</v>
      </c>
      <c r="J15" s="25">
        <f t="shared" si="4"/>
        <v>1571.5</v>
      </c>
    </row>
    <row r="16" spans="2:14">
      <c r="B16" s="16">
        <v>41395</v>
      </c>
      <c r="C16" s="17">
        <f>AVERAGE(C7:C8)</f>
        <v>1600</v>
      </c>
      <c r="D16" s="17">
        <f t="shared" si="0"/>
        <v>1200</v>
      </c>
      <c r="E16" s="17">
        <f t="shared" si="0"/>
        <v>1715</v>
      </c>
      <c r="G16" s="16">
        <v>41395</v>
      </c>
      <c r="H16" s="25">
        <f>0.7*C7+0.3*H15</f>
        <v>1430.6899999999998</v>
      </c>
      <c r="I16" s="25">
        <f t="shared" ref="I16:J16" si="5">0.7*D7+0.3*I15</f>
        <v>1246.46</v>
      </c>
      <c r="J16" s="25">
        <f t="shared" si="5"/>
        <v>1633.45</v>
      </c>
    </row>
    <row r="17" spans="2:10">
      <c r="B17" s="16">
        <v>41426</v>
      </c>
      <c r="C17" s="17">
        <f>AVERAGE(C8,C12)</f>
        <v>1500</v>
      </c>
      <c r="D17" s="17">
        <f t="shared" ref="D17:E17" si="6">AVERAGE(D8,D12)</f>
        <v>1450</v>
      </c>
      <c r="E17" s="17">
        <f t="shared" si="6"/>
        <v>1710</v>
      </c>
      <c r="G17" s="16">
        <v>41426</v>
      </c>
      <c r="H17" s="25">
        <f>C7*0.7+H16*0.3</f>
        <v>1409.2069999999999</v>
      </c>
      <c r="I17" s="25">
        <f t="shared" ref="I17:J17" si="7">D7*0.7+I16*0.3</f>
        <v>1143.9380000000001</v>
      </c>
      <c r="J17" s="25">
        <f t="shared" si="7"/>
        <v>1652.0349999999999</v>
      </c>
    </row>
    <row r="18" spans="2:10">
      <c r="C18" s="18"/>
    </row>
    <row r="29" spans="2:10" ht="14.25">
      <c r="D29" s="19"/>
    </row>
  </sheetData>
  <mergeCells count="3">
    <mergeCell ref="B1:E1"/>
    <mergeCell ref="B10:E10"/>
    <mergeCell ref="G10:J10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各类别费用支出统计</vt:lpstr>
      <vt:lpstr>费用支出记录表</vt:lpstr>
      <vt:lpstr>日常费用支出预算表</vt:lpstr>
      <vt:lpstr>Sheet3</vt:lpstr>
      <vt:lpstr>费用类别</vt:lpstr>
      <vt:lpstr>月份</vt:lpstr>
      <vt:lpstr>支出金额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2013-04-25T01:12:39Z</dcterms:created>
  <dcterms:modified xsi:type="dcterms:W3CDTF">2013-08-09T02:48:22Z</dcterms:modified>
</cp:coreProperties>
</file>