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 activeTab="1"/>
  </bookViews>
  <sheets>
    <sheet name="现金流量表" sheetId="4" r:id="rId1"/>
    <sheet name="现金流量结构表" sheetId="9" r:id="rId2"/>
  </sheets>
  <calcPr calcId="145621"/>
</workbook>
</file>

<file path=xl/calcChain.xml><?xml version="1.0" encoding="utf-8"?>
<calcChain xmlns="http://schemas.openxmlformats.org/spreadsheetml/2006/main">
  <c r="F34" i="9" l="1"/>
  <c r="E34" i="9"/>
  <c r="D30" i="9"/>
  <c r="C34" i="9"/>
  <c r="C33" i="9"/>
  <c r="C32" i="9"/>
  <c r="C31" i="9"/>
  <c r="C30" i="9"/>
  <c r="C29" i="9"/>
  <c r="C28" i="9"/>
  <c r="C27" i="9"/>
  <c r="F24" i="9"/>
  <c r="E24" i="9"/>
  <c r="C24" i="9"/>
  <c r="C23" i="9"/>
  <c r="C22" i="9"/>
  <c r="C21" i="9"/>
  <c r="D20" i="9"/>
  <c r="C20" i="9"/>
  <c r="C17" i="9"/>
  <c r="C18" i="9"/>
  <c r="C19" i="9"/>
  <c r="C16" i="9"/>
  <c r="F13" i="9"/>
  <c r="E13" i="9"/>
  <c r="D8" i="9"/>
  <c r="C13" i="9"/>
  <c r="C6" i="9"/>
  <c r="C7" i="9"/>
  <c r="C8" i="9"/>
  <c r="C9" i="9"/>
  <c r="C10" i="9"/>
  <c r="C11" i="9"/>
  <c r="C12" i="9"/>
  <c r="C5" i="9"/>
  <c r="E37" i="9" l="1"/>
  <c r="D37" i="9"/>
  <c r="D35" i="4" l="1"/>
  <c r="E35" i="4"/>
  <c r="F35" i="4"/>
  <c r="D34" i="4"/>
  <c r="E34" i="4"/>
  <c r="F34" i="4"/>
  <c r="D30" i="4"/>
  <c r="E30" i="4"/>
  <c r="F30" i="4"/>
  <c r="C35" i="4"/>
  <c r="C34" i="4"/>
  <c r="C30" i="4"/>
  <c r="C25" i="4"/>
  <c r="D25" i="4"/>
  <c r="E25" i="4"/>
  <c r="F25" i="4"/>
  <c r="D24" i="4"/>
  <c r="E24" i="4"/>
  <c r="F24" i="4"/>
  <c r="C24" i="4"/>
  <c r="D20" i="4"/>
  <c r="E20" i="4"/>
  <c r="F20" i="4"/>
  <c r="C20" i="4"/>
  <c r="C14" i="4"/>
  <c r="C36" i="4" s="1"/>
  <c r="D13" i="4"/>
  <c r="E13" i="4"/>
  <c r="F13" i="4"/>
  <c r="C13" i="4"/>
  <c r="C8" i="4"/>
  <c r="D8" i="4"/>
  <c r="D14" i="4" s="1"/>
  <c r="D36" i="4" s="1"/>
  <c r="E8" i="4"/>
  <c r="E14" i="4" s="1"/>
  <c r="E36" i="4" s="1"/>
  <c r="F8" i="4"/>
  <c r="F14" i="4" s="1"/>
  <c r="F36" i="4" s="1"/>
  <c r="F2" i="4"/>
</calcChain>
</file>

<file path=xl/sharedStrings.xml><?xml version="1.0" encoding="utf-8"?>
<sst xmlns="http://schemas.openxmlformats.org/spreadsheetml/2006/main" count="81" uniqueCount="57">
  <si>
    <t>年度：</t>
    <phoneticPr fontId="3" type="noConversion"/>
  </si>
  <si>
    <t>项目名称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</si>
  <si>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</si>
  <si>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</si>
  <si>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</si>
  <si>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</si>
  <si>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一、经营活动产生的现金流量</t>
    <phoneticPr fontId="3" type="noConversion"/>
  </si>
  <si>
    <t>销售商品，提供劳务收到的现金</t>
    <phoneticPr fontId="3" type="noConversion"/>
  </si>
  <si>
    <t>收到的税费返还</t>
    <phoneticPr fontId="3" type="noConversion"/>
  </si>
  <si>
    <t>收到的其他与经营活动有关的现金</t>
  </si>
  <si>
    <t>现金流入小计</t>
  </si>
  <si>
    <t>购买商品，接受劳务支付的现金</t>
  </si>
  <si>
    <t>支付给职工以及为职工支付的现金</t>
  </si>
  <si>
    <t>支付的各项税费</t>
    <phoneticPr fontId="3" type="noConversion"/>
  </si>
  <si>
    <t>支付的其他与经营活动有关的现金</t>
  </si>
  <si>
    <t>现金流出小计</t>
  </si>
  <si>
    <t>经营活动产生的现金流量净额</t>
    <phoneticPr fontId="3" type="noConversion"/>
  </si>
  <si>
    <t>二、投资活动产生的现金流量</t>
    <phoneticPr fontId="3" type="noConversion"/>
  </si>
  <si>
    <t>收回投资所收到的现金</t>
  </si>
  <si>
    <t>取得投资收益所收到的现金</t>
    <phoneticPr fontId="3" type="noConversion"/>
  </si>
  <si>
    <t>处置固定资产无形资产其他资产收到的现金净额</t>
  </si>
  <si>
    <t>收到的其他与投资活动有关的现金</t>
  </si>
  <si>
    <t>购建固定资产无形资产其他资产支付的现金</t>
  </si>
  <si>
    <t>投资所支付的现金</t>
    <phoneticPr fontId="3" type="noConversion"/>
  </si>
  <si>
    <t>支付的其他与投资活动有关的现金</t>
  </si>
  <si>
    <t>投资活动产生的现金流量净额</t>
  </si>
  <si>
    <t>三、筹资活动产生的现金流量</t>
    <phoneticPr fontId="3" type="noConversion"/>
  </si>
  <si>
    <t>吸收投资收到的现金</t>
    <phoneticPr fontId="3" type="noConversion"/>
  </si>
  <si>
    <t>借款所收到的现金</t>
  </si>
  <si>
    <t>收到的其他与筹资活动有关的现金</t>
  </si>
  <si>
    <t>偿还债务所支付的现金</t>
    <phoneticPr fontId="3" type="noConversion"/>
  </si>
  <si>
    <t>分配股利利润或偿付利息支付的现金</t>
    <phoneticPr fontId="3" type="noConversion"/>
  </si>
  <si>
    <t>支付的其他与筹资活动有关的现金</t>
  </si>
  <si>
    <t>筹资活动产生的现金流量净额</t>
  </si>
  <si>
    <t>四、现金及现金等价物增加净额</t>
    <phoneticPr fontId="3" type="noConversion"/>
  </si>
  <si>
    <t>现金流量表</t>
    <phoneticPr fontId="3" type="noConversion"/>
  </si>
  <si>
    <t>项目名称</t>
    <phoneticPr fontId="3" type="noConversion"/>
  </si>
  <si>
    <t>内部结构</t>
    <phoneticPr fontId="3" type="noConversion"/>
  </si>
  <si>
    <t>流入结构</t>
    <phoneticPr fontId="3" type="noConversion"/>
  </si>
  <si>
    <t>流出结构</t>
    <phoneticPr fontId="3" type="noConversion"/>
  </si>
  <si>
    <t>流入流出比</t>
    <phoneticPr fontId="3" type="noConversion"/>
  </si>
  <si>
    <t>一、经营活动产生的现金流量</t>
    <phoneticPr fontId="3" type="noConversion"/>
  </si>
  <si>
    <t>销售商品，提供劳务收到的现金</t>
    <phoneticPr fontId="3" type="noConversion"/>
  </si>
  <si>
    <t>收到的税费返还</t>
    <phoneticPr fontId="3" type="noConversion"/>
  </si>
  <si>
    <t>支付的各项税费</t>
    <phoneticPr fontId="3" type="noConversion"/>
  </si>
  <si>
    <t>经营活动产生的现金流量净额</t>
    <phoneticPr fontId="3" type="noConversion"/>
  </si>
  <si>
    <t>二、投资活动产生的现金流量</t>
    <phoneticPr fontId="3" type="noConversion"/>
  </si>
  <si>
    <t>取得投资收益所收到的现金</t>
    <phoneticPr fontId="3" type="noConversion"/>
  </si>
  <si>
    <t>投资所支付的现金</t>
    <phoneticPr fontId="3" type="noConversion"/>
  </si>
  <si>
    <t>三、筹资活动产生的现金流量</t>
    <phoneticPr fontId="3" type="noConversion"/>
  </si>
  <si>
    <t>吸收投资收到的现金</t>
    <phoneticPr fontId="3" type="noConversion"/>
  </si>
  <si>
    <t>偿还债务所支付的现金</t>
    <phoneticPr fontId="3" type="noConversion"/>
  </si>
  <si>
    <t>分配股利利润或偿付利息支付的现金</t>
    <phoneticPr fontId="3" type="noConversion"/>
  </si>
  <si>
    <t>四、现金及现金等价物增加净额</t>
    <phoneticPr fontId="3" type="noConversion"/>
  </si>
  <si>
    <t>合计</t>
    <phoneticPr fontId="3" type="noConversion"/>
  </si>
  <si>
    <t>现金流量结构表</t>
    <phoneticPr fontId="3" type="noConversion"/>
  </si>
  <si>
    <t>2012年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</si>
</sst>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178" formatCode="0.00_ ;[Red]\-0.00\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9"/>
      <name val="Times New Roman"/>
      <family val="1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b/>
      <sz val="18"/>
      <name val="华文中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3" borderId="1" applyProtection="0">
      <alignment horizontal="center"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2" fillId="0" borderId="0" xfId="2">
      <alignment vertical="center"/>
    </xf>
    <xf numFmtId="0" fontId="7" fillId="0" borderId="0" xfId="2" applyFont="1">
      <alignment vertical="center"/>
    </xf>
    <xf numFmtId="44" fontId="3" fillId="0" borderId="0" xfId="2" applyNumberFormat="1" applyFont="1">
      <alignment vertical="center"/>
    </xf>
    <xf numFmtId="44" fontId="4" fillId="0" borderId="0" xfId="2" applyNumberFormat="1" applyFont="1" applyAlignment="1">
      <alignment horizontal="right" vertical="center"/>
    </xf>
    <xf numFmtId="44" fontId="4" fillId="0" borderId="0" xfId="2" applyNumberFormat="1" applyFont="1">
      <alignment vertical="center"/>
    </xf>
    <xf numFmtId="0" fontId="2" fillId="0" borderId="0" xfId="2" applyFont="1">
      <alignment vertical="center"/>
    </xf>
    <xf numFmtId="44" fontId="2" fillId="0" borderId="0" xfId="2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4" fontId="0" fillId="0" borderId="2" xfId="0" applyNumberFormat="1" applyBorder="1">
      <alignment vertical="center"/>
    </xf>
    <xf numFmtId="44" fontId="0" fillId="0" borderId="7" xfId="0" applyNumberFormat="1" applyBorder="1">
      <alignment vertical="center"/>
    </xf>
    <xf numFmtId="0" fontId="0" fillId="6" borderId="3" xfId="0" applyFill="1" applyBorder="1">
      <alignment vertical="center"/>
    </xf>
    <xf numFmtId="44" fontId="0" fillId="6" borderId="2" xfId="0" applyNumberFormat="1" applyFill="1" applyBorder="1">
      <alignment vertical="center"/>
    </xf>
    <xf numFmtId="0" fontId="0" fillId="5" borderId="3" xfId="0" applyFill="1" applyBorder="1">
      <alignment vertical="center"/>
    </xf>
    <xf numFmtId="44" fontId="0" fillId="5" borderId="2" xfId="0" applyNumberFormat="1" applyFill="1" applyBorder="1">
      <alignment vertical="center"/>
    </xf>
    <xf numFmtId="0" fontId="0" fillId="7" borderId="3" xfId="0" applyFill="1" applyBorder="1">
      <alignment vertical="center"/>
    </xf>
    <xf numFmtId="44" fontId="0" fillId="7" borderId="2" xfId="0" applyNumberFormat="1" applyFill="1" applyBorder="1">
      <alignment vertical="center"/>
    </xf>
    <xf numFmtId="0" fontId="9" fillId="8" borderId="8" xfId="0" applyFont="1" applyFill="1" applyBorder="1">
      <alignment vertical="center"/>
    </xf>
    <xf numFmtId="44" fontId="9" fillId="8" borderId="9" xfId="0" applyNumberFormat="1" applyFont="1" applyFill="1" applyBorder="1">
      <alignment vertical="center"/>
    </xf>
    <xf numFmtId="44" fontId="0" fillId="6" borderId="7" xfId="0" applyNumberFormat="1" applyFill="1" applyBorder="1">
      <alignment vertical="center"/>
    </xf>
    <xf numFmtId="44" fontId="0" fillId="5" borderId="7" xfId="0" applyNumberFormat="1" applyFill="1" applyBorder="1">
      <alignment vertical="center"/>
    </xf>
    <xf numFmtId="44" fontId="0" fillId="7" borderId="7" xfId="0" applyNumberFormat="1" applyFill="1" applyBorder="1">
      <alignment vertical="center"/>
    </xf>
    <xf numFmtId="44" fontId="9" fillId="8" borderId="10" xfId="0" applyNumberFormat="1" applyFont="1" applyFill="1" applyBorder="1">
      <alignment vertical="center"/>
    </xf>
    <xf numFmtId="0" fontId="4" fillId="0" borderId="0" xfId="0" applyFont="1" applyAlignment="1">
      <alignment horizontal="center"/>
    </xf>
    <xf numFmtId="0" fontId="10" fillId="9" borderId="4" xfId="2" applyFont="1" applyFill="1" applyBorder="1" applyAlignment="1">
      <alignment horizontal="center"/>
    </xf>
    <xf numFmtId="0" fontId="10" fillId="9" borderId="5" xfId="2" applyFont="1" applyFill="1" applyBorder="1" applyAlignment="1">
      <alignment horizontal="center"/>
    </xf>
    <xf numFmtId="0" fontId="10" fillId="9" borderId="6" xfId="2" applyFont="1" applyFill="1" applyBorder="1" applyAlignment="1">
      <alignment horizontal="center"/>
    </xf>
    <xf numFmtId="0" fontId="11" fillId="0" borderId="0" xfId="0" applyFont="1" applyAlignment="1"/>
    <xf numFmtId="0" fontId="6" fillId="0" borderId="3" xfId="2" applyFont="1" applyBorder="1">
      <alignment vertical="center"/>
    </xf>
    <xf numFmtId="10" fontId="4" fillId="0" borderId="2" xfId="0" applyNumberFormat="1" applyFont="1" applyBorder="1" applyAlignment="1"/>
    <xf numFmtId="178" fontId="4" fillId="0" borderId="7" xfId="0" applyNumberFormat="1" applyFont="1" applyBorder="1" applyAlignment="1"/>
    <xf numFmtId="0" fontId="4" fillId="0" borderId="3" xfId="2" applyFont="1" applyBorder="1">
      <alignment vertical="center"/>
    </xf>
    <xf numFmtId="0" fontId="4" fillId="2" borderId="3" xfId="2" applyFont="1" applyFill="1" applyBorder="1" applyAlignment="1">
      <alignment horizontal="center"/>
    </xf>
    <xf numFmtId="0" fontId="6" fillId="2" borderId="3" xfId="2" applyFont="1" applyFill="1" applyBorder="1">
      <alignment vertic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 applyAlignment="1"/>
    <xf numFmtId="0" fontId="4" fillId="0" borderId="10" xfId="0" applyFont="1" applyBorder="1" applyAlignment="1"/>
    <xf numFmtId="10" fontId="4" fillId="6" borderId="2" xfId="0" applyNumberFormat="1" applyFont="1" applyFill="1" applyBorder="1" applyAlignment="1"/>
    <xf numFmtId="178" fontId="4" fillId="6" borderId="7" xfId="0" applyNumberFormat="1" applyFont="1" applyFill="1" applyBorder="1" applyAlignment="1"/>
    <xf numFmtId="10" fontId="4" fillId="6" borderId="9" xfId="0" applyNumberFormat="1" applyFont="1" applyFill="1" applyBorder="1" applyAlignment="1"/>
    <xf numFmtId="0" fontId="5" fillId="0" borderId="0" xfId="2" applyFont="1" applyAlignment="1">
      <alignment horizontal="center" vertical="center"/>
    </xf>
    <xf numFmtId="0" fontId="12" fillId="0" borderId="0" xfId="0" applyFont="1" applyAlignment="1">
      <alignment horizontal="center"/>
    </xf>
  </cellXfs>
  <cellStyles count="3">
    <cellStyle name="常规" xfId="0" builtinId="0"/>
    <cellStyle name="常规_现金流量表" xfId="2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showGridLines="0" topLeftCell="A13" workbookViewId="0">
      <selection activeCell="J16" sqref="J16"/>
    </sheetView>
  </sheetViews>
  <sheetFormatPr defaultRowHeight="14.25"/>
  <cols>
    <col min="1" max="1" width="9" style="3"/>
    <col min="2" max="2" width="32" style="3" customWidth="1"/>
    <col min="3" max="3" width="19.375" style="9" customWidth="1"/>
    <col min="4" max="4" width="16.875" style="9" customWidth="1"/>
    <col min="5" max="5" width="18.375" style="9" customWidth="1"/>
    <col min="6" max="6" width="18.625" style="9" customWidth="1"/>
    <col min="7" max="16384" width="9" style="3"/>
  </cols>
  <sheetData>
    <row r="1" spans="2:6" ht="26.25" customHeight="1">
      <c r="B1" s="47" t="s">
        <v>35</v>
      </c>
      <c r="C1" s="47"/>
      <c r="D1" s="47"/>
      <c r="E1" s="47"/>
      <c r="F1" s="47"/>
    </row>
    <row r="2" spans="2:6" ht="13.5" customHeight="1" thickBot="1">
      <c r="B2" s="4"/>
      <c r="C2" s="5"/>
      <c r="D2" s="5"/>
      <c r="E2" s="6" t="s">
        <v>0</v>
      </c>
      <c r="F2" s="7" t="str">
        <f ca="1">TEXT(NOW(),"e年")</f>
        <v>2012年</v>
      </c>
    </row>
    <row r="3" spans="2:6" ht="24.75" customHeight="1"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</row>
    <row r="4" spans="2:6" s="8" customFormat="1" ht="16.5" customHeight="1">
      <c r="B4" s="11" t="s">
        <v>6</v>
      </c>
      <c r="C4" s="10"/>
      <c r="D4" s="10"/>
      <c r="E4" s="10"/>
      <c r="F4" s="12"/>
    </row>
    <row r="5" spans="2:6">
      <c r="B5" s="11" t="s">
        <v>7</v>
      </c>
      <c r="C5" s="16">
        <v>593000</v>
      </c>
      <c r="D5" s="16">
        <v>613000</v>
      </c>
      <c r="E5" s="16">
        <v>643000</v>
      </c>
      <c r="F5" s="17">
        <v>713000</v>
      </c>
    </row>
    <row r="6" spans="2:6">
      <c r="B6" s="11" t="s">
        <v>8</v>
      </c>
      <c r="C6" s="16">
        <v>14200</v>
      </c>
      <c r="D6" s="16">
        <v>14500</v>
      </c>
      <c r="E6" s="16">
        <v>14600</v>
      </c>
      <c r="F6" s="17">
        <v>14800</v>
      </c>
    </row>
    <row r="7" spans="2:6">
      <c r="B7" s="11" t="s">
        <v>9</v>
      </c>
      <c r="C7" s="16">
        <v>21000</v>
      </c>
      <c r="D7" s="16">
        <v>88000</v>
      </c>
      <c r="E7" s="16">
        <v>19000</v>
      </c>
      <c r="F7" s="17">
        <v>19300</v>
      </c>
    </row>
    <row r="8" spans="2:6">
      <c r="B8" s="18" t="s">
        <v>10</v>
      </c>
      <c r="C8" s="19">
        <f>SUM(C5:C7)</f>
        <v>628200</v>
      </c>
      <c r="D8" s="19">
        <f t="shared" ref="D8:F8" si="0">SUM(D5:D7)</f>
        <v>715500</v>
      </c>
      <c r="E8" s="19">
        <f t="shared" si="0"/>
        <v>676600</v>
      </c>
      <c r="F8" s="26">
        <f t="shared" si="0"/>
        <v>747100</v>
      </c>
    </row>
    <row r="9" spans="2:6">
      <c r="B9" s="11" t="s">
        <v>11</v>
      </c>
      <c r="C9" s="16">
        <v>125000</v>
      </c>
      <c r="D9" s="16">
        <v>132000</v>
      </c>
      <c r="E9" s="16">
        <v>138000</v>
      </c>
      <c r="F9" s="17">
        <v>143000</v>
      </c>
    </row>
    <row r="10" spans="2:6">
      <c r="B10" s="11" t="s">
        <v>12</v>
      </c>
      <c r="C10" s="16">
        <v>27000</v>
      </c>
      <c r="D10" s="16">
        <v>31000</v>
      </c>
      <c r="E10" s="16">
        <v>35000</v>
      </c>
      <c r="F10" s="17">
        <v>37800</v>
      </c>
    </row>
    <row r="11" spans="2:6">
      <c r="B11" s="11" t="s">
        <v>13</v>
      </c>
      <c r="C11" s="16">
        <v>32800</v>
      </c>
      <c r="D11" s="16">
        <v>43000</v>
      </c>
      <c r="E11" s="16">
        <v>46000</v>
      </c>
      <c r="F11" s="17">
        <v>48000</v>
      </c>
    </row>
    <row r="12" spans="2:6">
      <c r="B12" s="11" t="s">
        <v>14</v>
      </c>
      <c r="C12" s="16">
        <v>2600</v>
      </c>
      <c r="D12" s="16">
        <v>2700</v>
      </c>
      <c r="E12" s="16">
        <v>2800</v>
      </c>
      <c r="F12" s="17">
        <v>2900</v>
      </c>
    </row>
    <row r="13" spans="2:6">
      <c r="B13" s="20" t="s">
        <v>15</v>
      </c>
      <c r="C13" s="21">
        <f>SUM(C9:C12)</f>
        <v>187400</v>
      </c>
      <c r="D13" s="21">
        <f t="shared" ref="D13:F13" si="1">SUM(D9:D12)</f>
        <v>208700</v>
      </c>
      <c r="E13" s="21">
        <f t="shared" si="1"/>
        <v>221800</v>
      </c>
      <c r="F13" s="27">
        <f t="shared" si="1"/>
        <v>231700</v>
      </c>
    </row>
    <row r="14" spans="2:6">
      <c r="B14" s="22" t="s">
        <v>16</v>
      </c>
      <c r="C14" s="23">
        <f>C8-C13</f>
        <v>440800</v>
      </c>
      <c r="D14" s="23">
        <f t="shared" ref="D14:F14" si="2">D8-D13</f>
        <v>506800</v>
      </c>
      <c r="E14" s="23">
        <f t="shared" si="2"/>
        <v>454800</v>
      </c>
      <c r="F14" s="28">
        <f t="shared" si="2"/>
        <v>515400</v>
      </c>
    </row>
    <row r="15" spans="2:6" ht="11.25" customHeight="1">
      <c r="B15" s="11" t="s">
        <v>17</v>
      </c>
      <c r="C15" s="16"/>
      <c r="D15" s="16"/>
      <c r="E15" s="16"/>
      <c r="F15" s="17"/>
    </row>
    <row r="16" spans="2:6">
      <c r="B16" s="11" t="s">
        <v>18</v>
      </c>
      <c r="C16" s="16">
        <v>213000</v>
      </c>
      <c r="D16" s="16">
        <v>175000</v>
      </c>
      <c r="E16" s="16">
        <v>191000</v>
      </c>
      <c r="F16" s="17">
        <v>177000</v>
      </c>
    </row>
    <row r="17" spans="2:6">
      <c r="B17" s="11" t="s">
        <v>19</v>
      </c>
      <c r="C17" s="16">
        <v>31000</v>
      </c>
      <c r="D17" s="16">
        <v>28000</v>
      </c>
      <c r="E17" s="16">
        <v>29000</v>
      </c>
      <c r="F17" s="17">
        <v>25000</v>
      </c>
    </row>
    <row r="18" spans="2:6">
      <c r="B18" s="11" t="s">
        <v>20</v>
      </c>
      <c r="C18" s="16">
        <v>4600</v>
      </c>
      <c r="D18" s="16">
        <v>4000</v>
      </c>
      <c r="E18" s="16">
        <v>4200</v>
      </c>
      <c r="F18" s="17">
        <v>4300</v>
      </c>
    </row>
    <row r="19" spans="2:6">
      <c r="B19" s="11" t="s">
        <v>21</v>
      </c>
      <c r="C19" s="16">
        <v>1800</v>
      </c>
      <c r="D19" s="16">
        <v>1600</v>
      </c>
      <c r="E19" s="16">
        <v>1500</v>
      </c>
      <c r="F19" s="17">
        <v>1700</v>
      </c>
    </row>
    <row r="20" spans="2:6">
      <c r="B20" s="18" t="s">
        <v>10</v>
      </c>
      <c r="C20" s="19">
        <f>SUM(C16:C19)</f>
        <v>250400</v>
      </c>
      <c r="D20" s="19">
        <f t="shared" ref="D20:F20" si="3">SUM(D16:D19)</f>
        <v>208600</v>
      </c>
      <c r="E20" s="19">
        <f t="shared" si="3"/>
        <v>225700</v>
      </c>
      <c r="F20" s="26">
        <f t="shared" si="3"/>
        <v>208000</v>
      </c>
    </row>
    <row r="21" spans="2:6">
      <c r="B21" s="11" t="s">
        <v>22</v>
      </c>
      <c r="C21" s="16">
        <v>30500</v>
      </c>
      <c r="D21" s="16">
        <v>30200</v>
      </c>
      <c r="E21" s="16">
        <v>30800</v>
      </c>
      <c r="F21" s="17">
        <v>32000</v>
      </c>
    </row>
    <row r="22" spans="2:6">
      <c r="B22" s="11" t="s">
        <v>23</v>
      </c>
      <c r="C22" s="16">
        <v>2600</v>
      </c>
      <c r="D22" s="16">
        <v>4300</v>
      </c>
      <c r="E22" s="16">
        <v>5200</v>
      </c>
      <c r="F22" s="17">
        <v>4000</v>
      </c>
    </row>
    <row r="23" spans="2:6">
      <c r="B23" s="11" t="s">
        <v>24</v>
      </c>
      <c r="C23" s="16">
        <v>560</v>
      </c>
      <c r="D23" s="16">
        <v>780</v>
      </c>
      <c r="E23" s="16">
        <v>850</v>
      </c>
      <c r="F23" s="17">
        <v>930</v>
      </c>
    </row>
    <row r="24" spans="2:6">
      <c r="B24" s="20" t="s">
        <v>15</v>
      </c>
      <c r="C24" s="21">
        <f>SUM(C21:C23)</f>
        <v>33660</v>
      </c>
      <c r="D24" s="21">
        <f t="shared" ref="D24:F24" si="4">SUM(D21:D23)</f>
        <v>35280</v>
      </c>
      <c r="E24" s="21">
        <f t="shared" si="4"/>
        <v>36850</v>
      </c>
      <c r="F24" s="27">
        <f t="shared" si="4"/>
        <v>36930</v>
      </c>
    </row>
    <row r="25" spans="2:6">
      <c r="B25" s="22" t="s">
        <v>25</v>
      </c>
      <c r="C25" s="23">
        <f>C20-C24</f>
        <v>216740</v>
      </c>
      <c r="D25" s="23">
        <f t="shared" ref="D25:F25" si="5">D20-D24</f>
        <v>173320</v>
      </c>
      <c r="E25" s="23">
        <f t="shared" si="5"/>
        <v>188850</v>
      </c>
      <c r="F25" s="28">
        <f t="shared" si="5"/>
        <v>171070</v>
      </c>
    </row>
    <row r="26" spans="2:6">
      <c r="B26" s="11" t="s">
        <v>26</v>
      </c>
      <c r="C26" s="16"/>
      <c r="D26" s="16"/>
      <c r="E26" s="16"/>
      <c r="F26" s="17"/>
    </row>
    <row r="27" spans="2:6">
      <c r="B27" s="11" t="s">
        <v>27</v>
      </c>
      <c r="C27" s="16">
        <v>133000</v>
      </c>
      <c r="D27" s="16">
        <v>93000</v>
      </c>
      <c r="E27" s="16">
        <v>183000</v>
      </c>
      <c r="F27" s="17">
        <v>63000</v>
      </c>
    </row>
    <row r="28" spans="2:6">
      <c r="B28" s="11" t="s">
        <v>28</v>
      </c>
      <c r="C28" s="16">
        <v>313000</v>
      </c>
      <c r="D28" s="16">
        <v>243000</v>
      </c>
      <c r="E28" s="16">
        <v>113000</v>
      </c>
      <c r="F28" s="17">
        <v>133000</v>
      </c>
    </row>
    <row r="29" spans="2:6">
      <c r="B29" s="11" t="s">
        <v>29</v>
      </c>
      <c r="C29" s="16">
        <v>5000</v>
      </c>
      <c r="D29" s="16">
        <v>3000</v>
      </c>
      <c r="E29" s="16">
        <v>2500</v>
      </c>
      <c r="F29" s="17">
        <v>1800</v>
      </c>
    </row>
    <row r="30" spans="2:6">
      <c r="B30" s="18" t="s">
        <v>10</v>
      </c>
      <c r="C30" s="19">
        <f>SUM(C27:C29)</f>
        <v>451000</v>
      </c>
      <c r="D30" s="19">
        <f t="shared" ref="D30:F30" si="6">SUM(D27:D29)</f>
        <v>339000</v>
      </c>
      <c r="E30" s="19">
        <f t="shared" si="6"/>
        <v>298500</v>
      </c>
      <c r="F30" s="26">
        <f t="shared" si="6"/>
        <v>197800</v>
      </c>
    </row>
    <row r="31" spans="2:6">
      <c r="B31" s="11" t="s">
        <v>30</v>
      </c>
      <c r="C31" s="16">
        <v>71000</v>
      </c>
      <c r="D31" s="16">
        <v>133000</v>
      </c>
      <c r="E31" s="16">
        <v>159000</v>
      </c>
      <c r="F31" s="17">
        <v>33000</v>
      </c>
    </row>
    <row r="32" spans="2:6">
      <c r="B32" s="11" t="s">
        <v>31</v>
      </c>
      <c r="C32" s="16">
        <v>5000</v>
      </c>
      <c r="D32" s="16">
        <v>12000</v>
      </c>
      <c r="E32" s="16">
        <v>13200</v>
      </c>
      <c r="F32" s="17">
        <v>20500</v>
      </c>
    </row>
    <row r="33" spans="2:6">
      <c r="B33" s="11" t="s">
        <v>32</v>
      </c>
      <c r="C33" s="16">
        <v>23000</v>
      </c>
      <c r="D33" s="16">
        <v>24000</v>
      </c>
      <c r="E33" s="16">
        <v>21000</v>
      </c>
      <c r="F33" s="17">
        <v>22800</v>
      </c>
    </row>
    <row r="34" spans="2:6">
      <c r="B34" s="20" t="s">
        <v>15</v>
      </c>
      <c r="C34" s="21">
        <f>SUM(C31:C33)</f>
        <v>99000</v>
      </c>
      <c r="D34" s="21">
        <f t="shared" ref="D34:F34" si="7">SUM(D31:D33)</f>
        <v>169000</v>
      </c>
      <c r="E34" s="21">
        <f t="shared" si="7"/>
        <v>193200</v>
      </c>
      <c r="F34" s="27">
        <f t="shared" si="7"/>
        <v>76300</v>
      </c>
    </row>
    <row r="35" spans="2:6">
      <c r="B35" s="22" t="s">
        <v>33</v>
      </c>
      <c r="C35" s="23">
        <f>C30-C34</f>
        <v>352000</v>
      </c>
      <c r="D35" s="23">
        <f t="shared" ref="D35:F35" si="8">D30-D34</f>
        <v>170000</v>
      </c>
      <c r="E35" s="23">
        <f t="shared" si="8"/>
        <v>105300</v>
      </c>
      <c r="F35" s="28">
        <f t="shared" si="8"/>
        <v>121500</v>
      </c>
    </row>
    <row r="36" spans="2:6" s="8" customFormat="1" ht="18" customHeight="1" thickBot="1">
      <c r="B36" s="24" t="s">
        <v>34</v>
      </c>
      <c r="C36" s="25">
        <f t="shared" ref="C36:F36" si="9">C14+C25+C35</f>
        <v>1009540</v>
      </c>
      <c r="D36" s="25">
        <f t="shared" si="9"/>
        <v>850120</v>
      </c>
      <c r="E36" s="25">
        <f t="shared" si="9"/>
        <v>748950</v>
      </c>
      <c r="F36" s="29">
        <f t="shared" si="9"/>
        <v>807970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showGridLines="0" tabSelected="1" workbookViewId="0">
      <selection activeCell="C5" sqref="C5"/>
    </sheetView>
  </sheetViews>
  <sheetFormatPr defaultRowHeight="13.5"/>
  <cols>
    <col min="1" max="1" width="5.375" style="1" customWidth="1"/>
    <col min="2" max="2" width="35.5" style="1" bestFit="1" customWidth="1"/>
    <col min="3" max="3" width="19.25" style="1" customWidth="1"/>
    <col min="4" max="4" width="17" style="1" customWidth="1"/>
    <col min="5" max="5" width="19.25" style="1" customWidth="1"/>
    <col min="6" max="6" width="18.375" style="1" customWidth="1"/>
    <col min="7" max="16384" width="9" style="1"/>
  </cols>
  <sheetData>
    <row r="1" spans="2:6" ht="25.5">
      <c r="B1" s="48" t="s">
        <v>55</v>
      </c>
      <c r="C1" s="48"/>
      <c r="D1" s="48"/>
      <c r="E1" s="48"/>
      <c r="F1" s="48"/>
    </row>
    <row r="2" spans="2:6" ht="14.25" thickBot="1">
      <c r="E2" s="30" t="s">
        <v>56</v>
      </c>
    </row>
    <row r="3" spans="2:6" s="34" customFormat="1" ht="23.25" customHeight="1">
      <c r="B3" s="31" t="s">
        <v>36</v>
      </c>
      <c r="C3" s="32" t="s">
        <v>37</v>
      </c>
      <c r="D3" s="32" t="s">
        <v>38</v>
      </c>
      <c r="E3" s="32" t="s">
        <v>39</v>
      </c>
      <c r="F3" s="33" t="s">
        <v>40</v>
      </c>
    </row>
    <row r="4" spans="2:6">
      <c r="B4" s="35" t="s">
        <v>41</v>
      </c>
      <c r="C4" s="36"/>
      <c r="D4" s="36"/>
      <c r="E4" s="36"/>
      <c r="F4" s="37"/>
    </row>
    <row r="5" spans="2:6">
      <c r="B5" s="38" t="s">
        <v>42</v>
      </c>
      <c r="C5" s="44">
        <f>SUM(现金流量表!$B5:$E5)/SUM(现金流量表!$B$8:$E$8)</f>
        <v>0.9152106122853042</v>
      </c>
      <c r="D5" s="36"/>
      <c r="E5" s="36"/>
      <c r="F5" s="37"/>
    </row>
    <row r="6" spans="2:6">
      <c r="B6" s="38" t="s">
        <v>43</v>
      </c>
      <c r="C6" s="44">
        <f>SUM(现金流量表!$B6:$E6)/SUM(现金流量表!$B$8:$E$8)</f>
        <v>2.1432460525664505E-2</v>
      </c>
      <c r="D6" s="36"/>
      <c r="E6" s="36"/>
      <c r="F6" s="37"/>
    </row>
    <row r="7" spans="2:6">
      <c r="B7" s="38" t="s">
        <v>9</v>
      </c>
      <c r="C7" s="44">
        <f>SUM(现金流量表!$B7:$E7)/SUM(现金流量表!$B$8:$E$8)</f>
        <v>6.3356927189031326E-2</v>
      </c>
      <c r="D7" s="36"/>
      <c r="E7" s="36"/>
      <c r="F7" s="37"/>
    </row>
    <row r="8" spans="2:6">
      <c r="B8" s="39" t="s">
        <v>10</v>
      </c>
      <c r="C8" s="44">
        <f>SUM(现金流量表!$B8:$E8)/SUM(现金流量表!$B$8:$E$8)</f>
        <v>1</v>
      </c>
      <c r="D8" s="44">
        <f>SUM(现金流量表!B8:E8)/SUM(现金流量表!B8:E8,现金流量表!B20:E20,现金流量表!B30:E30)</f>
        <v>0.53256886780018453</v>
      </c>
      <c r="E8" s="36"/>
      <c r="F8" s="37"/>
    </row>
    <row r="9" spans="2:6">
      <c r="B9" s="38" t="s">
        <v>11</v>
      </c>
      <c r="C9" s="44">
        <f>SUM(现金流量表!$B9:$E9)/SUM(现金流量表!$B$8:$E$8)</f>
        <v>0.19551551749740137</v>
      </c>
      <c r="D9" s="36"/>
      <c r="E9" s="36"/>
      <c r="F9" s="37"/>
    </row>
    <row r="10" spans="2:6">
      <c r="B10" s="38" t="s">
        <v>12</v>
      </c>
      <c r="C10" s="44">
        <f>SUM(现金流量表!$B10:$E10)/SUM(现金流量表!$B$8:$E$8)</f>
        <v>4.6032767410780578E-2</v>
      </c>
      <c r="D10" s="36"/>
      <c r="E10" s="36"/>
      <c r="F10" s="37"/>
    </row>
    <row r="11" spans="2:6">
      <c r="B11" s="38" t="s">
        <v>44</v>
      </c>
      <c r="C11" s="44">
        <f>SUM(现金流量表!$B11:$E11)/SUM(现金流量表!$B$8:$E$8)</f>
        <v>6.0288076028312626E-2</v>
      </c>
      <c r="D11" s="36"/>
      <c r="E11" s="36"/>
      <c r="F11" s="37"/>
    </row>
    <row r="12" spans="2:6">
      <c r="B12" s="38" t="s">
        <v>14</v>
      </c>
      <c r="C12" s="44">
        <f>SUM(现金流量表!$B12:$E12)/SUM(现金流量表!$B$8:$E$8)</f>
        <v>4.0093055486808893E-3</v>
      </c>
      <c r="D12" s="36"/>
      <c r="E12" s="36"/>
      <c r="F12" s="37"/>
    </row>
    <row r="13" spans="2:6">
      <c r="B13" s="39" t="s">
        <v>15</v>
      </c>
      <c r="C13" s="44">
        <f>SUM(现金流量表!$B13:$E13)/SUM(现金流量表!$B$13:$E$13)</f>
        <v>1</v>
      </c>
      <c r="D13" s="36"/>
      <c r="E13" s="44">
        <f>SUM(现金流量表!B13:E13)/SUM(现金流量表!B13:E13,现金流量表!B24:E24,现金流量表!B34:E34)</f>
        <v>0.52148300686139637</v>
      </c>
      <c r="F13" s="45">
        <f>SUM(现金流量表!B8:E8)/SUM(现金流量表!B13:E13)</f>
        <v>3.269622916329503</v>
      </c>
    </row>
    <row r="14" spans="2:6">
      <c r="B14" s="39" t="s">
        <v>45</v>
      </c>
      <c r="C14" s="36"/>
      <c r="D14" s="36"/>
      <c r="E14" s="36"/>
      <c r="F14" s="37"/>
    </row>
    <row r="15" spans="2:6">
      <c r="B15" s="35" t="s">
        <v>46</v>
      </c>
      <c r="C15" s="36"/>
      <c r="D15" s="36"/>
      <c r="E15" s="36"/>
      <c r="F15" s="37"/>
    </row>
    <row r="16" spans="2:6">
      <c r="B16" s="38" t="s">
        <v>18</v>
      </c>
      <c r="C16" s="44">
        <f>SUM(现金流量表!$B16:$E16)/SUM(现金流量表!$B$20:$E$20)</f>
        <v>0.8456258215276764</v>
      </c>
      <c r="D16" s="36"/>
      <c r="E16" s="36"/>
      <c r="F16" s="37"/>
    </row>
    <row r="17" spans="2:6" ht="12" customHeight="1">
      <c r="B17" s="38" t="s">
        <v>47</v>
      </c>
      <c r="C17" s="44">
        <f>SUM(现金流量表!$B17:$E17)/SUM(现金流量表!$B$20:$E$20)</f>
        <v>0.12852344092303197</v>
      </c>
      <c r="D17" s="36"/>
      <c r="E17" s="36"/>
      <c r="F17" s="37"/>
    </row>
    <row r="18" spans="2:6" ht="12" customHeight="1">
      <c r="B18" s="38" t="s">
        <v>20</v>
      </c>
      <c r="C18" s="44">
        <f>SUM(现金流量表!$B18:$E18)/SUM(现金流量表!$B$20:$E$20)</f>
        <v>1.8694318679713742E-2</v>
      </c>
      <c r="D18" s="36"/>
      <c r="E18" s="36"/>
      <c r="F18" s="37"/>
    </row>
    <row r="19" spans="2:6" ht="12" customHeight="1">
      <c r="B19" s="38" t="s">
        <v>21</v>
      </c>
      <c r="C19" s="44">
        <f>SUM(现金流量表!$B19:$E19)/SUM(现金流量表!$B$20:$E$20)</f>
        <v>7.1564188695779169E-3</v>
      </c>
      <c r="D19" s="36"/>
      <c r="E19" s="36"/>
      <c r="F19" s="37"/>
    </row>
    <row r="20" spans="2:6" ht="12" customHeight="1">
      <c r="B20" s="39" t="s">
        <v>10</v>
      </c>
      <c r="C20" s="44">
        <f>SUM(现金流量表!$B20:$E20)/SUM(现金流量表!$B$20:$E$20)</f>
        <v>1</v>
      </c>
      <c r="D20" s="44">
        <f>SUM(现金流量表!B20:E20)/SUM(现金流量表!B8:E8,现金流量表!B20:E20,现金流量表!B30:E30)</f>
        <v>0.18049294846447872</v>
      </c>
      <c r="E20" s="36"/>
      <c r="F20" s="37"/>
    </row>
    <row r="21" spans="2:6" ht="12" customHeight="1">
      <c r="B21" s="38" t="s">
        <v>22</v>
      </c>
      <c r="C21" s="44">
        <f>SUM(现金流量表!B21:E21)/SUM(现金流量表!$B$24:$E$24)</f>
        <v>0.86492107004442764</v>
      </c>
      <c r="D21" s="36"/>
      <c r="E21" s="36"/>
      <c r="F21" s="37"/>
    </row>
    <row r="22" spans="2:6" ht="12" customHeight="1">
      <c r="B22" s="38" t="s">
        <v>48</v>
      </c>
      <c r="C22" s="44">
        <f>SUM(现金流量表!B22:E22)/SUM(现金流量表!$B$24:$E$24)</f>
        <v>0.11437754041024671</v>
      </c>
      <c r="D22" s="36"/>
      <c r="E22" s="36"/>
      <c r="F22" s="37"/>
    </row>
    <row r="23" spans="2:6" ht="12" customHeight="1">
      <c r="B23" s="38" t="s">
        <v>24</v>
      </c>
      <c r="C23" s="44">
        <f>SUM(现金流量表!B23:E23)/SUM(现金流量表!$B$24:$E$24)</f>
        <v>2.0701389545325646E-2</v>
      </c>
      <c r="D23" s="36"/>
      <c r="E23" s="36"/>
      <c r="F23" s="37"/>
    </row>
    <row r="24" spans="2:6" ht="12" customHeight="1">
      <c r="B24" s="39" t="s">
        <v>15</v>
      </c>
      <c r="C24" s="44">
        <f>SUM(现金流量表!B24:E24)/SUM(现金流量表!$B$24:$E$24)</f>
        <v>1</v>
      </c>
      <c r="D24" s="36"/>
      <c r="E24" s="44">
        <f>SUM(现金流量表!B24:E24)/SUM(现金流量表!B13:E13,现金流量表!B24:E24,现金流量表!B34:E34)</f>
        <v>8.9282549434968647E-2</v>
      </c>
      <c r="F24" s="45">
        <f>SUM(现金流量表!B20:E20)/SUM(现金流量表!B24:E24)</f>
        <v>6.4722563569335474</v>
      </c>
    </row>
    <row r="25" spans="2:6" ht="12" customHeight="1">
      <c r="B25" s="39" t="s">
        <v>25</v>
      </c>
      <c r="C25" s="36"/>
      <c r="D25" s="36"/>
      <c r="E25" s="36"/>
      <c r="F25" s="37"/>
    </row>
    <row r="26" spans="2:6" ht="12" customHeight="1">
      <c r="B26" s="35" t="s">
        <v>49</v>
      </c>
      <c r="C26" s="36"/>
      <c r="D26" s="36"/>
      <c r="E26" s="36"/>
      <c r="F26" s="37"/>
    </row>
    <row r="27" spans="2:6" ht="12" customHeight="1">
      <c r="B27" s="38" t="s">
        <v>50</v>
      </c>
      <c r="C27" s="44">
        <f>SUM(现金流量表!B27:E27)/SUM(现金流量表!$B$30:$E$30)</f>
        <v>0.3757464400551217</v>
      </c>
      <c r="D27" s="36"/>
      <c r="E27" s="36"/>
      <c r="F27" s="37"/>
    </row>
    <row r="28" spans="2:6" ht="12" customHeight="1">
      <c r="B28" s="38" t="s">
        <v>28</v>
      </c>
      <c r="C28" s="44">
        <f>SUM(现金流量表!B28:E28)/SUM(现金流量表!$B$30:$E$30)</f>
        <v>0.61460725769407443</v>
      </c>
      <c r="D28" s="36"/>
      <c r="E28" s="36"/>
      <c r="F28" s="37"/>
    </row>
    <row r="29" spans="2:6" ht="12" customHeight="1">
      <c r="B29" s="38" t="s">
        <v>29</v>
      </c>
      <c r="C29" s="44">
        <f>SUM(现金流量表!B29:E29)/SUM(现金流量表!$B$30:$E$30)</f>
        <v>9.6463022508038593E-3</v>
      </c>
      <c r="D29" s="36"/>
      <c r="E29" s="36"/>
      <c r="F29" s="37"/>
    </row>
    <row r="30" spans="2:6" ht="12" customHeight="1">
      <c r="B30" s="39" t="s">
        <v>10</v>
      </c>
      <c r="C30" s="44">
        <f>SUM(现金流量表!B30:E30)/SUM(现金流量表!$B$30:$E$30)</f>
        <v>1</v>
      </c>
      <c r="D30" s="44">
        <f>SUM(现金流量表!B30:E30)/SUM(现金流量表!B8:E8,现金流量表!B20:E20,现金流量表!B30:E30)</f>
        <v>0.28693818373533675</v>
      </c>
      <c r="E30" s="36"/>
      <c r="F30" s="37"/>
    </row>
    <row r="31" spans="2:6" ht="12" customHeight="1">
      <c r="B31" s="38" t="s">
        <v>51</v>
      </c>
      <c r="C31" s="44">
        <f>SUM(现金流量表!B31:E31)/SUM(现金流量表!$B$34:$E$34)</f>
        <v>0.78707718993928877</v>
      </c>
      <c r="D31" s="36"/>
      <c r="E31" s="36"/>
      <c r="F31" s="37"/>
    </row>
    <row r="32" spans="2:6" ht="12" customHeight="1">
      <c r="B32" s="38" t="s">
        <v>52</v>
      </c>
      <c r="C32" s="44">
        <f>SUM(现金流量表!B32:E32)/SUM(现金流量表!$B$34:$E$34)</f>
        <v>6.5481352992194278E-2</v>
      </c>
      <c r="D32" s="36"/>
      <c r="E32" s="36"/>
      <c r="F32" s="37"/>
    </row>
    <row r="33" spans="2:6">
      <c r="B33" s="38" t="s">
        <v>32</v>
      </c>
      <c r="C33" s="44">
        <f>SUM(现金流量表!B33:E33)/SUM(现金流量表!$B$34:$E$34)</f>
        <v>0.14744145706851691</v>
      </c>
      <c r="D33" s="36"/>
      <c r="E33" s="36"/>
      <c r="F33" s="37"/>
    </row>
    <row r="34" spans="2:6">
      <c r="B34" s="39" t="s">
        <v>15</v>
      </c>
      <c r="C34" s="44">
        <f>SUM(现金流量表!B34:E34)/SUM(现金流量表!$B$34:$E$34)</f>
        <v>1</v>
      </c>
      <c r="D34" s="36"/>
      <c r="E34" s="44">
        <f>SUM(现金流量表!B34:E34)/SUM(现金流量表!B13:E13,现金流量表!B24:E24,现金流量表!B34:E34)</f>
        <v>0.38923444370363491</v>
      </c>
      <c r="F34" s="45">
        <f>SUM(现金流量表!B30:E30)/SUM(现金流量表!B34:E34)</f>
        <v>2.3601474414570687</v>
      </c>
    </row>
    <row r="35" spans="2:6">
      <c r="B35" s="39" t="s">
        <v>33</v>
      </c>
      <c r="C35" s="36"/>
      <c r="D35" s="36"/>
      <c r="E35" s="36"/>
      <c r="F35" s="37"/>
    </row>
    <row r="36" spans="2:6">
      <c r="B36" s="40" t="s">
        <v>53</v>
      </c>
      <c r="C36" s="36"/>
      <c r="D36" s="36"/>
      <c r="E36" s="36"/>
      <c r="F36" s="37"/>
    </row>
    <row r="37" spans="2:6" s="2" customFormat="1" ht="12.75" thickBot="1">
      <c r="B37" s="41" t="s">
        <v>54</v>
      </c>
      <c r="C37" s="42"/>
      <c r="D37" s="46">
        <f>SUM(D4:D36)</f>
        <v>1</v>
      </c>
      <c r="E37" s="46">
        <f>SUM(E4:E36)</f>
        <v>0.99999999999999989</v>
      </c>
      <c r="F37" s="43"/>
    </row>
    <row r="38" spans="2:6">
      <c r="B38" s="2"/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现金流量表</vt:lpstr>
      <vt:lpstr>现金流量结构表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2012-06-25T12:59:39Z</dcterms:created>
  <dcterms:modified xsi:type="dcterms:W3CDTF">2012-08-27T23:13:18Z</dcterms:modified>
</cp:coreProperties>
</file>