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8135" windowHeight="6810" tabRatio="754"/>
  </bookViews>
  <sheets>
    <sheet name="应收账款记录表" sheetId="1" r:id="rId1"/>
    <sheet name="Sheet1" sheetId="5" r:id="rId2"/>
    <sheet name="Sheet2" sheetId="6" r:id="rId3"/>
  </sheets>
  <externalReferences>
    <externalReference r:id="rId4"/>
  </externalReferences>
  <definedNames>
    <definedName name="ckmd">[1]应收账款账龄分析!$J$3:$J$10</definedName>
    <definedName name="name1">#REF!</definedName>
    <definedName name="NAME2">#REF!</definedName>
    <definedName name="客户名称">#REF!</definedName>
    <definedName name="应收账款">#REF!</definedName>
    <definedName name="账龄">#REF!</definedName>
  </definedNames>
  <calcPr calcId="145621"/>
</workbook>
</file>

<file path=xl/calcChain.xml><?xml version="1.0" encoding="utf-8"?>
<calcChain xmlns="http://schemas.openxmlformats.org/spreadsheetml/2006/main">
  <c r="C2" i="1" l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P4" i="1" l="1"/>
  <c r="O4" i="1"/>
  <c r="N4" i="1"/>
  <c r="M4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</calcChain>
</file>

<file path=xl/sharedStrings.xml><?xml version="1.0" encoding="utf-8"?>
<sst xmlns="http://schemas.openxmlformats.org/spreadsheetml/2006/main" count="64" uniqueCount="43">
  <si>
    <t>序号</t>
    <phoneticPr fontId="1" type="noConversion"/>
  </si>
  <si>
    <t>公司名称</t>
  </si>
  <si>
    <t>开票日期</t>
  </si>
  <si>
    <t>发票号码</t>
  </si>
  <si>
    <t>经办人</t>
    <phoneticPr fontId="2" type="noConversion"/>
  </si>
  <si>
    <t>应收金额</t>
  </si>
  <si>
    <t>已收金额</t>
    <phoneticPr fontId="2" type="noConversion"/>
  </si>
  <si>
    <t>未收金额</t>
    <phoneticPr fontId="2" type="noConversion"/>
  </si>
  <si>
    <t>付款期</t>
    <phoneticPr fontId="2" type="noConversion"/>
  </si>
  <si>
    <t>是否到期</t>
    <phoneticPr fontId="2" type="noConversion"/>
  </si>
  <si>
    <t>制表人：</t>
    <phoneticPr fontId="1" type="noConversion"/>
  </si>
  <si>
    <t>审核：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</si>
  <si>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</si>
  <si>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</si>
  <si>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</si>
  <si>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</si>
  <si>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</si>
  <si>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</si>
  <si>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</si>
  <si>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</si>
  <si>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</si>
  <si>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</si>
  <si>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</si>
  <si>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</si>
  <si>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</si>
  <si>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</si>
  <si>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</si>
  <si>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当前日期</t>
    <phoneticPr fontId="1" type="noConversion"/>
  </si>
  <si>
    <t>0-30</t>
    <phoneticPr fontId="2" type="noConversion"/>
  </si>
  <si>
    <t>30-60</t>
    <phoneticPr fontId="2" type="noConversion"/>
  </si>
  <si>
    <t>60-90</t>
    <phoneticPr fontId="2" type="noConversion"/>
  </si>
  <si>
    <t>90天以上</t>
    <phoneticPr fontId="2" type="noConversion"/>
  </si>
  <si>
    <t>未到期金额</t>
    <phoneticPr fontId="2" type="noConversion"/>
  </si>
  <si>
    <t>应收账款记录表</t>
    <phoneticPr fontId="1" type="noConversion"/>
  </si>
  <si>
    <t>涵涵科技</t>
  </si>
  <si>
    <t>美洁艺术</t>
  </si>
  <si>
    <t>嘉信贸易</t>
  </si>
  <si>
    <t>中信科技</t>
  </si>
  <si>
    <t>佳佳集团</t>
  </si>
  <si>
    <t>佳美科技</t>
  </si>
  <si>
    <t>张筱雨</t>
  </si>
  <si>
    <t>王兰兰</t>
  </si>
  <si>
    <t>姜丽娜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</si>
</sst>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u val="singleAccounting"/>
      <sz val="22"/>
      <color theme="1"/>
      <name val="黑体"/>
      <family val="3"/>
      <charset val="134"/>
    </font>
    <font>
      <sz val="11"/>
      <color theme="1"/>
      <name val="方正大黑简体"/>
      <family val="3"/>
      <charset val="134"/>
    </font>
    <font>
      <sz val="10.5"/>
      <color theme="1"/>
      <name val="GulimChe"/>
      <family val="3"/>
      <charset val="129"/>
    </font>
    <font>
      <sz val="10"/>
      <color theme="1"/>
      <name val="GulimChe"/>
      <family val="3"/>
      <charset val="129"/>
    </font>
    <font>
      <sz val="11"/>
      <color theme="1"/>
      <name val="汉仪中黑简"/>
      <family val="3"/>
      <charset val="134"/>
    </font>
    <font>
      <sz val="10.5"/>
      <color theme="1"/>
      <name val="汉仪中黑简"/>
      <family val="3"/>
      <charset val="134"/>
    </font>
    <font>
      <b/>
      <sz val="11"/>
      <color theme="0"/>
      <name val="汉仪楷体简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5">
    <xf numFmtId="0" fontId="0" fillId="0" borderId="0">
      <alignment vertical="center"/>
    </xf>
    <xf numFmtId="0" fontId="1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4" fontId="8" fillId="0" borderId="0" xfId="0" applyNumberFormat="1" applyFont="1" applyAlignment="1"/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/>
    <xf numFmtId="176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百分比 2" xfId="3"/>
    <cellStyle name="常规" xfId="0" builtinId="0"/>
    <cellStyle name="常规 2" xfId="1"/>
    <cellStyle name="常规 3" xfId="4"/>
    <cellStyle name="千位分隔 2" xfId="2"/>
  </cellStyles>
  <dxfs count="0"/>
  <tableStyles count="0" defaultTableStyle="TableStyleMedium9" defaultPivotStyle="PivotStyleLight16"/>
  <colors>
    <mruColors>
      <color rgb="FFF792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1051;&#24405;&#25991;&#20214;/2010&#24180;&#20197;&#21069;&#30340;&#20070;&#31295;/excel&#22312;&#36130;&#21153;&#20013;&#30340;&#24212;&#29992;108&#20363;/&#23454;&#20363;&#25991;&#20214;/chapter3/&#24212;&#25910;&#36134;&#27454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账款余额分析"/>
      <sheetName val="应收账款账龄分析"/>
      <sheetName val="催款单"/>
      <sheetName val="坏账的提取与分析"/>
    </sheetNames>
    <sheetDataSet>
      <sheetData sheetId="0"/>
      <sheetData sheetId="1">
        <row r="3">
          <cell r="J3" t="str">
            <v>靓女人1号店</v>
          </cell>
        </row>
        <row r="4">
          <cell r="J4" t="str">
            <v>靓女人2号店</v>
          </cell>
        </row>
        <row r="5">
          <cell r="J5" t="str">
            <v>靓女人3号店</v>
          </cell>
        </row>
        <row r="6">
          <cell r="J6" t="str">
            <v>靓女人4号店</v>
          </cell>
        </row>
        <row r="7">
          <cell r="J7" t="str">
            <v>靓女人5号店</v>
          </cell>
        </row>
        <row r="8">
          <cell r="J8" t="str">
            <v>靓女人重庆分店</v>
          </cell>
        </row>
        <row r="9">
          <cell r="J9" t="str">
            <v>靓女人成都分店</v>
          </cell>
        </row>
        <row r="10">
          <cell r="J10" t="str">
            <v>靓女人北京分店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F32" sqref="F32"/>
    </sheetView>
  </sheetViews>
  <sheetFormatPr defaultRowHeight="13.5"/>
  <cols>
    <col min="1" max="1" width="5.125" customWidth="1"/>
    <col min="2" max="2" width="9" customWidth="1"/>
    <col min="3" max="3" width="9.625" customWidth="1"/>
    <col min="4" max="4" width="9.5" customWidth="1"/>
    <col min="5" max="5" width="7.875" customWidth="1"/>
    <col min="8" max="8" width="9.25" customWidth="1"/>
    <col min="9" max="9" width="7.625" customWidth="1"/>
    <col min="10" max="10" width="9.125" customWidth="1"/>
    <col min="11" max="11" width="10.5" customWidth="1"/>
    <col min="12" max="12" width="3.25" customWidth="1"/>
    <col min="13" max="13" width="8.875" customWidth="1"/>
    <col min="14" max="14" width="8.625" customWidth="1"/>
    <col min="15" max="15" width="8.75" customWidth="1"/>
  </cols>
  <sheetData>
    <row r="1" spans="1:16" ht="29.25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>
      <c r="A2" s="1"/>
      <c r="B2" s="2" t="s">
        <v>27</v>
      </c>
      <c r="C2" s="4">
        <f ca="1">TODAY()</f>
        <v>41495</v>
      </c>
      <c r="D2" s="2"/>
      <c r="E2" s="2"/>
      <c r="F2" s="2"/>
      <c r="G2" s="1"/>
      <c r="H2" s="2" t="s">
        <v>10</v>
      </c>
      <c r="I2" s="2"/>
      <c r="J2" s="3" t="s">
        <v>11</v>
      </c>
      <c r="K2" s="2"/>
      <c r="M2" s="2"/>
      <c r="N2" s="13"/>
      <c r="O2" s="13"/>
    </row>
    <row r="3" spans="1:16" ht="20.2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32</v>
      </c>
      <c r="M3" s="6" t="s">
        <v>28</v>
      </c>
      <c r="N3" s="6" t="s">
        <v>29</v>
      </c>
      <c r="O3" s="6" t="s">
        <v>30</v>
      </c>
      <c r="P3" s="6" t="s">
        <v>31</v>
      </c>
    </row>
    <row r="4" spans="1:16">
      <c r="A4" s="7" t="s">
        <v>12</v>
      </c>
      <c r="B4" s="8" t="s">
        <v>34</v>
      </c>
      <c r="C4" s="9">
        <v>41347</v>
      </c>
      <c r="D4" s="8">
        <v>23614</v>
      </c>
      <c r="E4" s="8" t="s">
        <v>41</v>
      </c>
      <c r="F4" s="8">
        <v>6000</v>
      </c>
      <c r="G4" s="8"/>
      <c r="H4" s="8">
        <f>F4-G4</f>
        <v>6000</v>
      </c>
      <c r="I4" s="8">
        <v>25</v>
      </c>
      <c r="J4" s="8" t="str">
        <f ca="1">IF((C4+I4)&lt;$C$2,"是","否")</f>
        <v>是</v>
      </c>
      <c r="K4" s="8">
        <f ca="1">IF($C$2-(C4+I4)&lt;0,F4-G4,0)</f>
        <v>0</v>
      </c>
      <c r="L4" s="5"/>
      <c r="M4" s="14">
        <f ca="1">IF(AND($C$2-(C4+I4)&gt;0,$C$2-(C4+I4)&lt;=30),F4-G4,0)</f>
        <v>0</v>
      </c>
      <c r="N4" s="14">
        <f ca="1">IF(AND($C$2-(C4+I4)&gt;30,$C$2-(C4+I4)&lt;=60),F4-G4,0)</f>
        <v>0</v>
      </c>
      <c r="O4" s="14">
        <f ca="1">IF(AND($C$2-(C4+I4)&gt;60,$C$2-(C4+I4)&lt;=90),F4-G4,0)</f>
        <v>0</v>
      </c>
      <c r="P4" s="14">
        <f ca="1">IF($C$2-(C4+I4)&gt;90,F4-G4,0)</f>
        <v>6000</v>
      </c>
    </row>
    <row r="5" spans="1:16">
      <c r="A5" s="7" t="s">
        <v>13</v>
      </c>
      <c r="B5" s="8" t="s">
        <v>35</v>
      </c>
      <c r="C5" s="9">
        <v>41244</v>
      </c>
      <c r="D5" s="8">
        <v>10325</v>
      </c>
      <c r="E5" s="8" t="s">
        <v>41</v>
      </c>
      <c r="F5" s="8">
        <v>12350</v>
      </c>
      <c r="G5" s="8">
        <v>1000</v>
      </c>
      <c r="H5" s="8">
        <f t="shared" ref="H5:H18" si="0">F5-G5</f>
        <v>11350</v>
      </c>
      <c r="I5" s="8">
        <v>30</v>
      </c>
      <c r="J5" s="8" t="str">
        <f t="shared" ref="J5:J18" ca="1" si="1">IF((C5+I5)&lt;$C$2,"是","否")</f>
        <v>是</v>
      </c>
      <c r="K5" s="8">
        <f t="shared" ref="K5:K18" ca="1" si="2">IF($C$2-(C5+I5)&lt;0,F5-G5,0)</f>
        <v>0</v>
      </c>
      <c r="L5" s="5"/>
      <c r="M5" s="14">
        <f t="shared" ref="M5:M18" ca="1" si="3">IF(AND($C$2-(C5+I5)&gt;0,$C$2-(C5+I5)&lt;=30),F5-G5,0)</f>
        <v>0</v>
      </c>
      <c r="N5" s="14">
        <f t="shared" ref="N5:N18" ca="1" si="4">IF(AND($C$2-(C5+I5)&gt;30,$C$2-(C5+I5)&lt;=60),F5-G5,0)</f>
        <v>0</v>
      </c>
      <c r="O5" s="14">
        <f t="shared" ref="O5:O18" ca="1" si="5">IF(AND($C$2-(C5+I5)&gt;60,$C$2-(C5+I5)&lt;=90),F5-G5,0)</f>
        <v>0</v>
      </c>
      <c r="P5" s="14">
        <f t="shared" ref="P5:P18" ca="1" si="6">IF($C$2-(C5+I5)&gt;90,F5-G5,0)</f>
        <v>11350</v>
      </c>
    </row>
    <row r="6" spans="1:16">
      <c r="A6" s="7" t="s">
        <v>14</v>
      </c>
      <c r="B6" s="8" t="s">
        <v>39</v>
      </c>
      <c r="C6" s="9">
        <v>41358</v>
      </c>
      <c r="D6" s="8">
        <v>22006</v>
      </c>
      <c r="E6" s="8" t="s">
        <v>40</v>
      </c>
      <c r="F6" s="8">
        <v>8500</v>
      </c>
      <c r="G6" s="8"/>
      <c r="H6" s="8">
        <f t="shared" si="0"/>
        <v>8500</v>
      </c>
      <c r="I6" s="8">
        <v>90</v>
      </c>
      <c r="J6" s="8" t="str">
        <f t="shared" ca="1" si="1"/>
        <v>是</v>
      </c>
      <c r="K6" s="8">
        <f t="shared" ca="1" si="2"/>
        <v>0</v>
      </c>
      <c r="L6" s="5"/>
      <c r="M6" s="14">
        <f t="shared" ca="1" si="3"/>
        <v>0</v>
      </c>
      <c r="N6" s="14">
        <f t="shared" ca="1" si="4"/>
        <v>8500</v>
      </c>
      <c r="O6" s="14">
        <f t="shared" ca="1" si="5"/>
        <v>0</v>
      </c>
      <c r="P6" s="14">
        <f t="shared" ca="1" si="6"/>
        <v>0</v>
      </c>
    </row>
    <row r="7" spans="1:16">
      <c r="A7" s="7" t="s">
        <v>15</v>
      </c>
      <c r="B7" s="8" t="s">
        <v>36</v>
      </c>
      <c r="C7" s="9">
        <v>41333</v>
      </c>
      <c r="D7" s="8">
        <v>65564</v>
      </c>
      <c r="E7" s="8" t="s">
        <v>42</v>
      </c>
      <c r="F7" s="8">
        <v>4000</v>
      </c>
      <c r="G7" s="8">
        <v>2000</v>
      </c>
      <c r="H7" s="8">
        <f t="shared" si="0"/>
        <v>2000</v>
      </c>
      <c r="I7" s="8">
        <v>25</v>
      </c>
      <c r="J7" s="8" t="str">
        <f t="shared" ca="1" si="1"/>
        <v>是</v>
      </c>
      <c r="K7" s="8">
        <f t="shared" ca="1" si="2"/>
        <v>0</v>
      </c>
      <c r="L7" s="5"/>
      <c r="M7" s="14">
        <f t="shared" ca="1" si="3"/>
        <v>0</v>
      </c>
      <c r="N7" s="14">
        <f t="shared" ca="1" si="4"/>
        <v>0</v>
      </c>
      <c r="O7" s="14">
        <f t="shared" ca="1" si="5"/>
        <v>0</v>
      </c>
      <c r="P7" s="14">
        <f t="shared" ca="1" si="6"/>
        <v>2000</v>
      </c>
    </row>
    <row r="8" spans="1:16">
      <c r="A8" s="7" t="s">
        <v>16</v>
      </c>
      <c r="B8" s="8" t="s">
        <v>37</v>
      </c>
      <c r="C8" s="9">
        <v>41277</v>
      </c>
      <c r="D8" s="8">
        <v>56321</v>
      </c>
      <c r="E8" s="8" t="s">
        <v>40</v>
      </c>
      <c r="F8" s="8">
        <v>32500</v>
      </c>
      <c r="G8" s="8">
        <v>8000</v>
      </c>
      <c r="H8" s="8">
        <f t="shared" si="0"/>
        <v>24500</v>
      </c>
      <c r="I8" s="8">
        <v>60</v>
      </c>
      <c r="J8" s="8" t="str">
        <f t="shared" ca="1" si="1"/>
        <v>是</v>
      </c>
      <c r="K8" s="8">
        <f t="shared" ca="1" si="2"/>
        <v>0</v>
      </c>
      <c r="L8" s="5"/>
      <c r="M8" s="14">
        <f t="shared" ca="1" si="3"/>
        <v>0</v>
      </c>
      <c r="N8" s="14">
        <f t="shared" ca="1" si="4"/>
        <v>0</v>
      </c>
      <c r="O8" s="14">
        <f t="shared" ca="1" si="5"/>
        <v>0</v>
      </c>
      <c r="P8" s="14">
        <f t="shared" ca="1" si="6"/>
        <v>24500</v>
      </c>
    </row>
    <row r="9" spans="1:16">
      <c r="A9" s="7" t="s">
        <v>17</v>
      </c>
      <c r="B9" s="8" t="s">
        <v>38</v>
      </c>
      <c r="C9" s="9">
        <v>41253</v>
      </c>
      <c r="D9" s="8">
        <v>45201</v>
      </c>
      <c r="E9" s="8" t="s">
        <v>42</v>
      </c>
      <c r="F9" s="8">
        <v>45450</v>
      </c>
      <c r="G9" s="8">
        <v>20000</v>
      </c>
      <c r="H9" s="8">
        <f t="shared" si="0"/>
        <v>25450</v>
      </c>
      <c r="I9" s="8">
        <v>60</v>
      </c>
      <c r="J9" s="8" t="str">
        <f t="shared" ca="1" si="1"/>
        <v>是</v>
      </c>
      <c r="K9" s="8">
        <f t="shared" ca="1" si="2"/>
        <v>0</v>
      </c>
      <c r="L9" s="5"/>
      <c r="M9" s="14">
        <f t="shared" ca="1" si="3"/>
        <v>0</v>
      </c>
      <c r="N9" s="14">
        <f t="shared" ca="1" si="4"/>
        <v>0</v>
      </c>
      <c r="O9" s="14">
        <f t="shared" ca="1" si="5"/>
        <v>0</v>
      </c>
      <c r="P9" s="14">
        <f t="shared" ca="1" si="6"/>
        <v>25450</v>
      </c>
    </row>
    <row r="10" spans="1:16">
      <c r="A10" s="7" t="s">
        <v>18</v>
      </c>
      <c r="B10" s="8" t="s">
        <v>37</v>
      </c>
      <c r="C10" s="9">
        <v>41318</v>
      </c>
      <c r="D10" s="8">
        <v>40301</v>
      </c>
      <c r="E10" s="8" t="s">
        <v>40</v>
      </c>
      <c r="F10" s="8">
        <v>2458</v>
      </c>
      <c r="G10" s="8"/>
      <c r="H10" s="8">
        <f t="shared" si="0"/>
        <v>2458</v>
      </c>
      <c r="I10" s="8">
        <v>20</v>
      </c>
      <c r="J10" s="8" t="str">
        <f t="shared" ca="1" si="1"/>
        <v>是</v>
      </c>
      <c r="K10" s="8">
        <f t="shared" ca="1" si="2"/>
        <v>0</v>
      </c>
      <c r="L10" s="5"/>
      <c r="M10" s="14">
        <f t="shared" ca="1" si="3"/>
        <v>0</v>
      </c>
      <c r="N10" s="14">
        <f t="shared" ca="1" si="4"/>
        <v>0</v>
      </c>
      <c r="O10" s="14">
        <f t="shared" ca="1" si="5"/>
        <v>0</v>
      </c>
      <c r="P10" s="14">
        <f t="shared" ca="1" si="6"/>
        <v>2458</v>
      </c>
    </row>
    <row r="11" spans="1:16">
      <c r="A11" s="7" t="s">
        <v>19</v>
      </c>
      <c r="B11" s="8" t="s">
        <v>36</v>
      </c>
      <c r="C11" s="9">
        <v>41325</v>
      </c>
      <c r="D11" s="8">
        <v>55002</v>
      </c>
      <c r="E11" s="8" t="s">
        <v>42</v>
      </c>
      <c r="F11" s="8">
        <v>5500</v>
      </c>
      <c r="G11" s="8"/>
      <c r="H11" s="8">
        <f t="shared" si="0"/>
        <v>5500</v>
      </c>
      <c r="I11" s="8">
        <v>25</v>
      </c>
      <c r="J11" s="8" t="str">
        <f t="shared" ca="1" si="1"/>
        <v>是</v>
      </c>
      <c r="K11" s="8">
        <f t="shared" ca="1" si="2"/>
        <v>0</v>
      </c>
      <c r="L11" s="5"/>
      <c r="M11" s="14">
        <f t="shared" ca="1" si="3"/>
        <v>0</v>
      </c>
      <c r="N11" s="14">
        <f t="shared" ca="1" si="4"/>
        <v>0</v>
      </c>
      <c r="O11" s="14">
        <f t="shared" ca="1" si="5"/>
        <v>0</v>
      </c>
      <c r="P11" s="14">
        <f t="shared" ca="1" si="6"/>
        <v>5500</v>
      </c>
    </row>
    <row r="12" spans="1:16">
      <c r="A12" s="7" t="s">
        <v>20</v>
      </c>
      <c r="B12" s="8" t="s">
        <v>35</v>
      </c>
      <c r="C12" s="9">
        <v>41327</v>
      </c>
      <c r="D12" s="8">
        <v>32650</v>
      </c>
      <c r="E12" s="8" t="s">
        <v>41</v>
      </c>
      <c r="F12" s="8">
        <v>12500</v>
      </c>
      <c r="G12" s="8">
        <v>1000</v>
      </c>
      <c r="H12" s="8">
        <f t="shared" si="0"/>
        <v>11500</v>
      </c>
      <c r="I12" s="8">
        <v>40</v>
      </c>
      <c r="J12" s="8" t="str">
        <f t="shared" ca="1" si="1"/>
        <v>是</v>
      </c>
      <c r="K12" s="8">
        <f t="shared" ca="1" si="2"/>
        <v>0</v>
      </c>
      <c r="L12" s="5"/>
      <c r="M12" s="14">
        <f t="shared" ca="1" si="3"/>
        <v>0</v>
      </c>
      <c r="N12" s="14">
        <f t="shared" ca="1" si="4"/>
        <v>0</v>
      </c>
      <c r="O12" s="14">
        <f t="shared" ca="1" si="5"/>
        <v>0</v>
      </c>
      <c r="P12" s="14">
        <f t="shared" ca="1" si="6"/>
        <v>11500</v>
      </c>
    </row>
    <row r="13" spans="1:16">
      <c r="A13" s="7" t="s">
        <v>21</v>
      </c>
      <c r="B13" s="8" t="s">
        <v>34</v>
      </c>
      <c r="C13" s="9">
        <v>41355</v>
      </c>
      <c r="D13" s="8">
        <v>23651</v>
      </c>
      <c r="E13" s="8" t="s">
        <v>41</v>
      </c>
      <c r="F13" s="8">
        <v>4000</v>
      </c>
      <c r="G13" s="8"/>
      <c r="H13" s="8">
        <f t="shared" si="0"/>
        <v>4000</v>
      </c>
      <c r="I13" s="8">
        <v>45</v>
      </c>
      <c r="J13" s="8" t="str">
        <f t="shared" ca="1" si="1"/>
        <v>是</v>
      </c>
      <c r="K13" s="8">
        <f t="shared" ca="1" si="2"/>
        <v>0</v>
      </c>
      <c r="L13" s="5"/>
      <c r="M13" s="14">
        <f t="shared" ca="1" si="3"/>
        <v>0</v>
      </c>
      <c r="N13" s="14">
        <f t="shared" ca="1" si="4"/>
        <v>0</v>
      </c>
      <c r="O13" s="14">
        <f t="shared" ca="1" si="5"/>
        <v>0</v>
      </c>
      <c r="P13" s="14">
        <f t="shared" ca="1" si="6"/>
        <v>4000</v>
      </c>
    </row>
    <row r="14" spans="1:16">
      <c r="A14" s="7" t="s">
        <v>22</v>
      </c>
      <c r="B14" s="8" t="s">
        <v>38</v>
      </c>
      <c r="C14" s="9">
        <v>41366</v>
      </c>
      <c r="D14" s="8">
        <v>25601</v>
      </c>
      <c r="E14" s="8" t="s">
        <v>42</v>
      </c>
      <c r="F14" s="8">
        <v>2000</v>
      </c>
      <c r="G14" s="8"/>
      <c r="H14" s="8">
        <f t="shared" si="0"/>
        <v>2000</v>
      </c>
      <c r="I14" s="8">
        <v>10</v>
      </c>
      <c r="J14" s="8" t="str">
        <f t="shared" ca="1" si="1"/>
        <v>是</v>
      </c>
      <c r="K14" s="8">
        <f t="shared" ca="1" si="2"/>
        <v>0</v>
      </c>
      <c r="L14" s="5"/>
      <c r="M14" s="14">
        <f t="shared" ca="1" si="3"/>
        <v>0</v>
      </c>
      <c r="N14" s="14">
        <f t="shared" ca="1" si="4"/>
        <v>0</v>
      </c>
      <c r="O14" s="14">
        <f t="shared" ca="1" si="5"/>
        <v>0</v>
      </c>
      <c r="P14" s="14">
        <f t="shared" ca="1" si="6"/>
        <v>2000</v>
      </c>
    </row>
    <row r="15" spans="1:16">
      <c r="A15" s="7" t="s">
        <v>23</v>
      </c>
      <c r="B15" s="8" t="s">
        <v>39</v>
      </c>
      <c r="C15" s="9">
        <v>41319</v>
      </c>
      <c r="D15" s="8">
        <v>45688</v>
      </c>
      <c r="E15" s="8" t="s">
        <v>40</v>
      </c>
      <c r="F15" s="8">
        <v>12350</v>
      </c>
      <c r="G15" s="8">
        <v>5000</v>
      </c>
      <c r="H15" s="8">
        <f t="shared" si="0"/>
        <v>7350</v>
      </c>
      <c r="I15" s="8">
        <v>30</v>
      </c>
      <c r="J15" s="8" t="str">
        <f t="shared" ca="1" si="1"/>
        <v>是</v>
      </c>
      <c r="K15" s="8">
        <f t="shared" ca="1" si="2"/>
        <v>0</v>
      </c>
      <c r="L15" s="5"/>
      <c r="M15" s="14">
        <f t="shared" ca="1" si="3"/>
        <v>0</v>
      </c>
      <c r="N15" s="14">
        <f t="shared" ca="1" si="4"/>
        <v>0</v>
      </c>
      <c r="O15" s="14">
        <f t="shared" ca="1" si="5"/>
        <v>0</v>
      </c>
      <c r="P15" s="14">
        <f t="shared" ca="1" si="6"/>
        <v>7350</v>
      </c>
    </row>
    <row r="16" spans="1:16">
      <c r="A16" s="7" t="s">
        <v>24</v>
      </c>
      <c r="B16" s="8" t="s">
        <v>35</v>
      </c>
      <c r="C16" s="9">
        <v>41383</v>
      </c>
      <c r="D16" s="8">
        <v>23651</v>
      </c>
      <c r="E16" s="8" t="s">
        <v>41</v>
      </c>
      <c r="F16" s="8">
        <v>8000</v>
      </c>
      <c r="G16" s="8">
        <v>1000</v>
      </c>
      <c r="H16" s="8">
        <f t="shared" si="0"/>
        <v>7000</v>
      </c>
      <c r="I16" s="8">
        <v>25</v>
      </c>
      <c r="J16" s="8" t="str">
        <f t="shared" ca="1" si="1"/>
        <v>是</v>
      </c>
      <c r="K16" s="8">
        <f t="shared" ca="1" si="2"/>
        <v>0</v>
      </c>
      <c r="L16" s="5"/>
      <c r="M16" s="14">
        <f t="shared" ca="1" si="3"/>
        <v>0</v>
      </c>
      <c r="N16" s="14">
        <f t="shared" ca="1" si="4"/>
        <v>0</v>
      </c>
      <c r="O16" s="14">
        <f t="shared" ca="1" si="5"/>
        <v>7000</v>
      </c>
      <c r="P16" s="14">
        <f t="shared" ca="1" si="6"/>
        <v>0</v>
      </c>
    </row>
    <row r="17" spans="1:16">
      <c r="A17" s="7" t="s">
        <v>25</v>
      </c>
      <c r="B17" s="8" t="s">
        <v>38</v>
      </c>
      <c r="C17" s="9">
        <v>41298</v>
      </c>
      <c r="D17" s="8">
        <v>63001</v>
      </c>
      <c r="E17" s="8" t="s">
        <v>42</v>
      </c>
      <c r="F17" s="8">
        <v>5452</v>
      </c>
      <c r="G17" s="8"/>
      <c r="H17" s="8">
        <f t="shared" si="0"/>
        <v>5452</v>
      </c>
      <c r="I17" s="8">
        <v>20</v>
      </c>
      <c r="J17" s="8" t="str">
        <f t="shared" ca="1" si="1"/>
        <v>是</v>
      </c>
      <c r="K17" s="8">
        <f t="shared" ca="1" si="2"/>
        <v>0</v>
      </c>
      <c r="L17" s="5"/>
      <c r="M17" s="14">
        <f t="shared" ca="1" si="3"/>
        <v>0</v>
      </c>
      <c r="N17" s="14">
        <f t="shared" ca="1" si="4"/>
        <v>0</v>
      </c>
      <c r="O17" s="14">
        <f t="shared" ca="1" si="5"/>
        <v>0</v>
      </c>
      <c r="P17" s="14">
        <f t="shared" ca="1" si="6"/>
        <v>5452</v>
      </c>
    </row>
    <row r="18" spans="1:16">
      <c r="A18" s="7" t="s">
        <v>26</v>
      </c>
      <c r="B18" s="8" t="s">
        <v>39</v>
      </c>
      <c r="C18" s="9">
        <v>41345</v>
      </c>
      <c r="D18" s="8">
        <v>456787</v>
      </c>
      <c r="E18" s="8" t="s">
        <v>40</v>
      </c>
      <c r="F18" s="8">
        <v>10000</v>
      </c>
      <c r="G18" s="8">
        <v>2000</v>
      </c>
      <c r="H18" s="8">
        <f t="shared" si="0"/>
        <v>8000</v>
      </c>
      <c r="I18" s="8">
        <v>60</v>
      </c>
      <c r="J18" s="8" t="str">
        <f t="shared" ca="1" si="1"/>
        <v>是</v>
      </c>
      <c r="K18" s="8">
        <f t="shared" ca="1" si="2"/>
        <v>0</v>
      </c>
      <c r="L18" s="5"/>
      <c r="M18" s="14">
        <f t="shared" ca="1" si="3"/>
        <v>0</v>
      </c>
      <c r="N18" s="14">
        <f t="shared" ca="1" si="4"/>
        <v>0</v>
      </c>
      <c r="O18" s="14">
        <f t="shared" ca="1" si="5"/>
        <v>8000</v>
      </c>
      <c r="P18" s="14">
        <f t="shared" ca="1" si="6"/>
        <v>0</v>
      </c>
    </row>
    <row r="19" spans="1:16">
      <c r="A19" s="10"/>
      <c r="B19" s="11"/>
      <c r="C19" s="12"/>
      <c r="D19" s="11"/>
      <c r="E19" s="11"/>
      <c r="F19" s="11"/>
      <c r="G19" s="11"/>
      <c r="H19" s="11"/>
      <c r="I19" s="11"/>
      <c r="J19" s="11"/>
      <c r="K19" s="11"/>
      <c r="L19" s="5"/>
      <c r="M19" s="14"/>
      <c r="N19" s="14"/>
      <c r="O19" s="14"/>
      <c r="P19" s="14"/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应收账款记录表</vt:lpstr>
      <vt:lpstr>Sheet1</vt:lpstr>
      <vt:lpstr>Sheet2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2009-02-28T09:54:15Z</dcterms:created>
  <dcterms:modified xsi:type="dcterms:W3CDTF">2013-08-09T01:16:24Z</dcterms:modified>
</cp:coreProperties>
</file>