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新建文件夹\财务\近1000套财务表格\"/>
    </mc:Choice>
  </mc:AlternateContent>
  <bookViews>
    <workbookView xWindow="120" yWindow="60" windowWidth="13815" windowHeight="7485" tabRatio="720" activeTab="2"/>
  </bookViews>
  <sheets>
    <sheet name="会计科目表" sheetId="1" r:id="rId1"/>
    <sheet name="总账科目" sheetId="4" r:id="rId2"/>
    <sheet name="记账凭证清单表" sheetId="2" r:id="rId3"/>
    <sheet name="总分类账" sheetId="6" r:id="rId4"/>
  </sheets>
  <externalReferences>
    <externalReference r:id="rId5"/>
  </externalReferences>
  <definedNames>
    <definedName name="_xlnm._FilterDatabase" localSheetId="2" hidden="1">记账凭证清单表!$A$2:$L$34</definedName>
    <definedName name="科目编码">[1]企业会计科目!$A$3:$A$99</definedName>
    <definedName name="科目名称">[1]企业会计科目!$B$3:$B$99</definedName>
    <definedName name="明细科目编码">会计科目表!$A$3:$A$69</definedName>
    <definedName name="明细科目名称">会计科目表!$B$3:$B$69</definedName>
    <definedName name="总账科目名称">总账科目!$B$3:$B$40</definedName>
  </definedNames>
  <calcPr calcId="152511"/>
</workbook>
</file>

<file path=xl/calcChain.xml><?xml version="1.0" encoding="utf-8"?>
<calcChain xmlns="http://schemas.openxmlformats.org/spreadsheetml/2006/main">
  <c r="E9" i="6" l="1"/>
  <c r="E10" i="6"/>
  <c r="H10" i="6" s="1"/>
  <c r="F10" i="6"/>
  <c r="G10" i="6"/>
  <c r="E11" i="6"/>
  <c r="H11" i="6" s="1"/>
  <c r="F11" i="6"/>
  <c r="G11" i="6"/>
  <c r="E12" i="6"/>
  <c r="H12" i="6" s="1"/>
  <c r="G12" i="6"/>
  <c r="E13" i="6"/>
  <c r="E14" i="6"/>
  <c r="F14" i="6"/>
  <c r="G14" i="6"/>
  <c r="H14" i="6" s="1"/>
  <c r="E15" i="6"/>
  <c r="G15" i="6"/>
  <c r="E16" i="6"/>
  <c r="E17" i="6"/>
  <c r="E18" i="6"/>
  <c r="E19" i="6"/>
  <c r="E20" i="6"/>
  <c r="E21" i="6"/>
  <c r="E22" i="6"/>
  <c r="F22" i="6"/>
  <c r="E23" i="6"/>
  <c r="F23" i="6"/>
  <c r="E24" i="6"/>
  <c r="F24" i="6"/>
  <c r="E25" i="6"/>
  <c r="E26" i="6"/>
  <c r="H26" i="6" s="1"/>
  <c r="F26" i="6"/>
  <c r="E27" i="6"/>
  <c r="F27" i="6"/>
  <c r="E28" i="6"/>
  <c r="F28" i="6"/>
  <c r="E29" i="6"/>
  <c r="G29" i="6"/>
  <c r="E30" i="6"/>
  <c r="H30" i="6" s="1"/>
  <c r="F30" i="6"/>
  <c r="G30" i="6"/>
  <c r="E31" i="6"/>
  <c r="G31" i="6"/>
  <c r="E32" i="6"/>
  <c r="G32" i="6"/>
  <c r="E33" i="6"/>
  <c r="E34" i="6"/>
  <c r="G34" i="6"/>
  <c r="E35" i="6"/>
  <c r="E36" i="6"/>
  <c r="E37" i="6"/>
  <c r="E38" i="6"/>
  <c r="E39" i="6"/>
  <c r="E40" i="6"/>
  <c r="E41" i="6"/>
  <c r="E42" i="6"/>
  <c r="E43" i="6"/>
  <c r="E44" i="6"/>
  <c r="E45" i="6"/>
  <c r="E8" i="6"/>
  <c r="B9" i="6"/>
  <c r="F9" i="6" s="1"/>
  <c r="B10" i="6"/>
  <c r="B11" i="6"/>
  <c r="B12" i="6"/>
  <c r="F12" i="6" s="1"/>
  <c r="B13" i="6"/>
  <c r="F13" i="6" s="1"/>
  <c r="B14" i="6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G22" i="6" s="1"/>
  <c r="B23" i="6"/>
  <c r="G23" i="6" s="1"/>
  <c r="B24" i="6"/>
  <c r="G24" i="6" s="1"/>
  <c r="B25" i="6"/>
  <c r="G25" i="6" s="1"/>
  <c r="B26" i="6"/>
  <c r="G26" i="6" s="1"/>
  <c r="B8" i="6"/>
  <c r="G8" i="6" s="1"/>
  <c r="B27" i="6"/>
  <c r="G27" i="6" s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8" i="6"/>
  <c r="B28" i="6"/>
  <c r="G28" i="6" s="1"/>
  <c r="A29" i="6"/>
  <c r="B29" i="6"/>
  <c r="F29" i="6" s="1"/>
  <c r="A30" i="6"/>
  <c r="B30" i="6"/>
  <c r="A31" i="6"/>
  <c r="B31" i="6"/>
  <c r="F31" i="6" s="1"/>
  <c r="A32" i="6"/>
  <c r="B32" i="6"/>
  <c r="F32" i="6" s="1"/>
  <c r="H32" i="6" s="1"/>
  <c r="A33" i="6"/>
  <c r="B33" i="6"/>
  <c r="F33" i="6" s="1"/>
  <c r="A34" i="6"/>
  <c r="B34" i="6"/>
  <c r="F34" i="6" s="1"/>
  <c r="H34" i="6" s="1"/>
  <c r="A35" i="6"/>
  <c r="B35" i="6"/>
  <c r="F35" i="6" s="1"/>
  <c r="H23" i="6" l="1"/>
  <c r="H16" i="6"/>
  <c r="H29" i="6"/>
  <c r="H27" i="6"/>
  <c r="H33" i="6"/>
  <c r="H24" i="6"/>
  <c r="H22" i="6"/>
  <c r="H31" i="6"/>
  <c r="H28" i="6"/>
  <c r="F25" i="6"/>
  <c r="H25" i="6" s="1"/>
  <c r="G13" i="6"/>
  <c r="H13" i="6" s="1"/>
  <c r="G9" i="6"/>
  <c r="G35" i="6"/>
  <c r="H35" i="6" s="1"/>
  <c r="G33" i="6"/>
  <c r="H15" i="6"/>
  <c r="F8" i="6"/>
  <c r="G21" i="6"/>
  <c r="H21" i="6" s="1"/>
  <c r="G20" i="6"/>
  <c r="H20" i="6" s="1"/>
  <c r="G19" i="6"/>
  <c r="H19" i="6" s="1"/>
  <c r="G18" i="6"/>
  <c r="H18" i="6" s="1"/>
  <c r="G17" i="6"/>
  <c r="H17" i="6" s="1"/>
  <c r="G16" i="6"/>
  <c r="A5" i="2"/>
  <c r="A6" i="2" s="1"/>
  <c r="A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H8" i="6" l="1"/>
  <c r="H9" i="6"/>
  <c r="A7" i="2"/>
  <c r="A8" i="2" s="1"/>
  <c r="A9" i="2" l="1"/>
  <c r="A10" i="2" s="1"/>
  <c r="G28" i="2"/>
  <c r="G29" i="2"/>
  <c r="G30" i="2"/>
  <c r="G31" i="2"/>
  <c r="G32" i="2"/>
  <c r="A13" i="2" l="1"/>
  <c r="A14" i="2" s="1"/>
  <c r="A15" i="2" s="1"/>
  <c r="A45" i="6"/>
  <c r="B36" i="6"/>
  <c r="B37" i="6"/>
  <c r="B38" i="6"/>
  <c r="B39" i="6"/>
  <c r="B40" i="6"/>
  <c r="B41" i="6"/>
  <c r="B42" i="6"/>
  <c r="B43" i="6"/>
  <c r="B44" i="6"/>
  <c r="B45" i="6"/>
  <c r="A36" i="6"/>
  <c r="A37" i="6"/>
  <c r="A38" i="6"/>
  <c r="A39" i="6"/>
  <c r="A40" i="6"/>
  <c r="A41" i="6"/>
  <c r="A42" i="6"/>
  <c r="A43" i="6"/>
  <c r="A44" i="6"/>
  <c r="F41" i="6" l="1"/>
  <c r="H41" i="6" s="1"/>
  <c r="G41" i="6"/>
  <c r="F37" i="6"/>
  <c r="H37" i="6" s="1"/>
  <c r="G37" i="6"/>
  <c r="F44" i="6"/>
  <c r="G44" i="6"/>
  <c r="F40" i="6"/>
  <c r="H40" i="6" s="1"/>
  <c r="G40" i="6"/>
  <c r="F36" i="6"/>
  <c r="G36" i="6"/>
  <c r="G43" i="6"/>
  <c r="H43" i="6" s="1"/>
  <c r="F43" i="6"/>
  <c r="F39" i="6"/>
  <c r="G39" i="6"/>
  <c r="H39" i="6" s="1"/>
  <c r="F45" i="6"/>
  <c r="G45" i="6"/>
  <c r="F42" i="6"/>
  <c r="G42" i="6"/>
  <c r="H42" i="6" s="1"/>
  <c r="F38" i="6"/>
  <c r="H38" i="6" s="1"/>
  <c r="G38" i="6"/>
  <c r="A16" i="2"/>
  <c r="G33" i="2"/>
  <c r="G34" i="2"/>
  <c r="H45" i="6" l="1"/>
  <c r="G4" i="6"/>
  <c r="H44" i="6"/>
  <c r="H36" i="6"/>
  <c r="F4" i="6"/>
  <c r="H4" i="6" s="1"/>
  <c r="A17" i="2"/>
  <c r="A18" i="2" l="1"/>
  <c r="A19" i="2" s="1"/>
  <c r="A20" i="2" s="1"/>
  <c r="A21" i="2" s="1"/>
  <c r="A22" i="2" l="1"/>
  <c r="A23" i="2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<sst xmlns="http://schemas.openxmlformats.org/spreadsheetml/2006/main" count="359" uniqueCount="264">
  <si>
    <t>科目编码</t>
  </si>
  <si>
    <t>科目名称</t>
  </si>
  <si>
    <t>1001</t>
  </si>
  <si>
    <t>100202</t>
  </si>
  <si>
    <t>短期借款</t>
  </si>
  <si>
    <t>企业会计科目</t>
    <phoneticPr fontId="1" type="noConversion"/>
  </si>
  <si>
    <t>100203</t>
    <phoneticPr fontId="1" type="noConversion"/>
  </si>
  <si>
    <t>100204</t>
    <phoneticPr fontId="1" type="noConversion"/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</si>
  <si>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</si>
  <si>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</t>
    </r>
    <r>
      <rPr>
        <sz val="10.5"/>
        <color theme="1"/>
        <rFont val="Gungsuh"/>
        <family val="1"/>
        <charset val="129"/>
      </rPr>
      <t>工商</t>
    </r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</si>
  <si>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</t>
    </r>
    <r>
      <rPr>
        <sz val="10.5"/>
        <color theme="1"/>
        <rFont val="Gungsuh"/>
        <family val="1"/>
        <charset val="129"/>
      </rPr>
      <t>建</t>
    </r>
    <r>
      <rPr>
        <sz val="10.5"/>
        <color theme="1"/>
        <rFont val="宋体"/>
        <family val="3"/>
        <charset val="134"/>
      </rPr>
      <t>设银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</si>
  <si>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</si>
  <si>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行存款-招商</t>
    </r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</si>
  <si>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收票据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</si>
  <si>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</t>
    </r>
    <r>
      <rPr>
        <sz val="10.5"/>
        <color theme="1"/>
        <rFont val="宋体"/>
        <family val="3"/>
        <charset val="134"/>
      </rPr>
      <t>账</t>
    </r>
    <r>
      <rPr>
        <sz val="10.5"/>
        <color theme="1"/>
        <rFont val="Gungsuh"/>
        <family val="1"/>
        <charset val="129"/>
      </rPr>
      <t>款</t>
    </r>
  </si>
  <si>
    <r>
      <t>其他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收款</t>
    </r>
  </si>
  <si>
    <r>
      <rPr>
        <sz val="10.5"/>
        <color theme="1"/>
        <rFont val="宋体"/>
        <family val="3"/>
        <charset val="134"/>
      </rPr>
      <t>坏账</t>
    </r>
    <r>
      <rPr>
        <sz val="10.5"/>
        <color theme="1"/>
        <rFont val="Gungsuh"/>
        <family val="1"/>
        <charset val="129"/>
      </rPr>
      <t>准</t>
    </r>
    <r>
      <rPr>
        <sz val="10.5"/>
        <color theme="1"/>
        <rFont val="宋体"/>
        <family val="3"/>
        <charset val="134"/>
      </rPr>
      <t>备</t>
    </r>
  </si>
  <si>
    <r>
      <rPr>
        <sz val="10.5"/>
        <color theme="1"/>
        <rFont val="宋体"/>
        <family val="3"/>
        <charset val="134"/>
      </rPr>
      <t>库</t>
    </r>
    <r>
      <rPr>
        <sz val="10.5"/>
        <color theme="1"/>
        <rFont val="Gungsuh"/>
        <family val="1"/>
        <charset val="129"/>
      </rPr>
      <t>存商品</t>
    </r>
  </si>
  <si>
    <r>
      <t>待</t>
    </r>
    <r>
      <rPr>
        <sz val="10.5"/>
        <color theme="1"/>
        <rFont val="宋体"/>
        <family val="3"/>
        <charset val="134"/>
      </rPr>
      <t>摊费</t>
    </r>
    <r>
      <rPr>
        <sz val="10.5"/>
        <color theme="1"/>
        <rFont val="Gungsuh"/>
        <family val="1"/>
        <charset val="129"/>
      </rPr>
      <t>用</t>
    </r>
  </si>
  <si>
    <r>
      <t>固定</t>
    </r>
    <r>
      <rPr>
        <sz val="10.5"/>
        <color theme="1"/>
        <rFont val="宋体"/>
        <family val="3"/>
        <charset val="134"/>
      </rPr>
      <t>资产</t>
    </r>
  </si>
  <si>
    <r>
      <t>累</t>
    </r>
    <r>
      <rPr>
        <sz val="10.5"/>
        <color theme="1"/>
        <rFont val="宋体"/>
        <family val="3"/>
        <charset val="134"/>
      </rPr>
      <t>计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旧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</si>
  <si>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付票据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</si>
  <si>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</t>
    </r>
    <r>
      <rPr>
        <sz val="10.5"/>
        <color theme="1"/>
        <rFont val="宋体"/>
        <family val="3"/>
        <charset val="134"/>
      </rPr>
      <t>账</t>
    </r>
    <r>
      <rPr>
        <sz val="10.5"/>
        <color theme="1"/>
        <rFont val="Gungsuh"/>
        <family val="1"/>
        <charset val="129"/>
      </rPr>
      <t>款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</si>
  <si>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付股利</t>
    </r>
  </si>
  <si>
    <r>
      <t>其他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付款</t>
    </r>
  </si>
  <si>
    <r>
      <rPr>
        <sz val="10.5"/>
        <color theme="1"/>
        <rFont val="宋体"/>
        <family val="3"/>
        <charset val="134"/>
      </rPr>
      <t>预</t>
    </r>
    <r>
      <rPr>
        <sz val="10.5"/>
        <color theme="1"/>
        <rFont val="Gungsuh"/>
        <family val="1"/>
        <charset val="129"/>
      </rPr>
      <t>提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</si>
  <si>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盈余公</t>
    </r>
    <r>
      <rPr>
        <sz val="10.5"/>
        <color theme="1"/>
        <rFont val="宋体"/>
        <family val="3"/>
        <charset val="134"/>
      </rPr>
      <t>积</t>
    </r>
  </si>
  <si>
    <r>
      <t>本年利</t>
    </r>
    <r>
      <rPr>
        <sz val="10.5"/>
        <color theme="1"/>
        <rFont val="宋体"/>
        <family val="3"/>
        <charset val="134"/>
      </rPr>
      <t>润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</si>
  <si>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</si>
  <si>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成本-工人工</t>
    </r>
    <r>
      <rPr>
        <sz val="10.5"/>
        <color theme="1"/>
        <rFont val="宋体"/>
        <family val="3"/>
        <charset val="134"/>
      </rPr>
      <t>资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</si>
  <si>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辅</t>
    </r>
    <r>
      <rPr>
        <sz val="10.5"/>
        <color theme="1"/>
        <rFont val="Gungsuh"/>
        <family val="1"/>
        <charset val="129"/>
      </rPr>
      <t>助生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</si>
  <si>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</si>
  <si>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成本-材料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</si>
  <si>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</si>
  <si>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电费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</si>
  <si>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用-水</t>
    </r>
    <r>
      <rPr>
        <sz val="10.5"/>
        <color theme="1"/>
        <rFont val="宋体"/>
        <family val="3"/>
        <charset val="134"/>
      </rPr>
      <t>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</si>
  <si>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用-折</t>
    </r>
    <r>
      <rPr>
        <sz val="10.5"/>
        <color theme="1"/>
        <rFont val="宋体"/>
        <family val="3"/>
        <charset val="134"/>
      </rPr>
      <t>旧费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</si>
  <si>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用-修理</t>
    </r>
    <r>
      <rPr>
        <sz val="10.5"/>
        <color theme="1"/>
        <rFont val="宋体"/>
        <family val="3"/>
        <charset val="134"/>
      </rPr>
      <t>费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</si>
  <si>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收入</t>
    </r>
  </si>
  <si>
    <r>
      <t>投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Gungsuh"/>
        <family val="1"/>
        <charset val="129"/>
      </rPr>
      <t>收益</t>
    </r>
  </si>
  <si>
    <r>
      <rPr>
        <sz val="10.5"/>
        <color theme="1"/>
        <rFont val="宋体"/>
        <family val="3"/>
        <charset val="134"/>
      </rPr>
      <t>营业</t>
    </r>
    <r>
      <rPr>
        <sz val="10.5"/>
        <color theme="1"/>
        <rFont val="Gungsuh"/>
        <family val="1"/>
        <charset val="129"/>
      </rPr>
      <t>外收入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</si>
  <si>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</si>
  <si>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Gungsuh"/>
        <family val="1"/>
        <charset val="129"/>
      </rPr>
      <t>成本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</si>
  <si>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扣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让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</si>
  <si>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用-管理人</t>
    </r>
    <r>
      <rPr>
        <sz val="10.5"/>
        <color theme="1"/>
        <rFont val="宋体"/>
        <family val="3"/>
        <charset val="134"/>
      </rPr>
      <t>员</t>
    </r>
    <r>
      <rPr>
        <sz val="10.5"/>
        <color theme="1"/>
        <rFont val="Gungsuh"/>
        <family val="1"/>
        <charset val="129"/>
      </rPr>
      <t>工</t>
    </r>
    <r>
      <rPr>
        <sz val="10.5"/>
        <color theme="1"/>
        <rFont val="宋体"/>
        <family val="3"/>
        <charset val="134"/>
      </rPr>
      <t>资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</si>
  <si>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办</t>
    </r>
    <r>
      <rPr>
        <sz val="10.5"/>
        <color theme="1"/>
        <rFont val="Gungsuh"/>
        <family val="1"/>
        <charset val="129"/>
      </rPr>
      <t>公</t>
    </r>
    <r>
      <rPr>
        <sz val="10.5"/>
        <color theme="1"/>
        <rFont val="宋体"/>
        <family val="3"/>
        <charset val="134"/>
      </rPr>
      <t>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</si>
  <si>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用-差旅</t>
    </r>
    <r>
      <rPr>
        <sz val="10.5"/>
        <color theme="1"/>
        <rFont val="宋体"/>
        <family val="3"/>
        <charset val="134"/>
      </rPr>
      <t>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</si>
  <si>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用-折</t>
    </r>
    <r>
      <rPr>
        <sz val="10.5"/>
        <color theme="1"/>
        <rFont val="宋体"/>
        <family val="3"/>
        <charset val="134"/>
      </rPr>
      <t>旧费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</si>
  <si>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坏账损</t>
    </r>
    <r>
      <rPr>
        <sz val="10.5"/>
        <color theme="1"/>
        <rFont val="Gungsuh"/>
        <family val="1"/>
        <charset val="129"/>
      </rPr>
      <t>失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</si>
  <si>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</si>
  <si>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用-利息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</si>
  <si>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用-手</t>
    </r>
    <r>
      <rPr>
        <sz val="10.5"/>
        <color theme="1"/>
        <rFont val="宋体"/>
        <family val="3"/>
        <charset val="134"/>
      </rPr>
      <t>续费</t>
    </r>
  </si>
  <si>
    <r>
      <rPr>
        <sz val="10.5"/>
        <color theme="1"/>
        <rFont val="宋体"/>
        <family val="3"/>
        <charset val="134"/>
      </rPr>
      <t>营业</t>
    </r>
    <r>
      <rPr>
        <sz val="10.5"/>
        <color theme="1"/>
        <rFont val="Gungsuh"/>
        <family val="1"/>
        <charset val="129"/>
      </rPr>
      <t>外支出</t>
    </r>
  </si>
  <si>
    <r>
      <t>所得</t>
    </r>
    <r>
      <rPr>
        <sz val="10.5"/>
        <color theme="1"/>
        <rFont val="宋体"/>
        <family val="3"/>
        <charset val="134"/>
      </rPr>
      <t>税</t>
    </r>
  </si>
  <si>
    <t>记账
编号</t>
    <phoneticPr fontId="7" type="noConversion"/>
  </si>
  <si>
    <t>摘    要</t>
    <phoneticPr fontId="7" type="noConversion"/>
  </si>
  <si>
    <t>科目编号</t>
    <phoneticPr fontId="7" type="noConversion"/>
  </si>
  <si>
    <t>总账科目</t>
    <phoneticPr fontId="7" type="noConversion"/>
  </si>
  <si>
    <t>明细科目</t>
    <phoneticPr fontId="7" type="noConversion"/>
  </si>
  <si>
    <t>方向</t>
    <phoneticPr fontId="7" type="noConversion"/>
  </si>
  <si>
    <t>月</t>
    <phoneticPr fontId="7" type="noConversion"/>
  </si>
  <si>
    <t>日</t>
    <phoneticPr fontId="7" type="noConversion"/>
  </si>
  <si>
    <t>类型</t>
    <phoneticPr fontId="7" type="noConversion"/>
  </si>
  <si>
    <t>号</t>
    <phoneticPr fontId="7" type="noConversion"/>
  </si>
  <si>
    <t>记 账 凭 证 清 单 表</t>
    <phoneticPr fontId="1" type="noConversion"/>
  </si>
  <si>
    <t>凭证</t>
    <phoneticPr fontId="7" type="noConversion"/>
  </si>
  <si>
    <t>银收</t>
  </si>
  <si>
    <t>对方还来多收款</t>
    <phoneticPr fontId="1" type="noConversion"/>
  </si>
  <si>
    <t>银行存款</t>
  </si>
  <si>
    <t>借</t>
  </si>
  <si>
    <t>贷</t>
  </si>
  <si>
    <t>应收账款</t>
  </si>
  <si>
    <t>现付</t>
  </si>
  <si>
    <t>银付</t>
  </si>
  <si>
    <r>
      <t>提</t>
    </r>
    <r>
      <rPr>
        <sz val="10.5"/>
        <color theme="1"/>
        <rFont val="宋体"/>
        <family val="3"/>
        <charset val="134"/>
      </rPr>
      <t>现</t>
    </r>
    <phoneticPr fontId="1" type="noConversion"/>
  </si>
  <si>
    <r>
      <t>招商</t>
    </r>
    <r>
      <rPr>
        <sz val="10.5"/>
        <color theme="1"/>
        <rFont val="宋体"/>
        <family val="3"/>
        <charset val="134"/>
      </rPr>
      <t>银行</t>
    </r>
    <phoneticPr fontId="1" type="noConversion"/>
  </si>
  <si>
    <t>转</t>
  </si>
  <si>
    <t>现收</t>
  </si>
  <si>
    <t>刘某借差旅费</t>
    <phoneticPr fontId="1" type="noConversion"/>
  </si>
  <si>
    <t>以应收票据抵付料款</t>
    <phoneticPr fontId="1" type="noConversion"/>
  </si>
  <si>
    <t>现金存入</t>
    <phoneticPr fontId="1" type="noConversion"/>
  </si>
  <si>
    <t>其他应收款</t>
  </si>
  <si>
    <t>应付账款</t>
  </si>
  <si>
    <t>主营业务收入</t>
  </si>
  <si>
    <t>应收票据</t>
  </si>
  <si>
    <t>b材料</t>
    <phoneticPr fontId="1" type="noConversion"/>
  </si>
  <si>
    <t>中国工商银行</t>
    <phoneticPr fontId="1" type="noConversion"/>
  </si>
  <si>
    <t>发付工资</t>
    <phoneticPr fontId="1" type="noConversion"/>
  </si>
  <si>
    <t>科目编号</t>
  </si>
  <si>
    <t>期初余额</t>
  </si>
  <si>
    <t>期初数</t>
  </si>
  <si>
    <t>本期发生额</t>
  </si>
  <si>
    <t>期末数</t>
  </si>
  <si>
    <t>借方</t>
  </si>
  <si>
    <t>贷方</t>
  </si>
  <si>
    <r>
      <rPr>
        <b/>
        <sz val="20"/>
        <color theme="1"/>
        <rFont val="方正中倩简体"/>
        <family val="4"/>
        <charset val="134"/>
      </rPr>
      <t>本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期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分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 xml:space="preserve">账 </t>
    </r>
    <r>
      <rPr>
        <sz val="20"/>
        <color theme="1"/>
        <rFont val="方正中倩简体"/>
        <family val="4"/>
        <charset val="134"/>
      </rPr>
      <t xml:space="preserve">                                                           </t>
    </r>
    <phoneticPr fontId="1" type="noConversion"/>
  </si>
  <si>
    <t>100201</t>
    <phoneticPr fontId="1" type="noConversion"/>
  </si>
  <si>
    <t>1121</t>
    <phoneticPr fontId="1" type="noConversion"/>
  </si>
  <si>
    <t>1122</t>
    <phoneticPr fontId="1" type="noConversion"/>
  </si>
  <si>
    <t>1241</t>
    <phoneticPr fontId="1" type="noConversion"/>
  </si>
  <si>
    <t>1015</t>
    <phoneticPr fontId="1" type="noConversion"/>
  </si>
  <si>
    <t>1231</t>
    <phoneticPr fontId="1" type="noConversion"/>
  </si>
  <si>
    <t>1401</t>
    <phoneticPr fontId="1" type="noConversion"/>
  </si>
  <si>
    <t>140101</t>
    <phoneticPr fontId="1" type="noConversion"/>
  </si>
  <si>
    <t>140102</t>
    <phoneticPr fontId="1" type="noConversion"/>
  </si>
  <si>
    <t>140103</t>
    <phoneticPr fontId="1" type="noConversion"/>
  </si>
  <si>
    <t>140104</t>
    <phoneticPr fontId="1" type="noConversion"/>
  </si>
  <si>
    <t>1406</t>
    <phoneticPr fontId="1" type="noConversion"/>
  </si>
  <si>
    <t>1501</t>
    <phoneticPr fontId="1" type="noConversion"/>
  </si>
  <si>
    <t>1601</t>
    <phoneticPr fontId="1" type="noConversion"/>
  </si>
  <si>
    <t>1602</t>
    <phoneticPr fontId="1" type="noConversion"/>
  </si>
  <si>
    <t>1901</t>
    <phoneticPr fontId="1" type="noConversion"/>
  </si>
  <si>
    <t>2001</t>
    <phoneticPr fontId="1" type="noConversion"/>
  </si>
  <si>
    <t>2201</t>
    <phoneticPr fontId="1" type="noConversion"/>
  </si>
  <si>
    <t>2202</t>
    <phoneticPr fontId="1" type="noConversion"/>
  </si>
  <si>
    <t>2211</t>
    <phoneticPr fontId="1" type="noConversion"/>
  </si>
  <si>
    <t>2231</t>
    <phoneticPr fontId="1" type="noConversion"/>
  </si>
  <si>
    <t>2221</t>
    <phoneticPr fontId="1" type="noConversion"/>
  </si>
  <si>
    <t>222101</t>
    <phoneticPr fontId="1" type="noConversion"/>
  </si>
  <si>
    <t>22210101</t>
    <phoneticPr fontId="1" type="noConversion"/>
  </si>
  <si>
    <t>22210102</t>
    <phoneticPr fontId="1" type="noConversion"/>
  </si>
  <si>
    <t>222106</t>
    <phoneticPr fontId="1" type="noConversion"/>
  </si>
  <si>
    <t>2241</t>
    <phoneticPr fontId="1" type="noConversion"/>
  </si>
  <si>
    <t>2401</t>
    <phoneticPr fontId="1" type="noConversion"/>
  </si>
  <si>
    <t>4001</t>
    <phoneticPr fontId="1" type="noConversion"/>
  </si>
  <si>
    <t>4101</t>
    <phoneticPr fontId="1" type="noConversion"/>
  </si>
  <si>
    <t>4103</t>
    <phoneticPr fontId="1" type="noConversion"/>
  </si>
  <si>
    <t>4104</t>
    <phoneticPr fontId="1" type="noConversion"/>
  </si>
  <si>
    <t>5101</t>
    <phoneticPr fontId="1" type="noConversion"/>
  </si>
  <si>
    <t>510101</t>
    <phoneticPr fontId="1" type="noConversion"/>
  </si>
  <si>
    <t>510103</t>
    <phoneticPr fontId="1" type="noConversion"/>
  </si>
  <si>
    <t>510104</t>
    <phoneticPr fontId="1" type="noConversion"/>
  </si>
  <si>
    <t>510105</t>
    <phoneticPr fontId="1" type="noConversion"/>
  </si>
  <si>
    <t>6001</t>
    <phoneticPr fontId="1" type="noConversion"/>
  </si>
  <si>
    <t>6051</t>
    <phoneticPr fontId="1" type="noConversion"/>
  </si>
  <si>
    <t>6111</t>
    <phoneticPr fontId="1" type="noConversion"/>
  </si>
  <si>
    <t>6301</t>
    <phoneticPr fontId="1" type="noConversion"/>
  </si>
  <si>
    <t>6401</t>
    <phoneticPr fontId="1" type="noConversion"/>
  </si>
  <si>
    <t>640101</t>
    <phoneticPr fontId="1" type="noConversion"/>
  </si>
  <si>
    <t>640102</t>
    <phoneticPr fontId="1" type="noConversion"/>
  </si>
  <si>
    <t>6405</t>
    <phoneticPr fontId="1" type="noConversion"/>
  </si>
  <si>
    <t>6601</t>
    <phoneticPr fontId="1" type="noConversion"/>
  </si>
  <si>
    <t>6602</t>
    <phoneticPr fontId="1" type="noConversion"/>
  </si>
  <si>
    <t>660201</t>
    <phoneticPr fontId="1" type="noConversion"/>
  </si>
  <si>
    <t>660202</t>
    <phoneticPr fontId="1" type="noConversion"/>
  </si>
  <si>
    <t>660203</t>
    <phoneticPr fontId="1" type="noConversion"/>
  </si>
  <si>
    <t>660204</t>
    <phoneticPr fontId="1" type="noConversion"/>
  </si>
  <si>
    <t>660205</t>
    <phoneticPr fontId="1" type="noConversion"/>
  </si>
  <si>
    <t>6603</t>
    <phoneticPr fontId="1" type="noConversion"/>
  </si>
  <si>
    <t>660301</t>
    <phoneticPr fontId="1" type="noConversion"/>
  </si>
  <si>
    <t>660302</t>
    <phoneticPr fontId="1" type="noConversion"/>
  </si>
  <si>
    <t>6711</t>
    <phoneticPr fontId="1" type="noConversion"/>
  </si>
  <si>
    <t>6801</t>
    <phoneticPr fontId="1" type="noConversion"/>
  </si>
  <si>
    <r>
      <t>出售</t>
    </r>
    <r>
      <rPr>
        <sz val="10.5"/>
        <color theme="1"/>
        <rFont val="宋体"/>
        <family val="3"/>
        <charset val="134"/>
      </rPr>
      <t>废品</t>
    </r>
    <phoneticPr fontId="1" type="noConversion"/>
  </si>
  <si>
    <t>购材</t>
    <phoneticPr fontId="1" type="noConversion"/>
  </si>
  <si>
    <r>
      <t>支付上</t>
    </r>
    <r>
      <rPr>
        <sz val="10.5"/>
        <color theme="1"/>
        <rFont val="宋体"/>
        <family val="3"/>
        <charset val="134"/>
      </rPr>
      <t>月所得税</t>
    </r>
    <phoneticPr fontId="1" type="noConversion"/>
  </si>
  <si>
    <t>出售B产品</t>
    <phoneticPr fontId="1" type="noConversion"/>
  </si>
  <si>
    <t>出售C产品</t>
    <phoneticPr fontId="1" type="noConversion"/>
  </si>
  <si>
    <r>
      <t>出售G产品</t>
    </r>
    <r>
      <rPr>
        <sz val="10.5"/>
        <color theme="1"/>
        <rFont val="宋体"/>
        <family val="3"/>
        <charset val="134"/>
      </rPr>
      <t/>
    </r>
    <phoneticPr fontId="1" type="noConversion"/>
  </si>
  <si>
    <t>收到李某借款</t>
    <phoneticPr fontId="1" type="noConversion"/>
  </si>
  <si>
    <t>出售A产品</t>
    <phoneticPr fontId="1" type="noConversion"/>
  </si>
  <si>
    <t>5001</t>
    <phoneticPr fontId="1" type="noConversion"/>
  </si>
  <si>
    <r>
      <t>其他</t>
    </r>
    <r>
      <rPr>
        <sz val="10.5"/>
        <color theme="1"/>
        <rFont val="宋体"/>
        <family val="3"/>
        <charset val="134"/>
      </rPr>
      <t>货币基金</t>
    </r>
    <phoneticPr fontId="1" type="noConversion"/>
  </si>
  <si>
    <r>
      <rPr>
        <sz val="10.5"/>
        <color theme="1"/>
        <rFont val="宋体"/>
        <family val="3"/>
        <charset val="134"/>
      </rPr>
      <t>库存现</t>
    </r>
    <r>
      <rPr>
        <sz val="10.5"/>
        <color theme="1"/>
        <rFont val="Gungsuh"/>
        <family val="1"/>
        <charset val="129"/>
      </rPr>
      <t>金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</si>
  <si>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</si>
  <si>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进项税额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</si>
  <si>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销项税额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</si>
  <si>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交所得</t>
    </r>
    <r>
      <rPr>
        <sz val="10.5"/>
        <color theme="1"/>
        <rFont val="宋体"/>
        <family val="3"/>
        <charset val="134"/>
      </rPr>
      <t>税</t>
    </r>
    <phoneticPr fontId="1" type="noConversion"/>
  </si>
  <si>
    <t>科目名称</t>
    <phoneticPr fontId="1" type="noConversion"/>
  </si>
  <si>
    <t>材料采购</t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</si>
  <si>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-a材料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</si>
  <si>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-b材料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</si>
  <si>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-c材料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</si>
  <si>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-其他</t>
    </r>
    <phoneticPr fontId="1" type="noConversion"/>
  </si>
  <si>
    <r>
      <t>待</t>
    </r>
    <r>
      <rPr>
        <sz val="10.5"/>
        <color theme="1"/>
        <rFont val="宋体"/>
        <family val="3"/>
        <charset val="134"/>
      </rPr>
      <t>处</t>
    </r>
    <r>
      <rPr>
        <sz val="10.5"/>
        <color theme="1"/>
        <rFont val="Gungsuh"/>
        <family val="1"/>
        <charset val="129"/>
      </rPr>
      <t>理</t>
    </r>
    <r>
      <rPr>
        <sz val="10.5"/>
        <color theme="1"/>
        <rFont val="宋体"/>
        <family val="3"/>
        <charset val="134"/>
      </rPr>
      <t>财产损益</t>
    </r>
    <phoneticPr fontId="1" type="noConversion"/>
  </si>
  <si>
    <t>应付职工薪酬</t>
  </si>
  <si>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Gungsuh"/>
        <family val="1"/>
        <charset val="129"/>
      </rPr>
      <t>收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Gungsuh"/>
        <family val="1"/>
        <charset val="129"/>
      </rPr>
      <t>本</t>
    </r>
    <phoneticPr fontId="1" type="noConversion"/>
  </si>
  <si>
    <r>
      <t>利</t>
    </r>
    <r>
      <rPr>
        <sz val="10.5"/>
        <color theme="1"/>
        <rFont val="宋体"/>
        <family val="3"/>
        <charset val="134"/>
      </rPr>
      <t>润</t>
    </r>
    <r>
      <rPr>
        <sz val="10.5"/>
        <color theme="1"/>
        <rFont val="Gungsuh"/>
        <family val="1"/>
        <charset val="129"/>
      </rPr>
      <t>分配</t>
    </r>
    <phoneticPr fontId="1" type="noConversion"/>
  </si>
  <si>
    <r>
      <t>其他</t>
    </r>
    <r>
      <rPr>
        <sz val="10.5"/>
        <color theme="1"/>
        <rFont val="宋体"/>
        <family val="3"/>
        <charset val="134"/>
      </rPr>
      <t>业务</t>
    </r>
    <r>
      <rPr>
        <sz val="10.5"/>
        <color theme="1"/>
        <rFont val="Gungsuh"/>
        <family val="1"/>
        <charset val="129"/>
      </rPr>
      <t>收入</t>
    </r>
    <phoneticPr fontId="1" type="noConversion"/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</si>
  <si>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  <phoneticPr fontId="1" type="noConversion"/>
  </si>
  <si>
    <r>
      <rPr>
        <sz val="10.5"/>
        <color theme="1"/>
        <rFont val="宋体"/>
        <family val="3"/>
        <charset val="134"/>
      </rPr>
      <t>销售费</t>
    </r>
    <r>
      <rPr>
        <sz val="10.5"/>
        <color theme="1"/>
        <rFont val="Gungsuh"/>
        <family val="1"/>
        <charset val="129"/>
      </rPr>
      <t>用</t>
    </r>
    <phoneticPr fontId="1" type="noConversion"/>
  </si>
  <si>
    <t>1002</t>
    <phoneticPr fontId="1" type="noConversion"/>
  </si>
  <si>
    <r>
      <rPr>
        <sz val="10.5"/>
        <color theme="1"/>
        <rFont val="宋体"/>
        <family val="3"/>
        <charset val="134"/>
      </rPr>
      <t>营业税</t>
    </r>
    <r>
      <rPr>
        <sz val="10.5"/>
        <color theme="1"/>
        <rFont val="Gungsuh"/>
        <family val="1"/>
        <charset val="129"/>
      </rPr>
      <t>金及附加</t>
    </r>
    <phoneticPr fontId="1" type="noConversion"/>
  </si>
  <si>
    <t>应付职工薪酬</t>
    <phoneticPr fontId="1" type="noConversion"/>
  </si>
  <si>
    <t>库存现金</t>
  </si>
  <si>
    <t>待处理财产损益</t>
  </si>
  <si>
    <t>500101</t>
    <phoneticPr fontId="1" type="noConversion"/>
  </si>
  <si>
    <t>500102</t>
    <phoneticPr fontId="1" type="noConversion"/>
  </si>
  <si>
    <t>500103</t>
    <phoneticPr fontId="1" type="noConversion"/>
  </si>
  <si>
    <t>500104</t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</si>
  <si>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phoneticPr fontId="1" type="noConversion"/>
  </si>
  <si>
    <t>应交税费</t>
  </si>
  <si>
    <t>材料采购</t>
    <phoneticPr fontId="1" type="noConversion"/>
  </si>
  <si>
    <t>其他货币基金</t>
  </si>
  <si>
    <t>1121</t>
  </si>
  <si>
    <t>待摊费用</t>
  </si>
  <si>
    <t>1601</t>
  </si>
  <si>
    <t>固定资产</t>
  </si>
  <si>
    <t>累计折旧</t>
  </si>
  <si>
    <t>2001</t>
  </si>
  <si>
    <t>应付票据</t>
  </si>
  <si>
    <t>应付股利</t>
  </si>
  <si>
    <t>其他应付款</t>
  </si>
  <si>
    <t>2401</t>
  </si>
  <si>
    <t>实收资本</t>
  </si>
  <si>
    <t>4103</t>
  </si>
  <si>
    <t>本年利润</t>
  </si>
  <si>
    <t>生产成本</t>
  </si>
  <si>
    <t>投资收益</t>
  </si>
  <si>
    <t>6301</t>
  </si>
  <si>
    <t>主营业务成本</t>
  </si>
  <si>
    <t>6601</t>
  </si>
  <si>
    <t>销售费用</t>
  </si>
  <si>
    <t>管理费用</t>
  </si>
  <si>
    <t>财务费用</t>
  </si>
  <si>
    <t>营业外支出</t>
  </si>
  <si>
    <t>所得税</t>
  </si>
  <si>
    <t>借方总计</t>
  </si>
  <si>
    <t>贷方总计</t>
  </si>
  <si>
    <t>是否平衡</t>
  </si>
  <si>
    <t>2013年</t>
    <phoneticPr fontId="7" type="noConversion"/>
  </si>
  <si>
    <t>a材料</t>
    <phoneticPr fontId="1" type="noConversion"/>
  </si>
  <si>
    <t>科目编码</t>
    <phoneticPr fontId="1" type="noConversion"/>
  </si>
  <si>
    <t>科目名称</t>
    <phoneticPr fontId="1" type="noConversion"/>
  </si>
  <si>
    <t>1602</t>
    <phoneticPr fontId="1" type="noConversion"/>
  </si>
  <si>
    <t>1901</t>
    <phoneticPr fontId="1" type="noConversion"/>
  </si>
  <si>
    <t>2201</t>
    <phoneticPr fontId="1" type="noConversion"/>
  </si>
  <si>
    <t>2202</t>
    <phoneticPr fontId="1" type="noConversion"/>
  </si>
  <si>
    <t>2211</t>
    <phoneticPr fontId="1" type="noConversion"/>
  </si>
  <si>
    <t>2231</t>
    <phoneticPr fontId="1" type="noConversion"/>
  </si>
  <si>
    <t>2221</t>
    <phoneticPr fontId="1" type="noConversion"/>
  </si>
  <si>
    <t>2241</t>
    <phoneticPr fontId="1" type="noConversion"/>
  </si>
  <si>
    <t>4001</t>
    <phoneticPr fontId="1" type="noConversion"/>
  </si>
  <si>
    <t>4101</t>
    <phoneticPr fontId="1" type="noConversion"/>
  </si>
  <si>
    <t>4104</t>
    <phoneticPr fontId="1" type="noConversion"/>
  </si>
  <si>
    <t>5001</t>
    <phoneticPr fontId="1" type="noConversion"/>
  </si>
  <si>
    <t>5101</t>
    <phoneticPr fontId="1" type="noConversion"/>
  </si>
  <si>
    <t>6001</t>
    <phoneticPr fontId="1" type="noConversion"/>
  </si>
  <si>
    <t>6051</t>
    <phoneticPr fontId="1" type="noConversion"/>
  </si>
  <si>
    <t>6111</t>
    <phoneticPr fontId="1" type="noConversion"/>
  </si>
  <si>
    <t>6401</t>
    <phoneticPr fontId="1" type="noConversion"/>
  </si>
  <si>
    <t>6405</t>
    <phoneticPr fontId="1" type="noConversion"/>
  </si>
  <si>
    <t>6602</t>
    <phoneticPr fontId="1" type="noConversion"/>
  </si>
  <si>
    <t>6603</t>
    <phoneticPr fontId="1" type="noConversion"/>
  </si>
  <si>
    <t>6711</t>
    <phoneticPr fontId="1" type="noConversion"/>
  </si>
  <si>
    <t>6801</t>
    <phoneticPr fontId="1" type="noConversion"/>
  </si>
  <si>
    <t>库存现金</t>
    <phoneticPr fontId="1" type="noConversion"/>
  </si>
  <si>
    <t>坏账准备</t>
    <phoneticPr fontId="1" type="noConversion"/>
  </si>
  <si>
    <t>库存商品</t>
    <phoneticPr fontId="1" type="noConversion"/>
  </si>
  <si>
    <t>待处理财产损益</t>
    <phoneticPr fontId="1" type="noConversion"/>
  </si>
  <si>
    <t>应付票据</t>
    <phoneticPr fontId="1" type="noConversion"/>
  </si>
  <si>
    <t>应付职工薪酬</t>
    <phoneticPr fontId="1" type="noConversion"/>
  </si>
  <si>
    <t>应交税费</t>
    <phoneticPr fontId="1" type="noConversion"/>
  </si>
  <si>
    <t>预提费用</t>
    <phoneticPr fontId="1" type="noConversion"/>
  </si>
  <si>
    <t>盈余公积</t>
    <phoneticPr fontId="1" type="noConversion"/>
  </si>
  <si>
    <t>利润分配</t>
    <phoneticPr fontId="1" type="noConversion"/>
  </si>
  <si>
    <t>制造费用</t>
    <phoneticPr fontId="1" type="noConversion"/>
  </si>
  <si>
    <t>其他业务收入</t>
    <phoneticPr fontId="1" type="noConversion"/>
  </si>
  <si>
    <t>营业外收入</t>
    <phoneticPr fontId="1" type="noConversion"/>
  </si>
  <si>
    <t>营业税金及附加</t>
    <phoneticPr fontId="1" type="noConversion"/>
  </si>
  <si>
    <t>借方金额</t>
    <phoneticPr fontId="7" type="noConversion"/>
  </si>
  <si>
    <t>贷方金额</t>
    <phoneticPr fontId="7" type="noConversion"/>
  </si>
  <si>
    <t>（2013年5月）</t>
    <phoneticPr fontId="1" type="noConversion"/>
  </si>
  <si>
    <t>总账科目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</si>
</sst>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"/>
    <numFmt numFmtId="177" formatCode="m&quot;月&quot;d&quot;日&quot;;@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方正准圆简体"/>
      <family val="3"/>
      <charset val="134"/>
    </font>
    <font>
      <b/>
      <sz val="18"/>
      <color theme="1"/>
      <name val="方正隶变简体"/>
      <family val="3"/>
      <charset val="134"/>
    </font>
    <font>
      <sz val="10.5"/>
      <color theme="1"/>
      <name val="Gungsuh"/>
      <family val="1"/>
      <charset val="129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方正中倩简体"/>
      <family val="4"/>
      <charset val="134"/>
    </font>
    <font>
      <b/>
      <sz val="20"/>
      <color theme="1"/>
      <name val="方正中倩简体"/>
      <family val="4"/>
      <charset val="134"/>
    </font>
    <font>
      <sz val="10.5"/>
      <color theme="1"/>
      <name val="Dotum"/>
      <family val="2"/>
      <charset val="129"/>
    </font>
    <font>
      <sz val="20"/>
      <color theme="1"/>
      <name val="方正中倩简体"/>
      <family val="4"/>
      <charset val="134"/>
    </font>
    <font>
      <sz val="11"/>
      <color theme="1"/>
      <name val="汉仪楷体简"/>
      <family val="3"/>
      <charset val="134"/>
    </font>
    <font>
      <sz val="11"/>
      <color theme="1"/>
      <name val="方正粗圆简体"/>
      <family val="3"/>
      <charset val="134"/>
    </font>
    <font>
      <b/>
      <sz val="20"/>
      <color theme="1"/>
      <name val="汉仪楷体简"/>
      <family val="3"/>
      <charset val="134"/>
    </font>
    <font>
      <sz val="10"/>
      <color theme="1"/>
      <name val="Gungsuh"/>
      <family val="1"/>
      <charset val="129"/>
    </font>
    <font>
      <sz val="10"/>
      <color theme="1"/>
      <name val="Dotum"/>
      <family val="2"/>
      <charset val="129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theme="8"/>
      </top>
      <bottom/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 style="double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double">
        <color theme="8"/>
      </left>
      <right style="double">
        <color theme="8"/>
      </right>
      <top style="medium">
        <color theme="8"/>
      </top>
      <bottom style="medium">
        <color theme="8"/>
      </bottom>
      <diagonal/>
    </border>
    <border>
      <left style="double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double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1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176" fontId="10" fillId="0" borderId="6" xfId="0" applyNumberFormat="1" applyFont="1" applyBorder="1">
      <alignment vertical="center"/>
    </xf>
    <xf numFmtId="0" fontId="10" fillId="0" borderId="6" xfId="0" applyFont="1" applyBorder="1">
      <alignment vertical="center"/>
    </xf>
    <xf numFmtId="176" fontId="10" fillId="0" borderId="7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2" borderId="7" xfId="0" applyNumberFormat="1" applyFont="1" applyFill="1" applyBorder="1">
      <alignment vertical="center"/>
    </xf>
    <xf numFmtId="0" fontId="10" fillId="2" borderId="7" xfId="0" applyFont="1" applyFill="1" applyBorder="1">
      <alignment vertical="center"/>
    </xf>
    <xf numFmtId="0" fontId="10" fillId="0" borderId="7" xfId="0" applyFont="1" applyBorder="1" applyAlignment="1">
      <alignment vertical="center"/>
    </xf>
    <xf numFmtId="0" fontId="5" fillId="0" borderId="7" xfId="0" applyFont="1" applyBorder="1">
      <alignment vertical="center"/>
    </xf>
    <xf numFmtId="0" fontId="8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8" fillId="4" borderId="8" xfId="0" applyNumberFormat="1" applyFont="1" applyFill="1" applyBorder="1" applyAlignment="1" applyProtection="1">
      <alignment horizontal="center" vertical="center"/>
      <protection locked="0"/>
    </xf>
    <xf numFmtId="178" fontId="17" fillId="3" borderId="1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178" fontId="15" fillId="3" borderId="12" xfId="0" applyNumberFormat="1" applyFont="1" applyFill="1" applyBorder="1">
      <alignment vertical="center"/>
    </xf>
    <xf numFmtId="178" fontId="16" fillId="2" borderId="12" xfId="0" applyNumberFormat="1" applyFont="1" applyFill="1" applyBorder="1">
      <alignment vertical="center"/>
    </xf>
    <xf numFmtId="178" fontId="16" fillId="2" borderId="13" xfId="0" applyNumberFormat="1" applyFont="1" applyFill="1" applyBorder="1">
      <alignment vertical="center"/>
    </xf>
    <xf numFmtId="0" fontId="0" fillId="0" borderId="12" xfId="0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6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Protection="1">
      <alignment vertical="center"/>
      <protection locked="0"/>
    </xf>
    <xf numFmtId="177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0" applyFont="1" applyFill="1" applyBorder="1" applyProtection="1">
      <alignment vertical="center"/>
      <protection locked="0"/>
    </xf>
    <xf numFmtId="49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1" applyNumberFormat="1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Protection="1">
      <alignment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081;&#36947;&#20986;&#29256;&#31038;/Excel%202007&#36130;&#21153;&#25253;&#34920;&#21046;&#20316;&#25216;&#24039;&#19982;&#32508;&#21512;&#26696;&#20363;&#25805;&#20316;/09/&#20225;&#19994;&#26085;&#24120;&#36134;&#21153;&#22788;&#29702;&#65288;&#26368;&#324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会计科目"/>
      <sheetName val="总分类科目"/>
      <sheetName val="收款凭证"/>
      <sheetName val="付款凭证"/>
      <sheetName val="转账凭证"/>
      <sheetName val="本期记账凭证清单"/>
      <sheetName val="期初余额表"/>
      <sheetName val="总分类账"/>
      <sheetName val="Sheet1"/>
      <sheetName val="Sheet1 (2)"/>
      <sheetName val="Sheet1 (3)"/>
    </sheetNames>
    <sheetDataSet>
      <sheetData sheetId="0">
        <row r="3">
          <cell r="A3" t="str">
            <v>1001</v>
          </cell>
          <cell r="B3" t="str">
            <v/>
          </cell>
        </row>
        <row r="4">
          <cell r="A4" t="str">
            <v>1002</v>
          </cell>
          <cell r="B4" t="str">
            <v/>
          </cell>
        </row>
        <row r="5">
          <cell r="A5" t="str">
            <v>100201</v>
          </cell>
          <cell r="B5" t="str">
            <v/>
          </cell>
        </row>
        <row r="6">
          <cell r="A6" t="str">
            <v>100202</v>
          </cell>
          <cell r="B6" t="str">
            <v/>
          </cell>
        </row>
        <row r="7">
          <cell r="A7" t="str">
            <v>100203</v>
          </cell>
          <cell r="B7" t="str">
            <v/>
          </cell>
        </row>
        <row r="8">
          <cell r="A8" t="str">
            <v>100206</v>
          </cell>
          <cell r="B8" t="str">
            <v/>
          </cell>
        </row>
        <row r="9">
          <cell r="A9" t="str">
            <v>1009</v>
          </cell>
          <cell r="B9" t="str">
            <v/>
          </cell>
        </row>
        <row r="10">
          <cell r="A10" t="str">
            <v>1111</v>
          </cell>
          <cell r="B10" t="str">
            <v/>
          </cell>
        </row>
        <row r="11">
          <cell r="A11" t="str">
            <v>1131</v>
          </cell>
          <cell r="B11" t="str">
            <v/>
          </cell>
        </row>
        <row r="12">
          <cell r="A12" t="str">
            <v>113101</v>
          </cell>
          <cell r="B12" t="str">
            <v/>
          </cell>
        </row>
        <row r="13">
          <cell r="A13" t="str">
            <v>113103</v>
          </cell>
          <cell r="B13" t="str">
            <v/>
          </cell>
        </row>
        <row r="14">
          <cell r="A14" t="str">
            <v>1133</v>
          </cell>
          <cell r="B14" t="str">
            <v/>
          </cell>
        </row>
        <row r="15">
          <cell r="A15" t="str">
            <v>113301</v>
          </cell>
          <cell r="B15" t="str">
            <v/>
          </cell>
        </row>
        <row r="16">
          <cell r="A16" t="str">
            <v>113302</v>
          </cell>
          <cell r="B16" t="str">
            <v/>
          </cell>
        </row>
        <row r="17">
          <cell r="A17" t="str">
            <v>1141</v>
          </cell>
          <cell r="B17" t="str">
            <v/>
          </cell>
        </row>
        <row r="18">
          <cell r="A18" t="str">
            <v>1211</v>
          </cell>
          <cell r="B18" t="str">
            <v/>
          </cell>
        </row>
        <row r="19">
          <cell r="A19" t="str">
            <v>121101</v>
          </cell>
          <cell r="B19" t="str">
            <v/>
          </cell>
        </row>
        <row r="20">
          <cell r="A20" t="str">
            <v>121102</v>
          </cell>
          <cell r="B20" t="str">
            <v/>
          </cell>
        </row>
        <row r="21">
          <cell r="A21" t="str">
            <v>1243</v>
          </cell>
          <cell r="B21" t="str">
            <v/>
          </cell>
        </row>
        <row r="22">
          <cell r="A22" t="str">
            <v>1301</v>
          </cell>
          <cell r="B22" t="str">
            <v/>
          </cell>
        </row>
        <row r="23">
          <cell r="A23" t="str">
            <v>1501</v>
          </cell>
          <cell r="B23" t="str">
            <v/>
          </cell>
        </row>
        <row r="24">
          <cell r="A24" t="str">
            <v>1502</v>
          </cell>
          <cell r="B24" t="str">
            <v/>
          </cell>
        </row>
        <row r="25">
          <cell r="A25" t="str">
            <v>1911</v>
          </cell>
          <cell r="B25" t="str">
            <v/>
          </cell>
        </row>
        <row r="26">
          <cell r="A26" t="str">
            <v>2101</v>
          </cell>
          <cell r="B26" t="str">
            <v>短期借款</v>
          </cell>
        </row>
        <row r="27">
          <cell r="A27" t="str">
            <v>2111</v>
          </cell>
          <cell r="B27" t="str">
            <v/>
          </cell>
        </row>
        <row r="28">
          <cell r="A28" t="str">
            <v>211101</v>
          </cell>
          <cell r="B28" t="str">
            <v/>
          </cell>
        </row>
        <row r="29">
          <cell r="A29" t="str">
            <v>211102</v>
          </cell>
          <cell r="B29" t="str">
            <v/>
          </cell>
        </row>
        <row r="30">
          <cell r="A30" t="str">
            <v>2121</v>
          </cell>
          <cell r="B30" t="str">
            <v/>
          </cell>
        </row>
        <row r="31">
          <cell r="A31" t="str">
            <v>212101</v>
          </cell>
          <cell r="B31" t="str">
            <v/>
          </cell>
        </row>
        <row r="32">
          <cell r="A32" t="str">
            <v>212102</v>
          </cell>
          <cell r="B32" t="str">
            <v/>
          </cell>
        </row>
        <row r="33">
          <cell r="A33" t="str">
            <v>2151</v>
          </cell>
          <cell r="B33" t="str">
            <v/>
          </cell>
        </row>
        <row r="34">
          <cell r="A34" t="str">
            <v>2153</v>
          </cell>
          <cell r="B34" t="str">
            <v/>
          </cell>
        </row>
        <row r="35">
          <cell r="A35" t="str">
            <v>2161</v>
          </cell>
          <cell r="B35" t="str">
            <v/>
          </cell>
        </row>
        <row r="36">
          <cell r="A36" t="str">
            <v>2171</v>
          </cell>
          <cell r="B36" t="str">
            <v/>
          </cell>
        </row>
        <row r="37">
          <cell r="A37" t="str">
            <v>217101</v>
          </cell>
          <cell r="B37" t="str">
            <v/>
          </cell>
        </row>
        <row r="38">
          <cell r="A38" t="str">
            <v>21710101</v>
          </cell>
          <cell r="B38" t="str">
            <v/>
          </cell>
        </row>
        <row r="39">
          <cell r="A39" t="str">
            <v>21710102</v>
          </cell>
          <cell r="B39" t="str">
            <v/>
          </cell>
        </row>
        <row r="40">
          <cell r="A40" t="str">
            <v>217106</v>
          </cell>
          <cell r="B40" t="str">
            <v/>
          </cell>
        </row>
        <row r="41">
          <cell r="A41" t="str">
            <v>2181</v>
          </cell>
          <cell r="B41" t="str">
            <v/>
          </cell>
        </row>
        <row r="42">
          <cell r="A42" t="str">
            <v>2191</v>
          </cell>
          <cell r="B42" t="str">
            <v/>
          </cell>
        </row>
        <row r="43">
          <cell r="A43" t="str">
            <v>3101</v>
          </cell>
          <cell r="B43" t="str">
            <v/>
          </cell>
        </row>
        <row r="44">
          <cell r="A44" t="str">
            <v>3121</v>
          </cell>
          <cell r="B44" t="str">
            <v/>
          </cell>
        </row>
        <row r="45">
          <cell r="A45" t="str">
            <v>3131</v>
          </cell>
          <cell r="B45" t="str">
            <v/>
          </cell>
        </row>
        <row r="46">
          <cell r="A46" t="str">
            <v>3141</v>
          </cell>
          <cell r="B46" t="str">
            <v/>
          </cell>
        </row>
        <row r="47">
          <cell r="A47" t="str">
            <v>4101</v>
          </cell>
          <cell r="B47" t="str">
            <v/>
          </cell>
        </row>
        <row r="48">
          <cell r="A48" t="str">
            <v>410101</v>
          </cell>
          <cell r="B48" t="str">
            <v/>
          </cell>
        </row>
        <row r="49">
          <cell r="A49" t="str">
            <v>410102</v>
          </cell>
          <cell r="B49" t="str">
            <v/>
          </cell>
        </row>
        <row r="50">
          <cell r="A50" t="str">
            <v>410103</v>
          </cell>
          <cell r="B50" t="str">
            <v/>
          </cell>
        </row>
        <row r="51">
          <cell r="A51" t="str">
            <v>410104</v>
          </cell>
          <cell r="B51" t="str">
            <v/>
          </cell>
        </row>
        <row r="52">
          <cell r="A52" t="str">
            <v>4105</v>
          </cell>
          <cell r="B52" t="str">
            <v/>
          </cell>
        </row>
        <row r="53">
          <cell r="A53" t="str">
            <v>410501</v>
          </cell>
          <cell r="B53" t="str">
            <v/>
          </cell>
        </row>
        <row r="54">
          <cell r="A54" t="str">
            <v>410503</v>
          </cell>
          <cell r="B54" t="str">
            <v/>
          </cell>
        </row>
        <row r="55">
          <cell r="A55" t="str">
            <v>410504</v>
          </cell>
          <cell r="B55" t="str">
            <v/>
          </cell>
        </row>
        <row r="56">
          <cell r="A56" t="str">
            <v>410505</v>
          </cell>
          <cell r="B56" t="str">
            <v/>
          </cell>
        </row>
        <row r="57">
          <cell r="A57" t="str">
            <v>5101</v>
          </cell>
          <cell r="B57" t="str">
            <v/>
          </cell>
        </row>
        <row r="58">
          <cell r="A58" t="str">
            <v>5102</v>
          </cell>
          <cell r="B58" t="str">
            <v/>
          </cell>
        </row>
        <row r="59">
          <cell r="A59" t="str">
            <v>5201</v>
          </cell>
          <cell r="B59" t="str">
            <v/>
          </cell>
        </row>
        <row r="60">
          <cell r="A60" t="str">
            <v>5301</v>
          </cell>
          <cell r="B60" t="str">
            <v/>
          </cell>
        </row>
        <row r="61">
          <cell r="A61" t="str">
            <v>5401</v>
          </cell>
          <cell r="B61" t="str">
            <v/>
          </cell>
        </row>
        <row r="62">
          <cell r="A62" t="str">
            <v>540101</v>
          </cell>
          <cell r="B62" t="str">
            <v/>
          </cell>
        </row>
        <row r="63">
          <cell r="A63" t="str">
            <v>540102</v>
          </cell>
          <cell r="B63" t="str">
            <v/>
          </cell>
        </row>
        <row r="64">
          <cell r="A64" t="str">
            <v>5402</v>
          </cell>
          <cell r="B64" t="str">
            <v/>
          </cell>
        </row>
        <row r="65">
          <cell r="A65" t="str">
            <v>5501</v>
          </cell>
          <cell r="B65" t="str">
            <v/>
          </cell>
        </row>
        <row r="66">
          <cell r="A66" t="str">
            <v>5502</v>
          </cell>
          <cell r="B66" t="str">
            <v/>
          </cell>
        </row>
        <row r="67">
          <cell r="A67" t="str">
            <v>550201</v>
          </cell>
          <cell r="B67" t="str">
            <v/>
          </cell>
        </row>
        <row r="68">
          <cell r="A68" t="str">
            <v>550202</v>
          </cell>
          <cell r="B68" t="str">
            <v/>
          </cell>
        </row>
        <row r="69">
          <cell r="A69" t="str">
            <v>550203</v>
          </cell>
          <cell r="B69" t="str">
            <v/>
          </cell>
        </row>
        <row r="70">
          <cell r="A70" t="str">
            <v>550204</v>
          </cell>
          <cell r="B70" t="str">
            <v/>
          </cell>
        </row>
        <row r="71">
          <cell r="A71" t="str">
            <v>550205</v>
          </cell>
          <cell r="B71" t="str">
            <v/>
          </cell>
        </row>
        <row r="72">
          <cell r="A72" t="str">
            <v>5503</v>
          </cell>
          <cell r="B72" t="str">
            <v/>
          </cell>
        </row>
        <row r="73">
          <cell r="A73" t="str">
            <v>550301</v>
          </cell>
          <cell r="B73" t="str">
            <v/>
          </cell>
        </row>
        <row r="74">
          <cell r="A74" t="str">
            <v>550302</v>
          </cell>
          <cell r="B74" t="str">
            <v/>
          </cell>
        </row>
        <row r="75">
          <cell r="A75" t="str">
            <v>5601</v>
          </cell>
          <cell r="B75" t="str">
            <v/>
          </cell>
        </row>
        <row r="76">
          <cell r="A76" t="str">
            <v>5701</v>
          </cell>
          <cell r="B76" t="str">
            <v/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9"/>
  <sheetViews>
    <sheetView workbookViewId="0">
      <selection activeCell="K36" sqref="K36"/>
    </sheetView>
  </sheetViews>
  <sheetFormatPr defaultRowHeight="13.5"/>
  <cols>
    <col min="1" max="1" width="13.5" customWidth="1"/>
    <col min="2" max="2" width="34" customWidth="1"/>
  </cols>
  <sheetData>
    <row r="1" spans="1:2" ht="23.25" thickBot="1">
      <c r="A1" s="31" t="s">
        <v>5</v>
      </c>
      <c r="B1" s="31"/>
    </row>
    <row r="2" spans="1:2" ht="15" thickTop="1" thickBot="1">
      <c r="A2" s="6" t="s">
        <v>0</v>
      </c>
      <c r="B2" s="5" t="s">
        <v>168</v>
      </c>
    </row>
    <row r="3" spans="1:2" ht="14.25" thickTop="1">
      <c r="A3" s="7" t="s">
        <v>2</v>
      </c>
      <c r="B3" s="8" t="s">
        <v>163</v>
      </c>
    </row>
    <row r="4" spans="1:2">
      <c r="A4" s="7" t="s">
        <v>181</v>
      </c>
      <c r="B4" s="9" t="s">
        <v>8</v>
      </c>
    </row>
    <row r="5" spans="1:2">
      <c r="A5" s="7" t="s">
        <v>96</v>
      </c>
      <c r="B5" s="9" t="s">
        <v>9</v>
      </c>
    </row>
    <row r="6" spans="1:2">
      <c r="A6" s="7" t="s">
        <v>3</v>
      </c>
      <c r="B6" s="9" t="s">
        <v>10</v>
      </c>
    </row>
    <row r="7" spans="1:2">
      <c r="A7" s="7" t="s">
        <v>6</v>
      </c>
      <c r="B7" s="9" t="s">
        <v>11</v>
      </c>
    </row>
    <row r="8" spans="1:2">
      <c r="A8" s="7" t="s">
        <v>7</v>
      </c>
      <c r="B8" s="9" t="s">
        <v>12</v>
      </c>
    </row>
    <row r="9" spans="1:2">
      <c r="A9" s="7" t="s">
        <v>100</v>
      </c>
      <c r="B9" s="9" t="s">
        <v>162</v>
      </c>
    </row>
    <row r="10" spans="1:2">
      <c r="A10" s="7" t="s">
        <v>97</v>
      </c>
      <c r="B10" s="9" t="s">
        <v>13</v>
      </c>
    </row>
    <row r="11" spans="1:2">
      <c r="A11" s="7" t="s">
        <v>98</v>
      </c>
      <c r="B11" s="9" t="s">
        <v>14</v>
      </c>
    </row>
    <row r="12" spans="1:2">
      <c r="A12" s="7" t="s">
        <v>101</v>
      </c>
      <c r="B12" s="9" t="s">
        <v>15</v>
      </c>
    </row>
    <row r="13" spans="1:2">
      <c r="A13" s="7" t="s">
        <v>99</v>
      </c>
      <c r="B13" s="9" t="s">
        <v>16</v>
      </c>
    </row>
    <row r="14" spans="1:2">
      <c r="A14" s="7" t="s">
        <v>102</v>
      </c>
      <c r="B14" s="10" t="s">
        <v>192</v>
      </c>
    </row>
    <row r="15" spans="1:2">
      <c r="A15" s="7" t="s">
        <v>103</v>
      </c>
      <c r="B15" s="9" t="s">
        <v>170</v>
      </c>
    </row>
    <row r="16" spans="1:2">
      <c r="A16" s="7" t="s">
        <v>104</v>
      </c>
      <c r="B16" s="9" t="s">
        <v>171</v>
      </c>
    </row>
    <row r="17" spans="1:2">
      <c r="A17" s="7" t="s">
        <v>105</v>
      </c>
      <c r="B17" s="9" t="s">
        <v>172</v>
      </c>
    </row>
    <row r="18" spans="1:2">
      <c r="A18" s="7" t="s">
        <v>106</v>
      </c>
      <c r="B18" s="9" t="s">
        <v>173</v>
      </c>
    </row>
    <row r="19" spans="1:2">
      <c r="A19" s="7" t="s">
        <v>107</v>
      </c>
      <c r="B19" s="9" t="s">
        <v>17</v>
      </c>
    </row>
    <row r="20" spans="1:2">
      <c r="A20" s="7" t="s">
        <v>108</v>
      </c>
      <c r="B20" s="9" t="s">
        <v>18</v>
      </c>
    </row>
    <row r="21" spans="1:2">
      <c r="A21" s="7" t="s">
        <v>109</v>
      </c>
      <c r="B21" s="9" t="s">
        <v>19</v>
      </c>
    </row>
    <row r="22" spans="1:2">
      <c r="A22" s="7" t="s">
        <v>110</v>
      </c>
      <c r="B22" s="9" t="s">
        <v>20</v>
      </c>
    </row>
    <row r="23" spans="1:2">
      <c r="A23" s="7" t="s">
        <v>111</v>
      </c>
      <c r="B23" s="9" t="s">
        <v>174</v>
      </c>
    </row>
    <row r="24" spans="1:2">
      <c r="A24" s="7" t="s">
        <v>112</v>
      </c>
      <c r="B24" s="9" t="s">
        <v>4</v>
      </c>
    </row>
    <row r="25" spans="1:2">
      <c r="A25" s="7" t="s">
        <v>113</v>
      </c>
      <c r="B25" s="9" t="s">
        <v>21</v>
      </c>
    </row>
    <row r="26" spans="1:2">
      <c r="A26" s="7" t="s">
        <v>114</v>
      </c>
      <c r="B26" s="9" t="s">
        <v>22</v>
      </c>
    </row>
    <row r="27" spans="1:2">
      <c r="A27" s="7" t="s">
        <v>115</v>
      </c>
      <c r="B27" s="10" t="s">
        <v>183</v>
      </c>
    </row>
    <row r="28" spans="1:2">
      <c r="A28" s="7" t="s">
        <v>116</v>
      </c>
      <c r="B28" s="9" t="s">
        <v>23</v>
      </c>
    </row>
    <row r="29" spans="1:2">
      <c r="A29" s="7" t="s">
        <v>117</v>
      </c>
      <c r="B29" s="9" t="s">
        <v>190</v>
      </c>
    </row>
    <row r="30" spans="1:2">
      <c r="A30" s="7" t="s">
        <v>118</v>
      </c>
      <c r="B30" s="9" t="s">
        <v>164</v>
      </c>
    </row>
    <row r="31" spans="1:2">
      <c r="A31" s="7" t="s">
        <v>119</v>
      </c>
      <c r="B31" s="9" t="s">
        <v>165</v>
      </c>
    </row>
    <row r="32" spans="1:2">
      <c r="A32" s="7" t="s">
        <v>120</v>
      </c>
      <c r="B32" s="9" t="s">
        <v>166</v>
      </c>
    </row>
    <row r="33" spans="1:2">
      <c r="A33" s="7" t="s">
        <v>121</v>
      </c>
      <c r="B33" s="9" t="s">
        <v>167</v>
      </c>
    </row>
    <row r="34" spans="1:2">
      <c r="A34" s="7" t="s">
        <v>122</v>
      </c>
      <c r="B34" s="9" t="s">
        <v>24</v>
      </c>
    </row>
    <row r="35" spans="1:2">
      <c r="A35" s="7" t="s">
        <v>123</v>
      </c>
      <c r="B35" s="9" t="s">
        <v>25</v>
      </c>
    </row>
    <row r="36" spans="1:2">
      <c r="A36" s="7" t="s">
        <v>124</v>
      </c>
      <c r="B36" s="9" t="s">
        <v>176</v>
      </c>
    </row>
    <row r="37" spans="1:2">
      <c r="A37" s="7" t="s">
        <v>125</v>
      </c>
      <c r="B37" s="9" t="s">
        <v>26</v>
      </c>
    </row>
    <row r="38" spans="1:2">
      <c r="A38" s="7" t="s">
        <v>126</v>
      </c>
      <c r="B38" s="9" t="s">
        <v>27</v>
      </c>
    </row>
    <row r="39" spans="1:2">
      <c r="A39" s="7" t="s">
        <v>127</v>
      </c>
      <c r="B39" s="9" t="s">
        <v>177</v>
      </c>
    </row>
    <row r="40" spans="1:2">
      <c r="A40" s="7" t="s">
        <v>161</v>
      </c>
      <c r="B40" s="9" t="s">
        <v>28</v>
      </c>
    </row>
    <row r="41" spans="1:2">
      <c r="A41" s="7" t="s">
        <v>186</v>
      </c>
      <c r="B41" s="9" t="s">
        <v>29</v>
      </c>
    </row>
    <row r="42" spans="1:2">
      <c r="A42" s="7" t="s">
        <v>187</v>
      </c>
      <c r="B42" s="9" t="s">
        <v>30</v>
      </c>
    </row>
    <row r="43" spans="1:2">
      <c r="A43" s="7" t="s">
        <v>188</v>
      </c>
      <c r="B43" s="9" t="s">
        <v>31</v>
      </c>
    </row>
    <row r="44" spans="1:2">
      <c r="A44" s="7" t="s">
        <v>189</v>
      </c>
      <c r="B44" s="9" t="s">
        <v>32</v>
      </c>
    </row>
    <row r="45" spans="1:2">
      <c r="A45" s="7" t="s">
        <v>128</v>
      </c>
      <c r="B45" s="9" t="s">
        <v>33</v>
      </c>
    </row>
    <row r="46" spans="1:2">
      <c r="A46" s="7" t="s">
        <v>129</v>
      </c>
      <c r="B46" s="9" t="s">
        <v>34</v>
      </c>
    </row>
    <row r="47" spans="1:2">
      <c r="A47" s="7" t="s">
        <v>130</v>
      </c>
      <c r="B47" s="9" t="s">
        <v>35</v>
      </c>
    </row>
    <row r="48" spans="1:2">
      <c r="A48" s="7" t="s">
        <v>131</v>
      </c>
      <c r="B48" s="9" t="s">
        <v>36</v>
      </c>
    </row>
    <row r="49" spans="1:2">
      <c r="A49" s="7" t="s">
        <v>132</v>
      </c>
      <c r="B49" s="9" t="s">
        <v>37</v>
      </c>
    </row>
    <row r="50" spans="1:2">
      <c r="A50" s="7" t="s">
        <v>133</v>
      </c>
      <c r="B50" s="9" t="s">
        <v>38</v>
      </c>
    </row>
    <row r="51" spans="1:2">
      <c r="A51" s="7" t="s">
        <v>134</v>
      </c>
      <c r="B51" s="9" t="s">
        <v>178</v>
      </c>
    </row>
    <row r="52" spans="1:2">
      <c r="A52" s="7" t="s">
        <v>135</v>
      </c>
      <c r="B52" s="9" t="s">
        <v>39</v>
      </c>
    </row>
    <row r="53" spans="1:2">
      <c r="A53" s="7" t="s">
        <v>136</v>
      </c>
      <c r="B53" s="9" t="s">
        <v>40</v>
      </c>
    </row>
    <row r="54" spans="1:2">
      <c r="A54" s="7" t="s">
        <v>137</v>
      </c>
      <c r="B54" s="9" t="s">
        <v>41</v>
      </c>
    </row>
    <row r="55" spans="1:2">
      <c r="A55" s="7" t="s">
        <v>138</v>
      </c>
      <c r="B55" s="9" t="s">
        <v>42</v>
      </c>
    </row>
    <row r="56" spans="1:2">
      <c r="A56" s="7" t="s">
        <v>139</v>
      </c>
      <c r="B56" s="9" t="s">
        <v>43</v>
      </c>
    </row>
    <row r="57" spans="1:2">
      <c r="A57" s="7" t="s">
        <v>140</v>
      </c>
      <c r="B57" s="9" t="s">
        <v>182</v>
      </c>
    </row>
    <row r="58" spans="1:2">
      <c r="A58" s="7" t="s">
        <v>141</v>
      </c>
      <c r="B58" s="9" t="s">
        <v>180</v>
      </c>
    </row>
    <row r="59" spans="1:2">
      <c r="A59" s="7" t="s">
        <v>142</v>
      </c>
      <c r="B59" s="9" t="s">
        <v>179</v>
      </c>
    </row>
    <row r="60" spans="1:2">
      <c r="A60" s="7" t="s">
        <v>143</v>
      </c>
      <c r="B60" s="9" t="s">
        <v>44</v>
      </c>
    </row>
    <row r="61" spans="1:2">
      <c r="A61" s="7" t="s">
        <v>144</v>
      </c>
      <c r="B61" s="9" t="s">
        <v>45</v>
      </c>
    </row>
    <row r="62" spans="1:2">
      <c r="A62" s="7" t="s">
        <v>145</v>
      </c>
      <c r="B62" s="9" t="s">
        <v>46</v>
      </c>
    </row>
    <row r="63" spans="1:2">
      <c r="A63" s="7" t="s">
        <v>146</v>
      </c>
      <c r="B63" s="9" t="s">
        <v>47</v>
      </c>
    </row>
    <row r="64" spans="1:2">
      <c r="A64" s="7" t="s">
        <v>147</v>
      </c>
      <c r="B64" s="9" t="s">
        <v>48</v>
      </c>
    </row>
    <row r="65" spans="1:2">
      <c r="A65" s="7" t="s">
        <v>148</v>
      </c>
      <c r="B65" s="9" t="s">
        <v>49</v>
      </c>
    </row>
    <row r="66" spans="1:2">
      <c r="A66" s="7" t="s">
        <v>149</v>
      </c>
      <c r="B66" s="9" t="s">
        <v>50</v>
      </c>
    </row>
    <row r="67" spans="1:2">
      <c r="A67" s="7" t="s">
        <v>150</v>
      </c>
      <c r="B67" s="9" t="s">
        <v>51</v>
      </c>
    </row>
    <row r="68" spans="1:2">
      <c r="A68" s="7" t="s">
        <v>151</v>
      </c>
      <c r="B68" s="9" t="s">
        <v>52</v>
      </c>
    </row>
    <row r="69" spans="1:2">
      <c r="A69" s="7" t="s">
        <v>152</v>
      </c>
      <c r="B69" s="9" t="s">
        <v>53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0"/>
  <sheetViews>
    <sheetView workbookViewId="0">
      <selection activeCell="C6" sqref="C6"/>
    </sheetView>
  </sheetViews>
  <sheetFormatPr defaultRowHeight="13.5"/>
  <cols>
    <col min="2" max="2" width="31.625" customWidth="1"/>
  </cols>
  <sheetData>
    <row r="1" spans="1:2" ht="23.25" thickBot="1">
      <c r="A1" s="31" t="s">
        <v>263</v>
      </c>
      <c r="B1" s="31"/>
    </row>
    <row r="2" spans="1:2" ht="15" thickTop="1" thickBot="1">
      <c r="A2" s="5" t="s">
        <v>222</v>
      </c>
      <c r="B2" s="5" t="s">
        <v>223</v>
      </c>
    </row>
    <row r="3" spans="1:2" ht="14.25" thickTop="1">
      <c r="A3" s="7" t="s">
        <v>2</v>
      </c>
      <c r="B3" s="8" t="s">
        <v>246</v>
      </c>
    </row>
    <row r="4" spans="1:2">
      <c r="A4" s="7" t="s">
        <v>181</v>
      </c>
      <c r="B4" s="9" t="s">
        <v>68</v>
      </c>
    </row>
    <row r="5" spans="1:2">
      <c r="A5" s="7" t="s">
        <v>100</v>
      </c>
      <c r="B5" s="9" t="s">
        <v>193</v>
      </c>
    </row>
    <row r="6" spans="1:2">
      <c r="A6" s="7" t="s">
        <v>194</v>
      </c>
      <c r="B6" s="9" t="s">
        <v>84</v>
      </c>
    </row>
    <row r="7" spans="1:2">
      <c r="A7" s="7" t="s">
        <v>98</v>
      </c>
      <c r="B7" s="9" t="s">
        <v>71</v>
      </c>
    </row>
    <row r="8" spans="1:2">
      <c r="A8" s="7" t="s">
        <v>101</v>
      </c>
      <c r="B8" s="9" t="s">
        <v>81</v>
      </c>
    </row>
    <row r="9" spans="1:2">
      <c r="A9" s="7" t="s">
        <v>99</v>
      </c>
      <c r="B9" s="9" t="s">
        <v>247</v>
      </c>
    </row>
    <row r="10" spans="1:2">
      <c r="A10" s="7" t="s">
        <v>102</v>
      </c>
      <c r="B10" s="9" t="s">
        <v>169</v>
      </c>
    </row>
    <row r="11" spans="1:2">
      <c r="A11" s="7" t="s">
        <v>107</v>
      </c>
      <c r="B11" s="9" t="s">
        <v>248</v>
      </c>
    </row>
    <row r="12" spans="1:2">
      <c r="A12" s="7" t="s">
        <v>108</v>
      </c>
      <c r="B12" s="9" t="s">
        <v>195</v>
      </c>
    </row>
    <row r="13" spans="1:2">
      <c r="A13" s="7" t="s">
        <v>196</v>
      </c>
      <c r="B13" s="9" t="s">
        <v>197</v>
      </c>
    </row>
    <row r="14" spans="1:2">
      <c r="A14" s="7" t="s">
        <v>224</v>
      </c>
      <c r="B14" s="9" t="s">
        <v>198</v>
      </c>
    </row>
    <row r="15" spans="1:2">
      <c r="A15" s="7" t="s">
        <v>225</v>
      </c>
      <c r="B15" s="9" t="s">
        <v>249</v>
      </c>
    </row>
    <row r="16" spans="1:2">
      <c r="A16" s="7" t="s">
        <v>199</v>
      </c>
      <c r="B16" s="9" t="s">
        <v>4</v>
      </c>
    </row>
    <row r="17" spans="1:2">
      <c r="A17" s="7" t="s">
        <v>226</v>
      </c>
      <c r="B17" s="9" t="s">
        <v>250</v>
      </c>
    </row>
    <row r="18" spans="1:2">
      <c r="A18" s="7" t="s">
        <v>227</v>
      </c>
      <c r="B18" s="9" t="s">
        <v>82</v>
      </c>
    </row>
    <row r="19" spans="1:2">
      <c r="A19" s="7" t="s">
        <v>228</v>
      </c>
      <c r="B19" s="9" t="s">
        <v>251</v>
      </c>
    </row>
    <row r="20" spans="1:2">
      <c r="A20" s="7" t="s">
        <v>229</v>
      </c>
      <c r="B20" s="9" t="s">
        <v>201</v>
      </c>
    </row>
    <row r="21" spans="1:2">
      <c r="A21" s="7" t="s">
        <v>230</v>
      </c>
      <c r="B21" s="9" t="s">
        <v>252</v>
      </c>
    </row>
    <row r="22" spans="1:2">
      <c r="A22" s="7" t="s">
        <v>231</v>
      </c>
      <c r="B22" s="9" t="s">
        <v>202</v>
      </c>
    </row>
    <row r="23" spans="1:2">
      <c r="A23" s="7" t="s">
        <v>203</v>
      </c>
      <c r="B23" s="9" t="s">
        <v>253</v>
      </c>
    </row>
    <row r="24" spans="1:2">
      <c r="A24" s="7" t="s">
        <v>232</v>
      </c>
      <c r="B24" s="9" t="s">
        <v>204</v>
      </c>
    </row>
    <row r="25" spans="1:2">
      <c r="A25" s="7" t="s">
        <v>233</v>
      </c>
      <c r="B25" s="9" t="s">
        <v>254</v>
      </c>
    </row>
    <row r="26" spans="1:2">
      <c r="A26" s="7" t="s">
        <v>205</v>
      </c>
      <c r="B26" s="9" t="s">
        <v>206</v>
      </c>
    </row>
    <row r="27" spans="1:2">
      <c r="A27" s="7" t="s">
        <v>234</v>
      </c>
      <c r="B27" s="9" t="s">
        <v>255</v>
      </c>
    </row>
    <row r="28" spans="1:2">
      <c r="A28" s="7" t="s">
        <v>235</v>
      </c>
      <c r="B28" s="9" t="s">
        <v>207</v>
      </c>
    </row>
    <row r="29" spans="1:2">
      <c r="A29" s="7" t="s">
        <v>236</v>
      </c>
      <c r="B29" s="9" t="s">
        <v>256</v>
      </c>
    </row>
    <row r="30" spans="1:2">
      <c r="A30" s="7" t="s">
        <v>237</v>
      </c>
      <c r="B30" s="9" t="s">
        <v>83</v>
      </c>
    </row>
    <row r="31" spans="1:2">
      <c r="A31" s="7" t="s">
        <v>238</v>
      </c>
      <c r="B31" s="9" t="s">
        <v>257</v>
      </c>
    </row>
    <row r="32" spans="1:2">
      <c r="A32" s="7" t="s">
        <v>239</v>
      </c>
      <c r="B32" s="9" t="s">
        <v>208</v>
      </c>
    </row>
    <row r="33" spans="1:2">
      <c r="A33" s="7" t="s">
        <v>209</v>
      </c>
      <c r="B33" s="9" t="s">
        <v>258</v>
      </c>
    </row>
    <row r="34" spans="1:2">
      <c r="A34" s="7" t="s">
        <v>240</v>
      </c>
      <c r="B34" s="9" t="s">
        <v>210</v>
      </c>
    </row>
    <row r="35" spans="1:2">
      <c r="A35" s="7" t="s">
        <v>241</v>
      </c>
      <c r="B35" s="9" t="s">
        <v>259</v>
      </c>
    </row>
    <row r="36" spans="1:2" ht="12" customHeight="1">
      <c r="A36" s="7" t="s">
        <v>211</v>
      </c>
      <c r="B36" s="9" t="s">
        <v>212</v>
      </c>
    </row>
    <row r="37" spans="1:2">
      <c r="A37" s="7" t="s">
        <v>242</v>
      </c>
      <c r="B37" s="9" t="s">
        <v>213</v>
      </c>
    </row>
    <row r="38" spans="1:2">
      <c r="A38" s="7" t="s">
        <v>243</v>
      </c>
      <c r="B38" s="9" t="s">
        <v>214</v>
      </c>
    </row>
    <row r="39" spans="1:2">
      <c r="A39" s="7" t="s">
        <v>244</v>
      </c>
      <c r="B39" s="9" t="s">
        <v>215</v>
      </c>
    </row>
    <row r="40" spans="1:2">
      <c r="A40" s="7" t="s">
        <v>245</v>
      </c>
      <c r="B40" s="9" t="s">
        <v>216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5"/>
  <sheetViews>
    <sheetView tabSelected="1" workbookViewId="0">
      <selection activeCell="H29" sqref="H29"/>
    </sheetView>
  </sheetViews>
  <sheetFormatPr defaultRowHeight="13.5"/>
  <cols>
    <col min="1" max="1" width="5.75" customWidth="1"/>
    <col min="2" max="3" width="4" customWidth="1"/>
    <col min="4" max="5" width="4.75" customWidth="1"/>
    <col min="6" max="6" width="17.375" customWidth="1"/>
    <col min="7" max="7" width="9.375" customWidth="1"/>
    <col min="8" max="8" width="12.875" customWidth="1"/>
    <col min="9" max="9" width="11.25" customWidth="1"/>
    <col min="10" max="10" width="4.625" customWidth="1"/>
    <col min="11" max="12" width="8.75" customWidth="1"/>
    <col min="13" max="13" width="4.125" customWidth="1"/>
  </cols>
  <sheetData>
    <row r="1" spans="1:12" ht="30.75" customHeight="1" thickBot="1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thickTop="1">
      <c r="A2" s="33" t="s">
        <v>54</v>
      </c>
      <c r="B2" s="35" t="s">
        <v>220</v>
      </c>
      <c r="C2" s="36"/>
      <c r="D2" s="37" t="s">
        <v>65</v>
      </c>
      <c r="E2" s="37"/>
      <c r="F2" s="37" t="s">
        <v>55</v>
      </c>
      <c r="G2" s="38" t="s">
        <v>56</v>
      </c>
      <c r="H2" s="39" t="s">
        <v>57</v>
      </c>
      <c r="I2" s="39" t="s">
        <v>58</v>
      </c>
      <c r="J2" s="39" t="s">
        <v>59</v>
      </c>
      <c r="K2" s="39" t="s">
        <v>260</v>
      </c>
      <c r="L2" s="39" t="s">
        <v>261</v>
      </c>
    </row>
    <row r="3" spans="1:12" ht="11.25" customHeight="1" thickBot="1">
      <c r="A3" s="34"/>
      <c r="B3" s="19" t="s">
        <v>60</v>
      </c>
      <c r="C3" s="19" t="s">
        <v>61</v>
      </c>
      <c r="D3" s="20" t="s">
        <v>62</v>
      </c>
      <c r="E3" s="21" t="s">
        <v>63</v>
      </c>
      <c r="F3" s="34"/>
      <c r="G3" s="34"/>
      <c r="H3" s="34"/>
      <c r="I3" s="34"/>
      <c r="J3" s="34"/>
      <c r="K3" s="40"/>
      <c r="L3" s="40"/>
    </row>
    <row r="4" spans="1:12" ht="15" thickTop="1" thickBot="1">
      <c r="A4" s="11">
        <v>1</v>
      </c>
      <c r="B4" s="12">
        <v>5</v>
      </c>
      <c r="C4" s="12">
        <v>4</v>
      </c>
      <c r="D4" s="12" t="s">
        <v>66</v>
      </c>
      <c r="E4" s="12">
        <v>2</v>
      </c>
      <c r="F4" s="12" t="s">
        <v>160</v>
      </c>
      <c r="G4" s="12" t="str">
        <f t="shared" ref="G4:G34" si="0">IF(I4="",INDEX(明细科目编码,MATCH(H4,明细科目名称,0)),INDEX(明细科目编码,MATCH(H4&amp;"-"&amp;I4,明细科目名称,0)))</f>
        <v>100201</v>
      </c>
      <c r="H4" s="12" t="s">
        <v>68</v>
      </c>
      <c r="I4" s="12" t="s">
        <v>86</v>
      </c>
      <c r="J4" s="12" t="s">
        <v>69</v>
      </c>
      <c r="K4" s="15">
        <v>120000</v>
      </c>
      <c r="L4" s="16"/>
    </row>
    <row r="5" spans="1:12" ht="15" thickTop="1" thickBot="1">
      <c r="A5" s="13">
        <f>IF(H5&lt;&gt;"",IF(AND(D5=D4,E5=E4),A4,MAX(A$4:A4)+1),"")</f>
        <v>2</v>
      </c>
      <c r="B5" s="12">
        <v>5</v>
      </c>
      <c r="C5" s="14">
        <v>5</v>
      </c>
      <c r="D5" s="14" t="s">
        <v>66</v>
      </c>
      <c r="E5" s="14">
        <v>3</v>
      </c>
      <c r="F5" s="14" t="s">
        <v>153</v>
      </c>
      <c r="G5" s="14" t="str">
        <f t="shared" si="0"/>
        <v>100201</v>
      </c>
      <c r="H5" s="14" t="s">
        <v>68</v>
      </c>
      <c r="I5" s="14" t="s">
        <v>86</v>
      </c>
      <c r="J5" s="14" t="s">
        <v>69</v>
      </c>
      <c r="K5" s="15">
        <v>80000</v>
      </c>
      <c r="L5" s="16"/>
    </row>
    <row r="6" spans="1:12" ht="15" thickTop="1" thickBot="1">
      <c r="A6" s="13">
        <f>IF(H6&lt;&gt;"",IF(AND(D6=D5,E6=E5),A5,MAX(A$4:A5)+1),"")</f>
        <v>3</v>
      </c>
      <c r="B6" s="12">
        <v>5</v>
      </c>
      <c r="C6" s="14">
        <v>5</v>
      </c>
      <c r="D6" s="14" t="s">
        <v>66</v>
      </c>
      <c r="E6" s="14">
        <v>4</v>
      </c>
      <c r="F6" s="14" t="s">
        <v>67</v>
      </c>
      <c r="G6" s="14" t="str">
        <f t="shared" si="0"/>
        <v>100201</v>
      </c>
      <c r="H6" s="14" t="s">
        <v>68</v>
      </c>
      <c r="I6" s="14" t="s">
        <v>86</v>
      </c>
      <c r="J6" s="14" t="s">
        <v>69</v>
      </c>
      <c r="K6" s="15">
        <v>20000</v>
      </c>
      <c r="L6" s="16"/>
    </row>
    <row r="7" spans="1:12" ht="15" thickTop="1" thickBot="1">
      <c r="A7" s="13">
        <f>IF(H7&lt;&gt;"",IF(AND(D7=D6,E7=E6),A6,MAX(A$4:A6)+1),"")</f>
        <v>4</v>
      </c>
      <c r="B7" s="12">
        <v>5</v>
      </c>
      <c r="C7" s="14">
        <v>1</v>
      </c>
      <c r="D7" s="14" t="s">
        <v>73</v>
      </c>
      <c r="E7" s="14">
        <v>1</v>
      </c>
      <c r="F7" s="14"/>
      <c r="G7" s="14" t="str">
        <f t="shared" si="0"/>
        <v>100204</v>
      </c>
      <c r="H7" s="14" t="s">
        <v>68</v>
      </c>
      <c r="I7" s="14" t="s">
        <v>75</v>
      </c>
      <c r="J7" s="14" t="s">
        <v>70</v>
      </c>
      <c r="K7" s="15"/>
      <c r="L7" s="16">
        <v>220000</v>
      </c>
    </row>
    <row r="8" spans="1:12" ht="15" thickTop="1" thickBot="1">
      <c r="A8" s="13">
        <f>IF(H8&lt;&gt;"",IF(AND(D8=D7,E8=E7),A7,MAX(A$4:A7)+1),"")</f>
        <v>5</v>
      </c>
      <c r="B8" s="12">
        <v>5</v>
      </c>
      <c r="C8" s="14">
        <v>4</v>
      </c>
      <c r="D8" s="14" t="s">
        <v>76</v>
      </c>
      <c r="E8" s="14">
        <v>2</v>
      </c>
      <c r="F8" s="14" t="s">
        <v>154</v>
      </c>
      <c r="G8" s="14" t="str">
        <f>IF(I8="",INDEX(明细科目编码,MATCH(H8,明细科目名称,0)),INDEX(明细科目编码,MATCH(H8&amp;"-"&amp;I8,明细科目名称,0)))</f>
        <v>140101</v>
      </c>
      <c r="H8" s="14" t="s">
        <v>169</v>
      </c>
      <c r="I8" s="14" t="s">
        <v>221</v>
      </c>
      <c r="J8" s="14" t="s">
        <v>69</v>
      </c>
      <c r="K8" s="15">
        <v>20000</v>
      </c>
      <c r="L8" s="16"/>
    </row>
    <row r="9" spans="1:12" ht="15" thickTop="1" thickBot="1">
      <c r="A9" s="13">
        <f>IF(H9&lt;&gt;"",IF(AND(D9=D8,E9=E8),A8,MAX(A$4:A8)+1),"")</f>
        <v>6</v>
      </c>
      <c r="B9" s="12">
        <v>5</v>
      </c>
      <c r="C9" s="14">
        <v>6</v>
      </c>
      <c r="D9" s="14" t="s">
        <v>76</v>
      </c>
      <c r="E9" s="14">
        <v>3</v>
      </c>
      <c r="F9" s="14" t="s">
        <v>79</v>
      </c>
      <c r="G9" s="14" t="str">
        <f>IF(I9="",INDEX(明细科目编码,MATCH(H9,明细科目名称,0)),INDEX(明细科目编码,MATCH(H9&amp;"-"&amp;I9,明细科目名称,0)))</f>
        <v>140102</v>
      </c>
      <c r="H9" s="14" t="s">
        <v>169</v>
      </c>
      <c r="I9" s="14" t="s">
        <v>85</v>
      </c>
      <c r="J9" s="14" t="s">
        <v>69</v>
      </c>
      <c r="K9" s="15">
        <v>7500</v>
      </c>
      <c r="L9" s="16"/>
    </row>
    <row r="10" spans="1:12" ht="15" thickTop="1" thickBot="1">
      <c r="A10" s="13">
        <f>IF(H10&lt;&gt;"",IF(AND(D10=D9,E10=E9),A9,MAX(A$4:A9)+1),"")</f>
        <v>7</v>
      </c>
      <c r="B10" s="12">
        <v>5</v>
      </c>
      <c r="C10" s="14">
        <v>4</v>
      </c>
      <c r="D10" s="14" t="s">
        <v>76</v>
      </c>
      <c r="E10" s="14">
        <v>1</v>
      </c>
      <c r="F10" s="17"/>
      <c r="G10" s="14" t="str">
        <f>IF(I10="",INDEX(明细科目编码,MATCH(H10,明细科目名称,0)),INDEX(明细科目编码,MATCH(H10&amp;"-"&amp;I10,明细科目名称,0)))</f>
        <v>2202</v>
      </c>
      <c r="H10" s="14" t="s">
        <v>82</v>
      </c>
      <c r="I10" s="14"/>
      <c r="J10" s="14" t="s">
        <v>70</v>
      </c>
      <c r="K10" s="15"/>
      <c r="L10" s="16">
        <v>27500</v>
      </c>
    </row>
    <row r="11" spans="1:12" ht="15" thickTop="1" thickBot="1">
      <c r="A11" s="13">
        <v>1</v>
      </c>
      <c r="B11" s="12">
        <v>5</v>
      </c>
      <c r="C11" s="14">
        <v>1</v>
      </c>
      <c r="D11" s="14" t="s">
        <v>66</v>
      </c>
      <c r="E11" s="14">
        <v>1</v>
      </c>
      <c r="F11" s="18" t="s">
        <v>159</v>
      </c>
      <c r="G11" s="14" t="str">
        <f t="shared" si="0"/>
        <v>1002</v>
      </c>
      <c r="H11" s="14" t="s">
        <v>68</v>
      </c>
      <c r="I11" s="14"/>
      <c r="J11" s="14" t="s">
        <v>69</v>
      </c>
      <c r="K11" s="15">
        <v>8000</v>
      </c>
      <c r="L11" s="16"/>
    </row>
    <row r="12" spans="1:12" ht="15" thickTop="1" thickBot="1">
      <c r="A12" s="13">
        <f>IF(H12&lt;&gt;"",IF(AND(D12=D11,E12=E11),A11,MAX(A$4:A11)+1),"")</f>
        <v>1</v>
      </c>
      <c r="B12" s="12">
        <v>5</v>
      </c>
      <c r="C12" s="14">
        <v>1</v>
      </c>
      <c r="D12" s="14" t="s">
        <v>66</v>
      </c>
      <c r="E12" s="14">
        <v>1</v>
      </c>
      <c r="F12" s="14"/>
      <c r="G12" s="14" t="str">
        <f t="shared" si="0"/>
        <v>1122</v>
      </c>
      <c r="H12" s="14" t="s">
        <v>71</v>
      </c>
      <c r="I12" s="14"/>
      <c r="J12" s="14" t="s">
        <v>70</v>
      </c>
      <c r="K12" s="15"/>
      <c r="L12" s="16">
        <v>8000</v>
      </c>
    </row>
    <row r="13" spans="1:12" ht="15" thickTop="1" thickBot="1">
      <c r="A13" s="13">
        <f>IF(H13&lt;&gt;"",IF(AND(D13=D12,E13=E12),A12,MAX(A$4:A12)+1),"")</f>
        <v>8</v>
      </c>
      <c r="B13" s="12">
        <v>5</v>
      </c>
      <c r="C13" s="14">
        <v>1</v>
      </c>
      <c r="D13" s="14" t="s">
        <v>73</v>
      </c>
      <c r="E13" s="14">
        <v>1</v>
      </c>
      <c r="F13" s="14" t="s">
        <v>74</v>
      </c>
      <c r="G13" s="14" t="str">
        <f t="shared" si="0"/>
        <v>1001</v>
      </c>
      <c r="H13" s="14" t="s">
        <v>184</v>
      </c>
      <c r="I13" s="14"/>
      <c r="J13" s="14" t="s">
        <v>70</v>
      </c>
      <c r="K13" s="15"/>
      <c r="L13" s="16">
        <v>32000</v>
      </c>
    </row>
    <row r="14" spans="1:12" ht="15" thickTop="1" thickBot="1">
      <c r="A14" s="13">
        <f>IF(H14&lt;&gt;"",IF(AND(D14=D13,E14=E13),A13,MAX(A$4:A13)+1),"")</f>
        <v>9</v>
      </c>
      <c r="B14" s="12">
        <v>5</v>
      </c>
      <c r="C14" s="14">
        <v>1</v>
      </c>
      <c r="D14" s="14" t="s">
        <v>72</v>
      </c>
      <c r="E14" s="14">
        <v>1</v>
      </c>
      <c r="F14" s="14" t="s">
        <v>78</v>
      </c>
      <c r="G14" s="14" t="str">
        <f t="shared" si="0"/>
        <v>1231</v>
      </c>
      <c r="H14" s="14" t="s">
        <v>81</v>
      </c>
      <c r="I14" s="14"/>
      <c r="J14" s="14" t="s">
        <v>69</v>
      </c>
      <c r="K14" s="15">
        <v>32000</v>
      </c>
      <c r="L14" s="16"/>
    </row>
    <row r="15" spans="1:12" ht="15" thickTop="1" thickBot="1">
      <c r="A15" s="13">
        <f>IF(H15&lt;&gt;"",IF(AND(D15=D14,E15=E14),A14,MAX(A$4:A14)+1),"")</f>
        <v>9</v>
      </c>
      <c r="B15" s="12">
        <v>5</v>
      </c>
      <c r="C15" s="14">
        <v>1</v>
      </c>
      <c r="D15" s="14" t="s">
        <v>72</v>
      </c>
      <c r="E15" s="14">
        <v>1</v>
      </c>
      <c r="F15" s="14"/>
      <c r="G15" s="14" t="str">
        <f t="shared" si="0"/>
        <v>1001</v>
      </c>
      <c r="H15" s="14" t="s">
        <v>184</v>
      </c>
      <c r="I15" s="14"/>
      <c r="J15" s="14" t="s">
        <v>70</v>
      </c>
      <c r="K15" s="15"/>
      <c r="L15" s="16">
        <v>42000</v>
      </c>
    </row>
    <row r="16" spans="1:12" ht="15" thickTop="1" thickBot="1">
      <c r="A16" s="13">
        <f>IF(H16&lt;&gt;"",IF(AND(D16=D15,E16=E15),A15,MAX(A$4:A15)+1),"")</f>
        <v>10</v>
      </c>
      <c r="B16" s="12">
        <v>5</v>
      </c>
      <c r="C16" s="14">
        <v>4</v>
      </c>
      <c r="D16" s="14" t="s">
        <v>76</v>
      </c>
      <c r="E16" s="14">
        <v>1</v>
      </c>
      <c r="F16" s="17"/>
      <c r="G16" s="14" t="str">
        <f t="shared" si="0"/>
        <v>2202</v>
      </c>
      <c r="H16" s="14" t="s">
        <v>82</v>
      </c>
      <c r="I16" s="14"/>
      <c r="J16" s="14" t="s">
        <v>69</v>
      </c>
      <c r="K16" s="15">
        <v>42000</v>
      </c>
      <c r="L16" s="16"/>
    </row>
    <row r="17" spans="1:12" ht="15" thickTop="1" thickBot="1">
      <c r="A17" s="13">
        <f>IF(H17&lt;&gt;"",IF(AND(D17=D16,E17=E16),A16,MAX(A$4:A16)+1),"")</f>
        <v>11</v>
      </c>
      <c r="B17" s="12">
        <v>5</v>
      </c>
      <c r="C17" s="14">
        <v>4</v>
      </c>
      <c r="D17" s="14" t="s">
        <v>76</v>
      </c>
      <c r="E17" s="14">
        <v>2</v>
      </c>
      <c r="F17" s="14"/>
      <c r="G17" s="14" t="str">
        <f t="shared" si="0"/>
        <v>1122</v>
      </c>
      <c r="H17" s="14" t="s">
        <v>71</v>
      </c>
      <c r="I17" s="14"/>
      <c r="J17" s="14" t="s">
        <v>69</v>
      </c>
      <c r="K17" s="15">
        <v>15000</v>
      </c>
      <c r="L17" s="16"/>
    </row>
    <row r="18" spans="1:12" ht="15" thickTop="1" thickBot="1">
      <c r="A18" s="13">
        <f>IF(H18&lt;&gt;"",IF(AND(D18=D17,E18=E17),A17,MAX(A$4:A17)+1),"")</f>
        <v>12</v>
      </c>
      <c r="B18" s="12">
        <v>5</v>
      </c>
      <c r="C18" s="14">
        <v>4</v>
      </c>
      <c r="D18" s="14" t="s">
        <v>66</v>
      </c>
      <c r="E18" s="14">
        <v>2</v>
      </c>
      <c r="F18" s="14"/>
      <c r="G18" s="14" t="str">
        <f t="shared" si="0"/>
        <v>6001</v>
      </c>
      <c r="H18" s="14" t="s">
        <v>83</v>
      </c>
      <c r="I18" s="14"/>
      <c r="J18" s="14" t="s">
        <v>70</v>
      </c>
      <c r="K18" s="15"/>
      <c r="L18" s="16">
        <v>15000</v>
      </c>
    </row>
    <row r="19" spans="1:12" ht="15" thickTop="1" thickBot="1">
      <c r="A19" s="13">
        <f>IF(H19&lt;&gt;"",IF(AND(D19=D18,E19=E18),A18,MAX(A$4:A18)+1),"")</f>
        <v>13</v>
      </c>
      <c r="B19" s="12">
        <v>5</v>
      </c>
      <c r="C19" s="14">
        <v>5</v>
      </c>
      <c r="D19" s="14" t="s">
        <v>73</v>
      </c>
      <c r="E19" s="14">
        <v>2</v>
      </c>
      <c r="F19" s="14" t="s">
        <v>155</v>
      </c>
      <c r="G19" s="14" t="str">
        <f>IF(I19="",INDEX(明细科目编码,MATCH(H19,明细科目名称,0)),INDEX(明细科目编码,MATCH(H19&amp;"-"&amp;I19,明细科目名称,0)))</f>
        <v>2221</v>
      </c>
      <c r="H19" s="14" t="s">
        <v>191</v>
      </c>
      <c r="I19" s="14"/>
      <c r="J19" s="14" t="s">
        <v>69</v>
      </c>
      <c r="K19" s="15">
        <v>12000</v>
      </c>
      <c r="L19" s="16"/>
    </row>
    <row r="20" spans="1:12" ht="15" thickTop="1" thickBot="1">
      <c r="A20" s="13">
        <f>IF(H20&lt;&gt;"",IF(AND(D20=D19,E20=E19),A19,MAX(A$4:A19)+1),"")</f>
        <v>13</v>
      </c>
      <c r="B20" s="12">
        <v>5</v>
      </c>
      <c r="C20" s="14">
        <v>5</v>
      </c>
      <c r="D20" s="14" t="s">
        <v>73</v>
      </c>
      <c r="E20" s="14">
        <v>2</v>
      </c>
      <c r="F20" s="14"/>
      <c r="G20" s="14" t="str">
        <f t="shared" si="0"/>
        <v>1002</v>
      </c>
      <c r="H20" s="14" t="s">
        <v>68</v>
      </c>
      <c r="I20" s="14"/>
      <c r="J20" s="14" t="s">
        <v>70</v>
      </c>
      <c r="K20" s="15"/>
      <c r="L20" s="16">
        <v>2000</v>
      </c>
    </row>
    <row r="21" spans="1:12" ht="15" thickTop="1" thickBot="1">
      <c r="A21" s="13">
        <f>IF(H21&lt;&gt;"",IF(AND(D21=D20,E21=E20),A20,MAX(A$4:A20)+1),"")</f>
        <v>14</v>
      </c>
      <c r="B21" s="12">
        <v>5</v>
      </c>
      <c r="C21" s="14">
        <v>5</v>
      </c>
      <c r="D21" s="14" t="s">
        <v>66</v>
      </c>
      <c r="E21" s="14">
        <v>3</v>
      </c>
      <c r="F21" s="14"/>
      <c r="G21" s="14" t="str">
        <f t="shared" si="0"/>
        <v>1002</v>
      </c>
      <c r="H21" s="14" t="s">
        <v>68</v>
      </c>
      <c r="I21" s="14"/>
      <c r="J21" s="14" t="s">
        <v>70</v>
      </c>
      <c r="K21" s="15"/>
      <c r="L21" s="16">
        <v>4000</v>
      </c>
    </row>
    <row r="22" spans="1:12" ht="13.5" customHeight="1" thickTop="1" thickBot="1">
      <c r="A22" s="13">
        <f>IF(H22&lt;&gt;"",IF(AND(D22=D21,E22=E21),A21,MAX(A$4:A21)+1),"")</f>
        <v>15</v>
      </c>
      <c r="B22" s="12">
        <v>5</v>
      </c>
      <c r="C22" s="14">
        <v>5</v>
      </c>
      <c r="D22" s="14" t="s">
        <v>66</v>
      </c>
      <c r="E22" s="14">
        <v>4</v>
      </c>
      <c r="F22" s="14"/>
      <c r="G22" s="14" t="str">
        <f t="shared" si="0"/>
        <v>1901</v>
      </c>
      <c r="H22" s="14" t="s">
        <v>185</v>
      </c>
      <c r="I22" s="14"/>
      <c r="J22" s="14" t="s">
        <v>70</v>
      </c>
      <c r="K22" s="15"/>
      <c r="L22" s="16">
        <v>5000</v>
      </c>
    </row>
    <row r="23" spans="1:12" ht="15" thickTop="1" thickBot="1">
      <c r="A23" s="13">
        <f>IF(H23&lt;&gt;"",IF(AND(D23=D22,E23=E22),A22,MAX(A$4:A22)+1),"")</f>
        <v>16</v>
      </c>
      <c r="B23" s="12">
        <v>5</v>
      </c>
      <c r="C23" s="14">
        <v>6</v>
      </c>
      <c r="D23" s="14" t="s">
        <v>76</v>
      </c>
      <c r="E23" s="14">
        <v>3</v>
      </c>
      <c r="F23" s="14"/>
      <c r="G23" s="14" t="str">
        <f t="shared" si="0"/>
        <v>2201</v>
      </c>
      <c r="H23" s="14" t="s">
        <v>200</v>
      </c>
      <c r="I23" s="14"/>
      <c r="J23" s="14" t="s">
        <v>70</v>
      </c>
      <c r="K23" s="15"/>
      <c r="L23" s="16">
        <v>1000</v>
      </c>
    </row>
    <row r="24" spans="1:12" ht="15" thickTop="1" thickBot="1">
      <c r="A24" s="13">
        <f>IF(H24&lt;&gt;"",IF(AND(D24=D23,E24=E23),A23,MAX(A$4:A23)+1),"")</f>
        <v>17</v>
      </c>
      <c r="B24" s="12">
        <v>5</v>
      </c>
      <c r="C24" s="14">
        <v>6</v>
      </c>
      <c r="D24" s="14" t="s">
        <v>77</v>
      </c>
      <c r="E24" s="14">
        <v>2</v>
      </c>
      <c r="F24" s="14" t="s">
        <v>156</v>
      </c>
      <c r="G24" s="14" t="str">
        <f t="shared" si="0"/>
        <v>1122</v>
      </c>
      <c r="H24" s="14" t="s">
        <v>71</v>
      </c>
      <c r="I24" s="14"/>
      <c r="J24" s="14" t="s">
        <v>69</v>
      </c>
      <c r="K24" s="15">
        <v>46000</v>
      </c>
      <c r="L24" s="16"/>
    </row>
    <row r="25" spans="1:12" ht="15" thickTop="1" thickBot="1">
      <c r="A25" s="13">
        <f>IF(H25&lt;&gt;"",IF(AND(D25=D24,E25=E24),A24,MAX(A$4:A24)+1),"")</f>
        <v>17</v>
      </c>
      <c r="B25" s="12">
        <v>5</v>
      </c>
      <c r="C25" s="14">
        <v>6</v>
      </c>
      <c r="D25" s="14" t="s">
        <v>77</v>
      </c>
      <c r="E25" s="14">
        <v>2</v>
      </c>
      <c r="F25" s="14"/>
      <c r="G25" s="14" t="str">
        <f t="shared" si="0"/>
        <v>6001</v>
      </c>
      <c r="H25" s="14" t="s">
        <v>83</v>
      </c>
      <c r="I25" s="14"/>
      <c r="J25" s="14" t="s">
        <v>70</v>
      </c>
      <c r="K25" s="15"/>
      <c r="L25" s="16">
        <v>46000</v>
      </c>
    </row>
    <row r="26" spans="1:12" ht="15" thickTop="1" thickBot="1">
      <c r="A26" s="13">
        <f>IF(H26&lt;&gt;"",IF(AND(D26=D25,E26=E25),A25,MAX(A$4:A25)+1),"")</f>
        <v>18</v>
      </c>
      <c r="B26" s="12">
        <v>5</v>
      </c>
      <c r="C26" s="14">
        <v>6</v>
      </c>
      <c r="D26" s="14" t="s">
        <v>77</v>
      </c>
      <c r="E26" s="14">
        <v>3</v>
      </c>
      <c r="F26" s="14" t="s">
        <v>157</v>
      </c>
      <c r="G26" s="14" t="str">
        <f t="shared" si="0"/>
        <v>1001</v>
      </c>
      <c r="H26" s="14" t="s">
        <v>184</v>
      </c>
      <c r="I26" s="14"/>
      <c r="J26" s="14" t="s">
        <v>69</v>
      </c>
      <c r="K26" s="15">
        <v>18000</v>
      </c>
      <c r="L26" s="16"/>
    </row>
    <row r="27" spans="1:12" ht="15" thickTop="1" thickBot="1">
      <c r="A27" s="13">
        <f>IF(H27&lt;&gt;"",IF(AND(D27=D26,E27=E26),A26,MAX(A$4:A26)+1),"")</f>
        <v>18</v>
      </c>
      <c r="B27" s="12">
        <v>5</v>
      </c>
      <c r="C27" s="14">
        <v>6</v>
      </c>
      <c r="D27" s="14" t="s">
        <v>77</v>
      </c>
      <c r="E27" s="14">
        <v>3</v>
      </c>
      <c r="F27" s="14"/>
      <c r="G27" s="14" t="str">
        <f t="shared" si="0"/>
        <v>6001</v>
      </c>
      <c r="H27" s="14" t="s">
        <v>83</v>
      </c>
      <c r="I27" s="14"/>
      <c r="J27" s="14" t="s">
        <v>70</v>
      </c>
      <c r="K27" s="15"/>
      <c r="L27" s="16">
        <v>18000</v>
      </c>
    </row>
    <row r="28" spans="1:12" ht="13.5" customHeight="1" thickTop="1" thickBot="1">
      <c r="A28" s="13">
        <f>IF(H28&lt;&gt;"",IF(AND(D28=D27,E28=E27),A27,MAX(A$4:A27)+1),"")</f>
        <v>19</v>
      </c>
      <c r="B28" s="12">
        <v>5</v>
      </c>
      <c r="C28" s="14">
        <v>7</v>
      </c>
      <c r="D28" s="14" t="s">
        <v>66</v>
      </c>
      <c r="E28" s="14">
        <v>5</v>
      </c>
      <c r="F28" s="14" t="s">
        <v>158</v>
      </c>
      <c r="G28" s="14" t="str">
        <f t="shared" si="0"/>
        <v>1122</v>
      </c>
      <c r="H28" s="14" t="s">
        <v>71</v>
      </c>
      <c r="I28" s="14"/>
      <c r="J28" s="14" t="s">
        <v>69</v>
      </c>
      <c r="K28" s="15">
        <v>20000</v>
      </c>
      <c r="L28" s="16"/>
    </row>
    <row r="29" spans="1:12" ht="15" thickTop="1" thickBot="1">
      <c r="A29" s="13">
        <f>IF(H29&lt;&gt;"",IF(AND(D29=D28,E29=E28),A28,MAX(A$4:A28)+1),"")</f>
        <v>19</v>
      </c>
      <c r="B29" s="12">
        <v>5</v>
      </c>
      <c r="C29" s="14">
        <v>7</v>
      </c>
      <c r="D29" s="14" t="s">
        <v>66</v>
      </c>
      <c r="E29" s="14">
        <v>5</v>
      </c>
      <c r="F29" s="14"/>
      <c r="G29" s="14" t="str">
        <f t="shared" si="0"/>
        <v>6001</v>
      </c>
      <c r="H29" s="14" t="s">
        <v>83</v>
      </c>
      <c r="I29" s="14"/>
      <c r="J29" s="14" t="s">
        <v>70</v>
      </c>
      <c r="K29" s="15"/>
      <c r="L29" s="16">
        <v>20000</v>
      </c>
    </row>
    <row r="30" spans="1:12" ht="15" thickTop="1" thickBot="1">
      <c r="A30" s="13">
        <f>IF(H30&lt;&gt;"",IF(AND(D30=D29,E30=E29),A29,MAX(A$4:A29)+1),"")</f>
        <v>20</v>
      </c>
      <c r="B30" s="12">
        <v>5</v>
      </c>
      <c r="C30" s="14">
        <v>7</v>
      </c>
      <c r="D30" s="14" t="s">
        <v>72</v>
      </c>
      <c r="E30" s="14">
        <v>2</v>
      </c>
      <c r="F30" s="14" t="s">
        <v>80</v>
      </c>
      <c r="G30" s="14" t="str">
        <f t="shared" si="0"/>
        <v>1002</v>
      </c>
      <c r="H30" s="14" t="s">
        <v>68</v>
      </c>
      <c r="I30" s="14"/>
      <c r="J30" s="14" t="s">
        <v>69</v>
      </c>
      <c r="K30" s="15">
        <v>1500</v>
      </c>
      <c r="L30" s="16"/>
    </row>
    <row r="31" spans="1:12" ht="15" thickTop="1" thickBot="1">
      <c r="A31" s="13">
        <f>IF(H31&lt;&gt;"",IF(AND(D31=D30,E31=E30),A30,MAX(A$4:A30)+1),"")</f>
        <v>20</v>
      </c>
      <c r="B31" s="12">
        <v>5</v>
      </c>
      <c r="C31" s="14">
        <v>7</v>
      </c>
      <c r="D31" s="14" t="s">
        <v>72</v>
      </c>
      <c r="E31" s="14">
        <v>2</v>
      </c>
      <c r="F31" s="14"/>
      <c r="G31" s="14" t="str">
        <f t="shared" si="0"/>
        <v>1001</v>
      </c>
      <c r="H31" s="14" t="s">
        <v>184</v>
      </c>
      <c r="I31" s="14"/>
      <c r="J31" s="14" t="s">
        <v>70</v>
      </c>
      <c r="K31" s="15"/>
      <c r="L31" s="16">
        <v>1500</v>
      </c>
    </row>
    <row r="32" spans="1:12" ht="15" thickTop="1" thickBot="1">
      <c r="A32" s="13">
        <f>IF(H32&lt;&gt;"",IF(AND(D32=D31,E32=E31),A31,MAX(A$4:A31)+1),"")</f>
        <v>21</v>
      </c>
      <c r="B32" s="12">
        <v>5</v>
      </c>
      <c r="C32" s="14">
        <v>15</v>
      </c>
      <c r="D32" s="14" t="s">
        <v>72</v>
      </c>
      <c r="E32" s="14">
        <v>3</v>
      </c>
      <c r="F32" s="14" t="s">
        <v>87</v>
      </c>
      <c r="G32" s="14" t="str">
        <f t="shared" si="0"/>
        <v>2211</v>
      </c>
      <c r="H32" s="14" t="s">
        <v>175</v>
      </c>
      <c r="I32" s="14"/>
      <c r="J32" s="14" t="s">
        <v>69</v>
      </c>
      <c r="K32" s="15">
        <v>30000</v>
      </c>
      <c r="L32" s="15"/>
    </row>
    <row r="33" spans="1:12" ht="15" thickTop="1" thickBot="1">
      <c r="A33" s="13">
        <f>IF(H33&lt;&gt;"",IF(AND(D33=D32,E33=E32),A32,MAX(A$4:A32)+1),"")</f>
        <v>21</v>
      </c>
      <c r="B33" s="12">
        <v>5</v>
      </c>
      <c r="C33" s="14">
        <v>15</v>
      </c>
      <c r="D33" s="14" t="s">
        <v>72</v>
      </c>
      <c r="E33" s="14">
        <v>3</v>
      </c>
      <c r="F33" s="14"/>
      <c r="G33" s="14" t="str">
        <f t="shared" si="0"/>
        <v>2211</v>
      </c>
      <c r="H33" s="14" t="s">
        <v>175</v>
      </c>
      <c r="I33" s="14"/>
      <c r="J33" s="14" t="s">
        <v>69</v>
      </c>
      <c r="K33" s="15">
        <v>8000</v>
      </c>
      <c r="L33" s="15"/>
    </row>
    <row r="34" spans="1:12" ht="14.25" thickTop="1">
      <c r="A34" s="13">
        <f>IF(H34&lt;&gt;"",IF(AND(D34=D33,E34=E33),A33,MAX(A$4:A33)+1),"")</f>
        <v>21</v>
      </c>
      <c r="B34" s="12">
        <v>5</v>
      </c>
      <c r="C34" s="14">
        <v>15</v>
      </c>
      <c r="D34" s="14" t="s">
        <v>72</v>
      </c>
      <c r="E34" s="14">
        <v>3</v>
      </c>
      <c r="F34" s="14"/>
      <c r="G34" s="14" t="str">
        <f t="shared" si="0"/>
        <v>1001</v>
      </c>
      <c r="H34" s="14" t="s">
        <v>184</v>
      </c>
      <c r="I34" s="14"/>
      <c r="J34" s="14" t="s">
        <v>70</v>
      </c>
      <c r="K34" s="15"/>
      <c r="L34" s="15">
        <v>38000</v>
      </c>
    </row>
    <row r="35" spans="1:12">
      <c r="K35" s="1"/>
      <c r="L35" s="1"/>
    </row>
  </sheetData>
  <autoFilter ref="A2:L34">
    <filterColumn colId="1" showButton="0"/>
    <filterColumn colId="3" showButton="0"/>
  </autoFilter>
  <mergeCells count="11">
    <mergeCell ref="A1:L1"/>
    <mergeCell ref="A2:A3"/>
    <mergeCell ref="B2:C2"/>
    <mergeCell ref="D2:E2"/>
    <mergeCell ref="F2:F3"/>
    <mergeCell ref="G2:G3"/>
    <mergeCell ref="H2:H3"/>
    <mergeCell ref="I2:I3"/>
    <mergeCell ref="J2:J3"/>
    <mergeCell ref="K2:K3"/>
    <mergeCell ref="L2:L3"/>
  </mergeCells>
  <phoneticPr fontId="1" type="noConversion"/>
  <dataValidations xWindow="484" yWindow="594" count="4">
    <dataValidation type="list" allowBlank="1" showInputMessage="1" showErrorMessage="1" prompt="请选择凭证类型！" sqref="D8:D34">
      <formula1>"现收,现付,银收,银付,转"</formula1>
    </dataValidation>
    <dataValidation type="list" allowBlank="1" showInputMessage="1" showErrorMessage="1" sqref="D4:D7">
      <formula1>"现收,现付,银收,银付,转"</formula1>
    </dataValidation>
    <dataValidation type="list" allowBlank="1" showInputMessage="1" showErrorMessage="1" sqref="H4:H34">
      <formula1>总账科目名称</formula1>
    </dataValidation>
    <dataValidation type="list" allowBlank="1" showInputMessage="1" showErrorMessage="1" sqref="J4:J34">
      <formula1>"借,贷,平"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5"/>
  <sheetViews>
    <sheetView workbookViewId="0">
      <selection activeCell="F30" sqref="F30"/>
    </sheetView>
  </sheetViews>
  <sheetFormatPr defaultRowHeight="13.5"/>
  <cols>
    <col min="1" max="1" width="10" customWidth="1"/>
    <col min="2" max="2" width="17.375" customWidth="1"/>
    <col min="3" max="5" width="9.5" customWidth="1"/>
    <col min="6" max="6" width="10.875" customWidth="1"/>
    <col min="7" max="7" width="11.25" customWidth="1"/>
    <col min="8" max="8" width="10.875" customWidth="1"/>
    <col min="9" max="9" width="4.5" customWidth="1"/>
  </cols>
  <sheetData>
    <row r="1" spans="1:11" ht="21" customHeight="1">
      <c r="A1" s="41" t="s">
        <v>95</v>
      </c>
      <c r="B1" s="41"/>
      <c r="C1" s="41"/>
      <c r="D1" s="41"/>
      <c r="E1" s="41"/>
      <c r="F1" s="41"/>
      <c r="G1" s="41"/>
      <c r="H1" s="41"/>
      <c r="I1" s="3"/>
    </row>
    <row r="2" spans="1:11" ht="18.75" customHeight="1" thickBot="1">
      <c r="A2" s="45" t="s">
        <v>262</v>
      </c>
      <c r="B2" s="45"/>
      <c r="C2" s="45"/>
      <c r="D2" s="45"/>
      <c r="E2" s="45"/>
      <c r="F2" s="45"/>
      <c r="G2" s="45"/>
      <c r="H2" s="45"/>
      <c r="I2" s="4"/>
    </row>
    <row r="3" spans="1:11" ht="20.25" customHeight="1" thickBot="1">
      <c r="A3" s="4"/>
      <c r="B3" s="4"/>
      <c r="C3" s="4"/>
      <c r="D3" s="4"/>
      <c r="E3" s="4"/>
      <c r="F3" s="22" t="s">
        <v>217</v>
      </c>
      <c r="G3" s="22" t="s">
        <v>218</v>
      </c>
      <c r="H3" s="22" t="s">
        <v>219</v>
      </c>
      <c r="I3" s="4"/>
    </row>
    <row r="4" spans="1:11" ht="16.5" customHeight="1" thickBot="1">
      <c r="A4" s="4"/>
      <c r="B4" s="4"/>
      <c r="C4" s="4"/>
      <c r="D4" s="4"/>
      <c r="E4" s="4"/>
      <c r="F4" s="22">
        <f>SUM(F8:F100)</f>
        <v>480000</v>
      </c>
      <c r="G4" s="22">
        <f>SUM(G8:G100)</f>
        <v>480000</v>
      </c>
      <c r="H4" s="22" t="str">
        <f>IF(F4=G4,"平衡","不平衡")</f>
        <v>平衡</v>
      </c>
      <c r="I4" s="4"/>
    </row>
    <row r="5" spans="1:11" ht="13.5" customHeight="1" thickBot="1">
      <c r="A5" s="23"/>
      <c r="B5" s="23"/>
      <c r="C5" s="23"/>
      <c r="D5" s="23"/>
      <c r="E5" s="23"/>
      <c r="F5" s="23"/>
      <c r="G5" s="23"/>
      <c r="H5" s="23"/>
      <c r="I5" s="4"/>
    </row>
    <row r="6" spans="1:11" ht="14.25" thickBot="1">
      <c r="A6" s="42" t="s">
        <v>88</v>
      </c>
      <c r="B6" s="43" t="s">
        <v>1</v>
      </c>
      <c r="C6" s="43" t="s">
        <v>89</v>
      </c>
      <c r="D6" s="43"/>
      <c r="E6" s="43" t="s">
        <v>90</v>
      </c>
      <c r="F6" s="43" t="s">
        <v>91</v>
      </c>
      <c r="G6" s="43"/>
      <c r="H6" s="44" t="s">
        <v>92</v>
      </c>
      <c r="I6" s="1"/>
    </row>
    <row r="7" spans="1:11" ht="14.25" thickBot="1">
      <c r="A7" s="42"/>
      <c r="B7" s="43"/>
      <c r="C7" s="24" t="s">
        <v>93</v>
      </c>
      <c r="D7" s="24" t="s">
        <v>94</v>
      </c>
      <c r="E7" s="43"/>
      <c r="F7" s="24" t="s">
        <v>93</v>
      </c>
      <c r="G7" s="24" t="s">
        <v>94</v>
      </c>
      <c r="H7" s="44"/>
      <c r="I7" s="1"/>
    </row>
    <row r="8" spans="1:11" ht="14.25" thickBot="1">
      <c r="A8" s="25" t="str">
        <f>总账科目!A3</f>
        <v>1001</v>
      </c>
      <c r="B8" s="26" t="str">
        <f>总账科目!B3</f>
        <v>库存现金</v>
      </c>
      <c r="C8" s="27">
        <v>4000</v>
      </c>
      <c r="D8" s="27">
        <v>0</v>
      </c>
      <c r="E8" s="28">
        <f>C8-D8</f>
        <v>4000</v>
      </c>
      <c r="F8" s="27">
        <f>SUMIF(记账凭证清单表!$H$3:$H$100,B8,记账凭证清单表!$K$3:$K$100)</f>
        <v>18000</v>
      </c>
      <c r="G8" s="27">
        <f>SUMIF(记账凭证清单表!$H$3:$H$100,B8,记账凭证清单表!$L$3:$L$100)</f>
        <v>113500</v>
      </c>
      <c r="H8" s="29">
        <f>E8+F8-G8</f>
        <v>-91500</v>
      </c>
      <c r="I8" s="1"/>
      <c r="K8" s="2"/>
    </row>
    <row r="9" spans="1:11" ht="14.25" thickBot="1">
      <c r="A9" s="25" t="str">
        <f>总账科目!A4</f>
        <v>1002</v>
      </c>
      <c r="B9" s="26" t="str">
        <f>总账科目!B4</f>
        <v>银行存款</v>
      </c>
      <c r="C9" s="27">
        <v>45000</v>
      </c>
      <c r="D9" s="27">
        <v>0</v>
      </c>
      <c r="E9" s="28">
        <f t="shared" ref="E9:E45" si="0">C9-D9</f>
        <v>45000</v>
      </c>
      <c r="F9" s="27">
        <f>SUMIF(记账凭证清单表!$H$3:$H$100,B9,记账凭证清单表!$K$3:$K$100)</f>
        <v>229500</v>
      </c>
      <c r="G9" s="27">
        <f>SUMIF(记账凭证清单表!$H$3:$H$100,B9,记账凭证清单表!$L$3:$L$100)</f>
        <v>226000</v>
      </c>
      <c r="H9" s="29">
        <f t="shared" ref="H9:H45" si="1">E9+F9-G9</f>
        <v>48500</v>
      </c>
      <c r="I9" s="1"/>
    </row>
    <row r="10" spans="1:11" ht="14.25" thickBot="1">
      <c r="A10" s="25" t="str">
        <f>总账科目!A5</f>
        <v>1015</v>
      </c>
      <c r="B10" s="26" t="str">
        <f>总账科目!B5</f>
        <v>其他货币基金</v>
      </c>
      <c r="C10" s="27">
        <v>0</v>
      </c>
      <c r="D10" s="27">
        <v>0</v>
      </c>
      <c r="E10" s="28">
        <f t="shared" si="0"/>
        <v>0</v>
      </c>
      <c r="F10" s="27">
        <f>SUMIF(记账凭证清单表!$H$3:$H$100,B10,记账凭证清单表!$K$3:$K$100)</f>
        <v>0</v>
      </c>
      <c r="G10" s="27">
        <f>SUMIF(记账凭证清单表!$H$3:$H$100,B10,记账凭证清单表!$L$3:$L$100)</f>
        <v>0</v>
      </c>
      <c r="H10" s="29">
        <f t="shared" si="1"/>
        <v>0</v>
      </c>
      <c r="I10" s="1"/>
    </row>
    <row r="11" spans="1:11" ht="14.25" thickBot="1">
      <c r="A11" s="25" t="str">
        <f>总账科目!A6</f>
        <v>1121</v>
      </c>
      <c r="B11" s="26" t="str">
        <f>总账科目!B6</f>
        <v>应收票据</v>
      </c>
      <c r="C11" s="27">
        <v>38000</v>
      </c>
      <c r="D11" s="27">
        <v>0</v>
      </c>
      <c r="E11" s="28">
        <f t="shared" si="0"/>
        <v>38000</v>
      </c>
      <c r="F11" s="27">
        <f>SUMIF(记账凭证清单表!$H$3:$H$100,B11,记账凭证清单表!$K$3:$K$100)</f>
        <v>0</v>
      </c>
      <c r="G11" s="27">
        <f>SUMIF(记账凭证清单表!$H$3:$H$100,B11,记账凭证清单表!$L$3:$L$100)</f>
        <v>0</v>
      </c>
      <c r="H11" s="29">
        <f t="shared" si="1"/>
        <v>38000</v>
      </c>
      <c r="I11" s="1"/>
    </row>
    <row r="12" spans="1:11" ht="14.25" thickBot="1">
      <c r="A12" s="25" t="str">
        <f>总账科目!A7</f>
        <v>1122</v>
      </c>
      <c r="B12" s="26" t="str">
        <f>总账科目!B7</f>
        <v>应收账款</v>
      </c>
      <c r="C12" s="27">
        <v>58100</v>
      </c>
      <c r="D12" s="27">
        <v>0</v>
      </c>
      <c r="E12" s="28">
        <f t="shared" si="0"/>
        <v>58100</v>
      </c>
      <c r="F12" s="27">
        <f>SUMIF(记账凭证清单表!$H$3:$H$100,B12,记账凭证清单表!$K$3:$K$100)</f>
        <v>81000</v>
      </c>
      <c r="G12" s="27">
        <f>SUMIF(记账凭证清单表!$H$3:$H$100,B12,记账凭证清单表!$L$3:$L$100)</f>
        <v>8000</v>
      </c>
      <c r="H12" s="29">
        <f t="shared" si="1"/>
        <v>131100</v>
      </c>
      <c r="I12" s="1"/>
    </row>
    <row r="13" spans="1:11" ht="14.25" thickBot="1">
      <c r="A13" s="25" t="str">
        <f>总账科目!A8</f>
        <v>1231</v>
      </c>
      <c r="B13" s="26" t="str">
        <f>总账科目!B8</f>
        <v>其他应收款</v>
      </c>
      <c r="C13" s="27">
        <v>0</v>
      </c>
      <c r="D13" s="27">
        <v>0</v>
      </c>
      <c r="E13" s="28">
        <f t="shared" si="0"/>
        <v>0</v>
      </c>
      <c r="F13" s="27">
        <f>SUMIF(记账凭证清单表!$H$3:$H$100,B13,记账凭证清单表!$K$3:$K$100)</f>
        <v>32000</v>
      </c>
      <c r="G13" s="27">
        <f>SUMIF(记账凭证清单表!$H$3:$H$100,B13,记账凭证清单表!$L$3:$L$100)</f>
        <v>0</v>
      </c>
      <c r="H13" s="29">
        <f t="shared" si="1"/>
        <v>32000</v>
      </c>
      <c r="I13" s="1"/>
    </row>
    <row r="14" spans="1:11" ht="14.25" thickBot="1">
      <c r="A14" s="25" t="str">
        <f>总账科目!A9</f>
        <v>1241</v>
      </c>
      <c r="B14" s="26" t="str">
        <f>总账科目!B9</f>
        <v>坏账准备</v>
      </c>
      <c r="C14" s="27">
        <v>0</v>
      </c>
      <c r="D14" s="27">
        <v>0</v>
      </c>
      <c r="E14" s="28">
        <f t="shared" si="0"/>
        <v>0</v>
      </c>
      <c r="F14" s="27">
        <f>SUMIF(记账凭证清单表!$H$3:$H$100,B14,记账凭证清单表!$K$3:$K$100)</f>
        <v>0</v>
      </c>
      <c r="G14" s="27">
        <f>SUMIF(记账凭证清单表!$H$3:$H$100,B14,记账凭证清单表!$L$3:$L$100)</f>
        <v>0</v>
      </c>
      <c r="H14" s="29">
        <f t="shared" si="1"/>
        <v>0</v>
      </c>
      <c r="I14" s="1"/>
    </row>
    <row r="15" spans="1:11" ht="14.25" thickBot="1">
      <c r="A15" s="25" t="str">
        <f>总账科目!A10</f>
        <v>1401</v>
      </c>
      <c r="B15" s="26" t="str">
        <f>总账科目!B10</f>
        <v>材料采购</v>
      </c>
      <c r="C15" s="27">
        <v>150000</v>
      </c>
      <c r="D15" s="27">
        <v>0</v>
      </c>
      <c r="E15" s="28">
        <f t="shared" si="0"/>
        <v>150000</v>
      </c>
      <c r="F15" s="27">
        <f>SUMIF(记账凭证清单表!$H$3:$H$100,B15,记账凭证清单表!$K$3:$K$100)</f>
        <v>27500</v>
      </c>
      <c r="G15" s="27">
        <f>SUMIF(记账凭证清单表!$H$3:$H$100,B15,记账凭证清单表!$L$3:$L$100)</f>
        <v>0</v>
      </c>
      <c r="H15" s="29">
        <f t="shared" si="1"/>
        <v>177500</v>
      </c>
      <c r="I15" s="1"/>
    </row>
    <row r="16" spans="1:11" ht="14.25" thickBot="1">
      <c r="A16" s="25" t="str">
        <f>总账科目!A11</f>
        <v>1406</v>
      </c>
      <c r="B16" s="26" t="str">
        <f>总账科目!B11</f>
        <v>库存商品</v>
      </c>
      <c r="C16" s="27">
        <v>80000</v>
      </c>
      <c r="D16" s="27">
        <v>0</v>
      </c>
      <c r="E16" s="28">
        <f t="shared" si="0"/>
        <v>80000</v>
      </c>
      <c r="F16" s="27">
        <f>SUMIF(记账凭证清单表!$H$3:$H$100,B16,记账凭证清单表!$K$3:$K$100)</f>
        <v>0</v>
      </c>
      <c r="G16" s="27">
        <f>SUMIF(记账凭证清单表!$H$3:$H$100,B16,记账凭证清单表!$L$3:$L$100)</f>
        <v>0</v>
      </c>
      <c r="H16" s="29">
        <f t="shared" si="1"/>
        <v>80000</v>
      </c>
      <c r="I16" s="1"/>
    </row>
    <row r="17" spans="1:9" ht="14.25" thickBot="1">
      <c r="A17" s="25" t="str">
        <f>总账科目!A12</f>
        <v>1501</v>
      </c>
      <c r="B17" s="26" t="str">
        <f>总账科目!B12</f>
        <v>待摊费用</v>
      </c>
      <c r="C17" s="27">
        <v>15000</v>
      </c>
      <c r="D17" s="27">
        <v>0</v>
      </c>
      <c r="E17" s="28">
        <f t="shared" si="0"/>
        <v>15000</v>
      </c>
      <c r="F17" s="27">
        <f>SUMIF(记账凭证清单表!$H$3:$H$100,B17,记账凭证清单表!$K$3:$K$100)</f>
        <v>0</v>
      </c>
      <c r="G17" s="27">
        <f>SUMIF(记账凭证清单表!$H$3:$H$100,B17,记账凭证清单表!$L$3:$L$100)</f>
        <v>0</v>
      </c>
      <c r="H17" s="29">
        <f t="shared" si="1"/>
        <v>15000</v>
      </c>
      <c r="I17" s="1"/>
    </row>
    <row r="18" spans="1:9" ht="14.25" thickBot="1">
      <c r="A18" s="25" t="str">
        <f>总账科目!A13</f>
        <v>1601</v>
      </c>
      <c r="B18" s="26" t="str">
        <f>总账科目!B13</f>
        <v>固定资产</v>
      </c>
      <c r="C18" s="27">
        <v>380000</v>
      </c>
      <c r="D18" s="27">
        <v>0</v>
      </c>
      <c r="E18" s="28">
        <f t="shared" si="0"/>
        <v>380000</v>
      </c>
      <c r="F18" s="27">
        <f>SUMIF(记账凭证清单表!$H$3:$H$100,B18,记账凭证清单表!$K$3:$K$100)</f>
        <v>0</v>
      </c>
      <c r="G18" s="27">
        <f>SUMIF(记账凭证清单表!$H$3:$H$100,B18,记账凭证清单表!$L$3:$L$100)</f>
        <v>0</v>
      </c>
      <c r="H18" s="29">
        <f t="shared" si="1"/>
        <v>380000</v>
      </c>
      <c r="I18" s="1"/>
    </row>
    <row r="19" spans="1:9" ht="14.25" thickBot="1">
      <c r="A19" s="25" t="str">
        <f>总账科目!A14</f>
        <v>1602</v>
      </c>
      <c r="B19" s="26" t="str">
        <f>总账科目!B14</f>
        <v>累计折旧</v>
      </c>
      <c r="C19" s="27">
        <v>0</v>
      </c>
      <c r="D19" s="27">
        <v>54850</v>
      </c>
      <c r="E19" s="28">
        <f t="shared" si="0"/>
        <v>-54850</v>
      </c>
      <c r="F19" s="27">
        <f>SUMIF(记账凭证清单表!$H$3:$H$100,B19,记账凭证清单表!$K$3:$K$100)</f>
        <v>0</v>
      </c>
      <c r="G19" s="27">
        <f>SUMIF(记账凭证清单表!$H$3:$H$100,B19,记账凭证清单表!$L$3:$L$100)</f>
        <v>0</v>
      </c>
      <c r="H19" s="29">
        <f t="shared" si="1"/>
        <v>-54850</v>
      </c>
      <c r="I19" s="1"/>
    </row>
    <row r="20" spans="1:9" ht="14.25" thickBot="1">
      <c r="A20" s="25" t="str">
        <f>总账科目!A15</f>
        <v>1901</v>
      </c>
      <c r="B20" s="26" t="str">
        <f>总账科目!B15</f>
        <v>待处理财产损益</v>
      </c>
      <c r="C20" s="27">
        <v>1050</v>
      </c>
      <c r="D20" s="27">
        <v>0</v>
      </c>
      <c r="E20" s="28">
        <f t="shared" si="0"/>
        <v>1050</v>
      </c>
      <c r="F20" s="27">
        <f>SUMIF(记账凭证清单表!$H$3:$H$100,B20,记账凭证清单表!$K$3:$K$100)</f>
        <v>0</v>
      </c>
      <c r="G20" s="27">
        <f>SUMIF(记账凭证清单表!$H$3:$H$100,B20,记账凭证清单表!$L$3:$L$100)</f>
        <v>5000</v>
      </c>
      <c r="H20" s="29">
        <f t="shared" si="1"/>
        <v>-3950</v>
      </c>
      <c r="I20" s="1"/>
    </row>
    <row r="21" spans="1:9" ht="14.25" thickBot="1">
      <c r="A21" s="25" t="str">
        <f>总账科目!A16</f>
        <v>2001</v>
      </c>
      <c r="B21" s="26" t="str">
        <f>总账科目!B16</f>
        <v>短期借款</v>
      </c>
      <c r="C21" s="27">
        <v>0</v>
      </c>
      <c r="D21" s="27">
        <v>0</v>
      </c>
      <c r="E21" s="28">
        <f t="shared" si="0"/>
        <v>0</v>
      </c>
      <c r="F21" s="27">
        <f>SUMIF(记账凭证清单表!$H$3:$H$100,B21,记账凭证清单表!$K$3:$K$100)</f>
        <v>0</v>
      </c>
      <c r="G21" s="27">
        <f>SUMIF(记账凭证清单表!$H$3:$H$100,B21,记账凭证清单表!$L$3:$L$100)</f>
        <v>0</v>
      </c>
      <c r="H21" s="29">
        <f t="shared" si="1"/>
        <v>0</v>
      </c>
      <c r="I21" s="1"/>
    </row>
    <row r="22" spans="1:9" ht="14.25" thickBot="1">
      <c r="A22" s="25" t="str">
        <f>总账科目!A17</f>
        <v>2201</v>
      </c>
      <c r="B22" s="26" t="str">
        <f>总账科目!B17</f>
        <v>应付票据</v>
      </c>
      <c r="C22" s="27">
        <v>0</v>
      </c>
      <c r="D22" s="27">
        <v>0</v>
      </c>
      <c r="E22" s="28">
        <f t="shared" si="0"/>
        <v>0</v>
      </c>
      <c r="F22" s="27">
        <f>SUMIF(记账凭证清单表!$H$3:$H$100,B22,记账凭证清单表!$K$3:$K$100)</f>
        <v>0</v>
      </c>
      <c r="G22" s="27">
        <f>SUMIF(记账凭证清单表!$H$3:$H$100,B22,记账凭证清单表!$L$3:$L$100)</f>
        <v>1000</v>
      </c>
      <c r="H22" s="29">
        <f t="shared" si="1"/>
        <v>-1000</v>
      </c>
      <c r="I22" s="1"/>
    </row>
    <row r="23" spans="1:9" ht="14.25" thickBot="1">
      <c r="A23" s="25" t="str">
        <f>总账科目!A18</f>
        <v>2202</v>
      </c>
      <c r="B23" s="26" t="str">
        <f>总账科目!B18</f>
        <v>应付账款</v>
      </c>
      <c r="C23" s="27">
        <v>0</v>
      </c>
      <c r="D23" s="27">
        <v>25050</v>
      </c>
      <c r="E23" s="28">
        <f t="shared" si="0"/>
        <v>-25050</v>
      </c>
      <c r="F23" s="27">
        <f>SUMIF(记账凭证清单表!$H$3:$H$100,B23,记账凭证清单表!$K$3:$K$100)</f>
        <v>42000</v>
      </c>
      <c r="G23" s="27">
        <f>SUMIF(记账凭证清单表!$H$3:$H$100,B23,记账凭证清单表!$L$3:$L$100)</f>
        <v>27500</v>
      </c>
      <c r="H23" s="29">
        <f t="shared" si="1"/>
        <v>-10550</v>
      </c>
      <c r="I23" s="1"/>
    </row>
    <row r="24" spans="1:9" ht="14.25" thickBot="1">
      <c r="A24" s="25" t="str">
        <f>总账科目!A19</f>
        <v>2211</v>
      </c>
      <c r="B24" s="26" t="str">
        <f>总账科目!B19</f>
        <v>应付职工薪酬</v>
      </c>
      <c r="C24" s="27">
        <v>0</v>
      </c>
      <c r="D24" s="27">
        <v>0</v>
      </c>
      <c r="E24" s="28">
        <f t="shared" si="0"/>
        <v>0</v>
      </c>
      <c r="F24" s="27">
        <f>SUMIF(记账凭证清单表!$H$3:$H$100,B24,记账凭证清单表!$K$3:$K$100)</f>
        <v>38000</v>
      </c>
      <c r="G24" s="27">
        <f>SUMIF(记账凭证清单表!$H$3:$H$100,B24,记账凭证清单表!$L$3:$L$100)</f>
        <v>0</v>
      </c>
      <c r="H24" s="29">
        <f t="shared" si="1"/>
        <v>38000</v>
      </c>
      <c r="I24" s="1"/>
    </row>
    <row r="25" spans="1:9" ht="14.25" thickBot="1">
      <c r="A25" s="25" t="str">
        <f>总账科目!A20</f>
        <v>2231</v>
      </c>
      <c r="B25" s="26" t="str">
        <f>总账科目!B20</f>
        <v>应付股利</v>
      </c>
      <c r="C25" s="27">
        <v>0</v>
      </c>
      <c r="D25" s="27">
        <v>0</v>
      </c>
      <c r="E25" s="28">
        <f t="shared" si="0"/>
        <v>0</v>
      </c>
      <c r="F25" s="27">
        <f>SUMIF(记账凭证清单表!$H$3:$H$100,B25,记账凭证清单表!$K$3:$K$100)</f>
        <v>0</v>
      </c>
      <c r="G25" s="27">
        <f>SUMIF(记账凭证清单表!$H$3:$H$100,B25,记账凭证清单表!$L$3:$L$100)</f>
        <v>0</v>
      </c>
      <c r="H25" s="29">
        <f t="shared" si="1"/>
        <v>0</v>
      </c>
      <c r="I25" s="1"/>
    </row>
    <row r="26" spans="1:9" ht="14.25" thickBot="1">
      <c r="A26" s="25" t="str">
        <f>总账科目!A21</f>
        <v>2221</v>
      </c>
      <c r="B26" s="26" t="str">
        <f>总账科目!B21</f>
        <v>应交税费</v>
      </c>
      <c r="C26" s="27">
        <v>0</v>
      </c>
      <c r="D26" s="27">
        <v>20500</v>
      </c>
      <c r="E26" s="28">
        <f t="shared" si="0"/>
        <v>-20500</v>
      </c>
      <c r="F26" s="27">
        <f>SUMIF(记账凭证清单表!$H$3:$H$100,B26,记账凭证清单表!$K$3:$K$100)</f>
        <v>12000</v>
      </c>
      <c r="G26" s="27">
        <f>SUMIF(记账凭证清单表!$H$3:$H$100,B26,记账凭证清单表!$L$3:$L$100)</f>
        <v>0</v>
      </c>
      <c r="H26" s="29">
        <f t="shared" si="1"/>
        <v>-8500</v>
      </c>
      <c r="I26" s="1"/>
    </row>
    <row r="27" spans="1:9" ht="14.25" thickBot="1">
      <c r="A27" s="25" t="str">
        <f>总账科目!A22</f>
        <v>2241</v>
      </c>
      <c r="B27" s="26" t="str">
        <f>总账科目!B22</f>
        <v>其他应付款</v>
      </c>
      <c r="C27" s="27">
        <v>0</v>
      </c>
      <c r="D27" s="27">
        <v>34100</v>
      </c>
      <c r="E27" s="28">
        <f t="shared" si="0"/>
        <v>-34100</v>
      </c>
      <c r="F27" s="27">
        <f>SUMIF(记账凭证清单表!$H$3:$H$100,B27,记账凭证清单表!$K$3:$K$100)</f>
        <v>0</v>
      </c>
      <c r="G27" s="27">
        <f>SUMIF(记账凭证清单表!$H$3:$H$100,B27,记账凭证清单表!$L$3:$L$100)</f>
        <v>0</v>
      </c>
      <c r="H27" s="29">
        <f t="shared" si="1"/>
        <v>-34100</v>
      </c>
      <c r="I27" s="1"/>
    </row>
    <row r="28" spans="1:9" ht="14.25" thickBot="1">
      <c r="A28" s="25" t="str">
        <f>总账科目!A23</f>
        <v>2401</v>
      </c>
      <c r="B28" s="26" t="str">
        <f>总账科目!B23</f>
        <v>预提费用</v>
      </c>
      <c r="C28" s="27">
        <v>0</v>
      </c>
      <c r="D28" s="27">
        <v>400</v>
      </c>
      <c r="E28" s="28">
        <f t="shared" si="0"/>
        <v>-400</v>
      </c>
      <c r="F28" s="27">
        <f>SUMIF(记账凭证清单表!$H$3:$H$100,B28,记账凭证清单表!$K$3:$K$100)</f>
        <v>0</v>
      </c>
      <c r="G28" s="27">
        <f>SUMIF(记账凭证清单表!$H$3:$H$100,B28,记账凭证清单表!$L$3:$L$100)</f>
        <v>0</v>
      </c>
      <c r="H28" s="29">
        <f t="shared" si="1"/>
        <v>-400</v>
      </c>
      <c r="I28" s="1"/>
    </row>
    <row r="29" spans="1:9" ht="14.25" thickBot="1">
      <c r="A29" s="25" t="str">
        <f>总账科目!A24</f>
        <v>4001</v>
      </c>
      <c r="B29" s="26" t="str">
        <f>总账科目!B24</f>
        <v>实收资本</v>
      </c>
      <c r="C29" s="27">
        <v>0</v>
      </c>
      <c r="D29" s="27">
        <v>2000</v>
      </c>
      <c r="E29" s="28">
        <f t="shared" si="0"/>
        <v>-2000</v>
      </c>
      <c r="F29" s="27">
        <f>SUMIF(记账凭证清单表!$H$3:$H$100,B29,记账凭证清单表!$K$3:$K$100)</f>
        <v>0</v>
      </c>
      <c r="G29" s="27">
        <f>SUMIF(记账凭证清单表!$H$3:$H$100,B29,记账凭证清单表!$L$3:$L$100)</f>
        <v>0</v>
      </c>
      <c r="H29" s="29">
        <f t="shared" si="1"/>
        <v>-2000</v>
      </c>
      <c r="I29" s="1"/>
    </row>
    <row r="30" spans="1:9" ht="14.25" thickBot="1">
      <c r="A30" s="25" t="str">
        <f>总账科目!A25</f>
        <v>4101</v>
      </c>
      <c r="B30" s="26" t="str">
        <f>总账科目!B25</f>
        <v>盈余公积</v>
      </c>
      <c r="C30" s="27">
        <v>0</v>
      </c>
      <c r="D30" s="27">
        <v>500000</v>
      </c>
      <c r="E30" s="28">
        <f t="shared" si="0"/>
        <v>-500000</v>
      </c>
      <c r="F30" s="27">
        <f>SUMIF(记账凭证清单表!$H$3:$H$100,B30,记账凭证清单表!$K$3:$K$100)</f>
        <v>0</v>
      </c>
      <c r="G30" s="27">
        <f>SUMIF(记账凭证清单表!$H$3:$H$100,B30,记账凭证清单表!$L$3:$L$100)</f>
        <v>0</v>
      </c>
      <c r="H30" s="29">
        <f t="shared" si="1"/>
        <v>-500000</v>
      </c>
      <c r="I30" s="1"/>
    </row>
    <row r="31" spans="1:9" ht="14.25" thickBot="1">
      <c r="A31" s="25" t="str">
        <f>总账科目!A26</f>
        <v>4103</v>
      </c>
      <c r="B31" s="26" t="str">
        <f>总账科目!B26</f>
        <v>本年利润</v>
      </c>
      <c r="C31" s="27">
        <v>0</v>
      </c>
      <c r="D31" s="27">
        <v>32000</v>
      </c>
      <c r="E31" s="28">
        <f t="shared" si="0"/>
        <v>-32000</v>
      </c>
      <c r="F31" s="27">
        <f>SUMIF(记账凭证清单表!$H$3:$H$100,B31,记账凭证清单表!$K$3:$K$100)</f>
        <v>0</v>
      </c>
      <c r="G31" s="27">
        <f>SUMIF(记账凭证清单表!$H$3:$H$100,B31,记账凭证清单表!$L$3:$L$100)</f>
        <v>0</v>
      </c>
      <c r="H31" s="29">
        <f t="shared" si="1"/>
        <v>-32000</v>
      </c>
      <c r="I31" s="1"/>
    </row>
    <row r="32" spans="1:9" ht="14.25" thickBot="1">
      <c r="A32" s="25" t="str">
        <f>总账科目!A27</f>
        <v>4104</v>
      </c>
      <c r="B32" s="26" t="str">
        <f>总账科目!B27</f>
        <v>利润分配</v>
      </c>
      <c r="C32" s="27">
        <v>0</v>
      </c>
      <c r="D32" s="27">
        <v>160000</v>
      </c>
      <c r="E32" s="28">
        <f t="shared" si="0"/>
        <v>-160000</v>
      </c>
      <c r="F32" s="27">
        <f>SUMIF(记账凭证清单表!$H$3:$H$100,B32,记账凭证清单表!$K$3:$K$100)</f>
        <v>0</v>
      </c>
      <c r="G32" s="27">
        <f>SUMIF(记账凭证清单表!$H$3:$H$100,B32,记账凭证清单表!$L$3:$L$100)</f>
        <v>0</v>
      </c>
      <c r="H32" s="29">
        <f t="shared" si="1"/>
        <v>-160000</v>
      </c>
      <c r="I32" s="1"/>
    </row>
    <row r="33" spans="1:9" ht="14.25" thickBot="1">
      <c r="A33" s="25" t="str">
        <f>总账科目!A28</f>
        <v>5001</v>
      </c>
      <c r="B33" s="26" t="str">
        <f>总账科目!B28</f>
        <v>生产成本</v>
      </c>
      <c r="C33" s="27">
        <v>2250</v>
      </c>
      <c r="D33" s="27">
        <v>0</v>
      </c>
      <c r="E33" s="28">
        <f t="shared" si="0"/>
        <v>2250</v>
      </c>
      <c r="F33" s="27">
        <f>SUMIF(记账凭证清单表!$H$3:$H$100,B33,记账凭证清单表!$K$3:$K$100)</f>
        <v>0</v>
      </c>
      <c r="G33" s="27">
        <f>SUMIF(记账凭证清单表!$H$3:$H$100,B33,记账凭证清单表!$L$3:$L$100)</f>
        <v>0</v>
      </c>
      <c r="H33" s="29">
        <f t="shared" si="1"/>
        <v>2250</v>
      </c>
      <c r="I33" s="1"/>
    </row>
    <row r="34" spans="1:9" ht="14.25" thickBot="1">
      <c r="A34" s="25" t="str">
        <f>总账科目!A29</f>
        <v>5101</v>
      </c>
      <c r="B34" s="26" t="str">
        <f>总账科目!B29</f>
        <v>制造费用</v>
      </c>
      <c r="C34" s="27">
        <v>55500</v>
      </c>
      <c r="D34" s="27">
        <v>0</v>
      </c>
      <c r="E34" s="28">
        <f t="shared" si="0"/>
        <v>55500</v>
      </c>
      <c r="F34" s="27">
        <f>SUMIF(记账凭证清单表!$H$3:$H$100,B34,记账凭证清单表!$K$3:$K$100)</f>
        <v>0</v>
      </c>
      <c r="G34" s="27">
        <f>SUMIF(记账凭证清单表!$H$3:$H$100,B34,记账凭证清单表!$L$3:$L$100)</f>
        <v>0</v>
      </c>
      <c r="H34" s="29">
        <f t="shared" si="1"/>
        <v>55500</v>
      </c>
      <c r="I34" s="1"/>
    </row>
    <row r="35" spans="1:9" ht="14.25" thickBot="1">
      <c r="A35" s="25" t="str">
        <f>总账科目!A30</f>
        <v>6001</v>
      </c>
      <c r="B35" s="26" t="str">
        <f>总账科目!B30</f>
        <v>主营业务收入</v>
      </c>
      <c r="C35" s="27">
        <v>0</v>
      </c>
      <c r="D35" s="27">
        <v>0</v>
      </c>
      <c r="E35" s="28">
        <f t="shared" si="0"/>
        <v>0</v>
      </c>
      <c r="F35" s="27">
        <f>SUMIF(记账凭证清单表!$H$3:$H$100,B35,记账凭证清单表!$K$3:$K$100)</f>
        <v>0</v>
      </c>
      <c r="G35" s="27">
        <f>SUMIF(记账凭证清单表!$H$3:$H$100,B35,记账凭证清单表!$L$3:$L$100)</f>
        <v>99000</v>
      </c>
      <c r="H35" s="29">
        <f t="shared" si="1"/>
        <v>-99000</v>
      </c>
      <c r="I35" s="1"/>
    </row>
    <row r="36" spans="1:9" ht="14.25" thickBot="1">
      <c r="A36" s="25" t="str">
        <f>总账科目!A31</f>
        <v>6051</v>
      </c>
      <c r="B36" s="26" t="str">
        <f>总账科目!B31</f>
        <v>其他业务收入</v>
      </c>
      <c r="C36" s="27">
        <v>0</v>
      </c>
      <c r="D36" s="27">
        <v>0</v>
      </c>
      <c r="E36" s="28">
        <f t="shared" si="0"/>
        <v>0</v>
      </c>
      <c r="F36" s="27">
        <f>SUMIF(记账凭证清单表!$H$3:$H$100,B36,记账凭证清单表!$K$3:$K$100)</f>
        <v>0</v>
      </c>
      <c r="G36" s="27">
        <f>SUMIF(记账凭证清单表!$H$3:$H$100,B36,记账凭证清单表!$L$3:$L$100)</f>
        <v>0</v>
      </c>
      <c r="H36" s="29">
        <f t="shared" si="1"/>
        <v>0</v>
      </c>
      <c r="I36" s="1"/>
    </row>
    <row r="37" spans="1:9" ht="14.25" thickBot="1">
      <c r="A37" s="25" t="str">
        <f>总账科目!A32</f>
        <v>6111</v>
      </c>
      <c r="B37" s="26" t="str">
        <f>总账科目!B32</f>
        <v>投资收益</v>
      </c>
      <c r="C37" s="27">
        <v>0</v>
      </c>
      <c r="D37" s="27">
        <v>0</v>
      </c>
      <c r="E37" s="28">
        <f t="shared" si="0"/>
        <v>0</v>
      </c>
      <c r="F37" s="27">
        <f>SUMIF(记账凭证清单表!$H$3:$H$100,B37,记账凭证清单表!$K$3:$K$100)</f>
        <v>0</v>
      </c>
      <c r="G37" s="27">
        <f>SUMIF(记账凭证清单表!$H$3:$H$100,B37,记账凭证清单表!$L$3:$L$100)</f>
        <v>0</v>
      </c>
      <c r="H37" s="29">
        <f t="shared" si="1"/>
        <v>0</v>
      </c>
      <c r="I37" s="1"/>
    </row>
    <row r="38" spans="1:9" ht="14.25" thickBot="1">
      <c r="A38" s="25" t="str">
        <f>总账科目!A33</f>
        <v>6301</v>
      </c>
      <c r="B38" s="26" t="str">
        <f>总账科目!B33</f>
        <v>营业外收入</v>
      </c>
      <c r="C38" s="27">
        <v>0</v>
      </c>
      <c r="D38" s="27">
        <v>0</v>
      </c>
      <c r="E38" s="28">
        <f t="shared" si="0"/>
        <v>0</v>
      </c>
      <c r="F38" s="27">
        <f>SUMIF(记账凭证清单表!$H$3:$H$100,B38,记账凭证清单表!$K$3:$K$100)</f>
        <v>0</v>
      </c>
      <c r="G38" s="27">
        <f>SUMIF(记账凭证清单表!$H$3:$H$100,B38,记账凭证清单表!$L$3:$L$100)</f>
        <v>0</v>
      </c>
      <c r="H38" s="29">
        <f t="shared" si="1"/>
        <v>0</v>
      </c>
      <c r="I38" s="1"/>
    </row>
    <row r="39" spans="1:9" ht="14.25" thickBot="1">
      <c r="A39" s="25" t="str">
        <f>总账科目!A34</f>
        <v>6401</v>
      </c>
      <c r="B39" s="26" t="str">
        <f>总账科目!B34</f>
        <v>主营业务成本</v>
      </c>
      <c r="C39" s="27">
        <v>0</v>
      </c>
      <c r="D39" s="27">
        <v>0</v>
      </c>
      <c r="E39" s="28">
        <f t="shared" si="0"/>
        <v>0</v>
      </c>
      <c r="F39" s="27">
        <f>SUMIF(记账凭证清单表!$H$3:$H$100,B39,记账凭证清单表!$K$3:$K$100)</f>
        <v>0</v>
      </c>
      <c r="G39" s="27">
        <f>SUMIF(记账凭证清单表!$H$3:$H$100,B39,记账凭证清单表!$L$3:$L$100)</f>
        <v>0</v>
      </c>
      <c r="H39" s="29">
        <f t="shared" si="1"/>
        <v>0</v>
      </c>
      <c r="I39" s="1"/>
    </row>
    <row r="40" spans="1:9" ht="14.25" thickBot="1">
      <c r="A40" s="25" t="str">
        <f>总账科目!A35</f>
        <v>6405</v>
      </c>
      <c r="B40" s="26" t="str">
        <f>总账科目!B35</f>
        <v>营业税金及附加</v>
      </c>
      <c r="C40" s="27">
        <v>0</v>
      </c>
      <c r="D40" s="27">
        <v>0</v>
      </c>
      <c r="E40" s="28">
        <f t="shared" si="0"/>
        <v>0</v>
      </c>
      <c r="F40" s="27">
        <f>SUMIF(记账凭证清单表!$H$3:$H$100,B40,记账凭证清单表!$K$3:$K$100)</f>
        <v>0</v>
      </c>
      <c r="G40" s="27">
        <f>SUMIF(记账凭证清单表!$H$3:$H$100,B40,记账凭证清单表!$L$3:$L$100)</f>
        <v>0</v>
      </c>
      <c r="H40" s="29">
        <f t="shared" si="1"/>
        <v>0</v>
      </c>
      <c r="I40" s="1"/>
    </row>
    <row r="41" spans="1:9" ht="14.25" thickBot="1">
      <c r="A41" s="25" t="str">
        <f>总账科目!A36</f>
        <v>6601</v>
      </c>
      <c r="B41" s="26" t="str">
        <f>总账科目!B36</f>
        <v>销售费用</v>
      </c>
      <c r="C41" s="27">
        <v>0</v>
      </c>
      <c r="D41" s="27">
        <v>0</v>
      </c>
      <c r="E41" s="28">
        <f t="shared" si="0"/>
        <v>0</v>
      </c>
      <c r="F41" s="27">
        <f>SUMIF(记账凭证清单表!$H$3:$H$100,B41,记账凭证清单表!$K$3:$K$100)</f>
        <v>0</v>
      </c>
      <c r="G41" s="27">
        <f>SUMIF(记账凭证清单表!$H$3:$H$100,B41,记账凭证清单表!$L$3:$L$100)</f>
        <v>0</v>
      </c>
      <c r="H41" s="29">
        <f t="shared" si="1"/>
        <v>0</v>
      </c>
      <c r="I41" s="1"/>
    </row>
    <row r="42" spans="1:9" ht="14.25" thickBot="1">
      <c r="A42" s="25" t="str">
        <f>总账科目!A37</f>
        <v>6602</v>
      </c>
      <c r="B42" s="26" t="str">
        <f>总账科目!B37</f>
        <v>管理费用</v>
      </c>
      <c r="C42" s="27">
        <v>0</v>
      </c>
      <c r="D42" s="27">
        <v>0</v>
      </c>
      <c r="E42" s="28">
        <f t="shared" si="0"/>
        <v>0</v>
      </c>
      <c r="F42" s="27">
        <f>SUMIF(记账凭证清单表!$H$3:$H$100,B42,记账凭证清单表!$K$3:$K$100)</f>
        <v>0</v>
      </c>
      <c r="G42" s="27">
        <f>SUMIF(记账凭证清单表!$H$3:$H$100,B42,记账凭证清单表!$L$3:$L$100)</f>
        <v>0</v>
      </c>
      <c r="H42" s="29">
        <f t="shared" si="1"/>
        <v>0</v>
      </c>
      <c r="I42" s="1"/>
    </row>
    <row r="43" spans="1:9" ht="14.25" thickBot="1">
      <c r="A43" s="25" t="str">
        <f>总账科目!A38</f>
        <v>6603</v>
      </c>
      <c r="B43" s="26" t="str">
        <f>总账科目!B38</f>
        <v>财务费用</v>
      </c>
      <c r="C43" s="27">
        <v>0</v>
      </c>
      <c r="D43" s="27">
        <v>0</v>
      </c>
      <c r="E43" s="28">
        <f t="shared" si="0"/>
        <v>0</v>
      </c>
      <c r="F43" s="27">
        <f>SUMIF(记账凭证清单表!$H$3:$H$100,B43,记账凭证清单表!$K$3:$K$100)</f>
        <v>0</v>
      </c>
      <c r="G43" s="27">
        <f>SUMIF(记账凭证清单表!$H$3:$H$100,B43,记账凭证清单表!$L$3:$L$100)</f>
        <v>0</v>
      </c>
      <c r="H43" s="29">
        <f t="shared" si="1"/>
        <v>0</v>
      </c>
      <c r="I43" s="1"/>
    </row>
    <row r="44" spans="1:9" ht="14.25" thickBot="1">
      <c r="A44" s="25" t="str">
        <f>总账科目!A39</f>
        <v>6711</v>
      </c>
      <c r="B44" s="26" t="str">
        <f>总账科目!B39</f>
        <v>营业外支出</v>
      </c>
      <c r="C44" s="27">
        <v>0</v>
      </c>
      <c r="D44" s="27">
        <v>0</v>
      </c>
      <c r="E44" s="28">
        <f t="shared" si="0"/>
        <v>0</v>
      </c>
      <c r="F44" s="27">
        <f>SUMIF(记账凭证清单表!$H$3:$H$100,B44,记账凭证清单表!$K$3:$K$100)</f>
        <v>0</v>
      </c>
      <c r="G44" s="27">
        <f>SUMIF(记账凭证清单表!$H$3:$H$100,B44,记账凭证清单表!$L$3:$L$100)</f>
        <v>0</v>
      </c>
      <c r="H44" s="29">
        <f t="shared" si="1"/>
        <v>0</v>
      </c>
      <c r="I44" s="1"/>
    </row>
    <row r="45" spans="1:9" ht="14.25" thickBot="1">
      <c r="A45" s="25" t="str">
        <f>总账科目!A40</f>
        <v>6801</v>
      </c>
      <c r="B45" s="26" t="str">
        <f>总账科目!B40</f>
        <v>所得税</v>
      </c>
      <c r="C45" s="30">
        <v>0</v>
      </c>
      <c r="D45" s="30">
        <v>0</v>
      </c>
      <c r="E45" s="28">
        <f t="shared" si="0"/>
        <v>0</v>
      </c>
      <c r="F45" s="27">
        <f>SUMIF(记账凭证清单表!$H$3:$H$100,B45,记账凭证清单表!$K$3:$K$100)</f>
        <v>0</v>
      </c>
      <c r="G45" s="27">
        <f>SUMIF(记账凭证清单表!$H$3:$H$100,B45,记账凭证清单表!$L$3:$L$100)</f>
        <v>0</v>
      </c>
      <c r="H45" s="29">
        <f t="shared" si="1"/>
        <v>0</v>
      </c>
    </row>
  </sheetData>
  <mergeCells count="8">
    <mergeCell ref="A1:H1"/>
    <mergeCell ref="A6:A7"/>
    <mergeCell ref="C6:D6"/>
    <mergeCell ref="E6:E7"/>
    <mergeCell ref="F6:G6"/>
    <mergeCell ref="H6:H7"/>
    <mergeCell ref="B6:B7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会计科目表</vt:lpstr>
      <vt:lpstr>总账科目</vt:lpstr>
      <vt:lpstr>记账凭证清单表</vt:lpstr>
      <vt:lpstr>总分类账</vt:lpstr>
      <vt:lpstr>明细科目编码</vt:lpstr>
      <vt:lpstr>明细科目名称</vt:lpstr>
      <vt:lpstr>总账科目名称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DIY</cp:lastModifiedBy>
  <dcterms:created xsi:type="dcterms:W3CDTF">2008-10-08T08:17:02Z</dcterms:created>
  <dcterms:modified xsi:type="dcterms:W3CDTF">2017-04-27T08:52:06Z</dcterms:modified>
</cp:coreProperties>
</file>