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30" windowWidth="9765" windowHeight="7815" tabRatio="770" activeTab="2"/>
  </bookViews>
  <sheets>
    <sheet name="2015年资产负债表" sheetId="1" r:id="rId1"/>
    <sheet name="2016年科目汇总表" sheetId="2" r:id="rId2"/>
    <sheet name="2016年资产负债表" sheetId="6" r:id="rId3"/>
  </sheets>
  <externalReferences>
    <externalReference r:id="rId4"/>
  </externalReferences>
  <definedNames>
    <definedName name="代码">[1]凭证记录表!$B$2:$B$14</definedName>
    <definedName name="贷方">[1]凭证记录表!$G$2:$G$21</definedName>
    <definedName name="借方">[1]凭证记录表!$F$2:$F$21</definedName>
  </definedNames>
  <calcPr calcId="125725"/>
</workbook>
</file>

<file path=xl/calcChain.xml><?xml version="1.0" encoding="utf-8"?>
<calcChain xmlns="http://schemas.openxmlformats.org/spreadsheetml/2006/main">
  <c r="C5" i="6"/>
  <c r="D5"/>
  <c r="C6"/>
  <c r="D6"/>
  <c r="C7"/>
  <c r="C8"/>
  <c r="C9"/>
  <c r="C10"/>
  <c r="D10"/>
  <c r="C11"/>
  <c r="D11"/>
  <c r="C12"/>
  <c r="C13"/>
  <c r="C14"/>
  <c r="D14"/>
  <c r="C15"/>
  <c r="D15"/>
  <c r="C16"/>
  <c r="C17"/>
  <c r="C18"/>
  <c r="D18"/>
  <c r="C19"/>
  <c r="C20"/>
  <c r="C21"/>
  <c r="C22"/>
  <c r="C23"/>
  <c r="C24"/>
  <c r="D24"/>
  <c r="C25"/>
  <c r="D25"/>
  <c r="C26"/>
  <c r="D26"/>
  <c r="D28" s="1"/>
  <c r="C27"/>
  <c r="C28"/>
  <c r="C29"/>
  <c r="C30"/>
  <c r="C31"/>
  <c r="C32"/>
  <c r="D32"/>
  <c r="C33"/>
  <c r="C34"/>
  <c r="C35"/>
  <c r="C36"/>
  <c r="C37"/>
  <c r="C38"/>
  <c r="C39"/>
  <c r="C40"/>
  <c r="C41"/>
  <c r="D41"/>
  <c r="G5"/>
  <c r="H5"/>
  <c r="G6"/>
  <c r="G7"/>
  <c r="G8"/>
  <c r="G9"/>
  <c r="G10"/>
  <c r="H10"/>
  <c r="G11"/>
  <c r="H11"/>
  <c r="G12"/>
  <c r="H12"/>
  <c r="G13"/>
  <c r="H13"/>
  <c r="G14"/>
  <c r="G15"/>
  <c r="G16"/>
  <c r="G17"/>
  <c r="G18"/>
  <c r="G19"/>
  <c r="G20"/>
  <c r="H20"/>
  <c r="G21"/>
  <c r="G22"/>
  <c r="H22"/>
  <c r="G23"/>
  <c r="G24"/>
  <c r="G25"/>
  <c r="G26"/>
  <c r="G27"/>
  <c r="H27"/>
  <c r="G28"/>
  <c r="G29"/>
  <c r="G30"/>
  <c r="G31"/>
  <c r="G32"/>
  <c r="G33"/>
  <c r="H33"/>
  <c r="G34"/>
  <c r="G35"/>
  <c r="G36"/>
  <c r="H36"/>
  <c r="G37"/>
  <c r="H37"/>
  <c r="G38"/>
  <c r="G39"/>
  <c r="G40"/>
  <c r="H40"/>
  <c r="G41"/>
  <c r="H41"/>
</calcChain>
</file>

<file path=xl/sharedStrings.xml><?xml version="1.0" encoding="utf-8"?>
<sst xmlns="http://schemas.openxmlformats.org/spreadsheetml/2006/main" count="248" uniqueCount="113">
  <si>
    <t>负债和股东权益</t>
  </si>
  <si>
    <t>流动资产：</t>
  </si>
  <si>
    <t>流动负债:</t>
  </si>
  <si>
    <t xml:space="preserve">    货币资金</t>
  </si>
  <si>
    <t xml:space="preserve">    短期借款</t>
  </si>
  <si>
    <t xml:space="preserve">    短期投资</t>
  </si>
  <si>
    <t xml:space="preserve">    应付票据</t>
  </si>
  <si>
    <t xml:space="preserve"> </t>
  </si>
  <si>
    <t xml:space="preserve">    应收票据</t>
  </si>
  <si>
    <t xml:space="preserve">    应付账款</t>
  </si>
  <si>
    <t xml:space="preserve">    应收股利</t>
  </si>
  <si>
    <t xml:space="preserve">    预收账款</t>
  </si>
  <si>
    <t xml:space="preserve">    应收利息</t>
  </si>
  <si>
    <t xml:space="preserve">    应付工资</t>
  </si>
  <si>
    <t xml:space="preserve">    应收账款</t>
  </si>
  <si>
    <t xml:space="preserve">    应付福利费</t>
  </si>
  <si>
    <t xml:space="preserve">    其他应收款</t>
  </si>
  <si>
    <t xml:space="preserve">    应付股利</t>
  </si>
  <si>
    <t xml:space="preserve">    预付账款</t>
  </si>
  <si>
    <t xml:space="preserve">    应交税金</t>
  </si>
  <si>
    <t xml:space="preserve">    应收补贴款</t>
  </si>
  <si>
    <t xml:space="preserve">    其他应交款</t>
  </si>
  <si>
    <t xml:space="preserve">    存货</t>
  </si>
  <si>
    <t xml:space="preserve">    其他应付款</t>
  </si>
  <si>
    <t xml:space="preserve">    待摊费用</t>
  </si>
  <si>
    <t xml:space="preserve">    预提费用</t>
  </si>
  <si>
    <t xml:space="preserve">    一年内到期的长期债权投资</t>
  </si>
  <si>
    <t xml:space="preserve">    预计负债</t>
  </si>
  <si>
    <t xml:space="preserve">    其他流动资产</t>
  </si>
  <si>
    <t xml:space="preserve">    一年内到期的长期负债</t>
  </si>
  <si>
    <t xml:space="preserve">    流动资产合计</t>
  </si>
  <si>
    <t xml:space="preserve">    其他流动负债</t>
  </si>
  <si>
    <t>长期投资:</t>
  </si>
  <si>
    <t xml:space="preserve">    长期股权投资</t>
  </si>
  <si>
    <t xml:space="preserve">    流动负债合计</t>
  </si>
  <si>
    <t xml:space="preserve">    长期债权投资</t>
  </si>
  <si>
    <t xml:space="preserve"> 长期负债:</t>
  </si>
  <si>
    <t xml:space="preserve">    长期投资合计</t>
  </si>
  <si>
    <t xml:space="preserve">    长期借款</t>
  </si>
  <si>
    <t>固定资产:</t>
  </si>
  <si>
    <t xml:space="preserve">    应付债券</t>
  </si>
  <si>
    <t xml:space="preserve">    固定资产原价</t>
  </si>
  <si>
    <t xml:space="preserve">    长期应付款</t>
  </si>
  <si>
    <t xml:space="preserve">      减:累计折旧</t>
  </si>
  <si>
    <t xml:space="preserve">    专项应付款</t>
  </si>
  <si>
    <t xml:space="preserve">    固定资产净值</t>
  </si>
  <si>
    <t xml:space="preserve">    其他长期负债</t>
  </si>
  <si>
    <t xml:space="preserve">      减：固定资产减值准备</t>
  </si>
  <si>
    <t xml:space="preserve">    长期负债合计</t>
  </si>
  <si>
    <t xml:space="preserve">    固定资产净额</t>
  </si>
  <si>
    <t>递延税项:</t>
  </si>
  <si>
    <t xml:space="preserve">    工程物资</t>
  </si>
  <si>
    <t xml:space="preserve">    递延税款贷项</t>
  </si>
  <si>
    <t xml:space="preserve">    在建工程</t>
  </si>
  <si>
    <t xml:space="preserve">    负债合计</t>
  </si>
  <si>
    <t xml:space="preserve">    固定资产清理</t>
  </si>
  <si>
    <t xml:space="preserve">    固定资产合计</t>
  </si>
  <si>
    <t>股东权益:</t>
  </si>
  <si>
    <t>无形资产及其他资产:</t>
  </si>
  <si>
    <t xml:space="preserve">    股本</t>
  </si>
  <si>
    <t xml:space="preserve">    无形资产</t>
  </si>
  <si>
    <t xml:space="preserve">      减：已归还投资</t>
  </si>
  <si>
    <t xml:space="preserve">    长期待摊费用</t>
  </si>
  <si>
    <t xml:space="preserve">    股本净额</t>
  </si>
  <si>
    <t xml:space="preserve">    其他长期资产</t>
  </si>
  <si>
    <t xml:space="preserve">    资本公积</t>
  </si>
  <si>
    <t xml:space="preserve">    无形资产及其他资产合计</t>
  </si>
  <si>
    <t xml:space="preserve">    盈余公积</t>
  </si>
  <si>
    <t xml:space="preserve">      其中:法定公益金</t>
  </si>
  <si>
    <t xml:space="preserve">    未分配利润</t>
  </si>
  <si>
    <t xml:space="preserve">    递延税款借项</t>
  </si>
  <si>
    <t xml:space="preserve">    股东权益合计</t>
  </si>
  <si>
    <t xml:space="preserve">    资产总计</t>
  </si>
  <si>
    <t xml:space="preserve">    负债及股东权益总计</t>
  </si>
  <si>
    <t>资   产   负   债   表</t>
    <phoneticPr fontId="3" type="noConversion"/>
  </si>
  <si>
    <t xml:space="preserve">    银行存款</t>
    <phoneticPr fontId="3" type="noConversion"/>
  </si>
  <si>
    <t xml:space="preserve">    累计折旧</t>
    <phoneticPr fontId="3" type="noConversion"/>
  </si>
  <si>
    <t xml:space="preserve">    固定资产</t>
    <phoneticPr fontId="3" type="noConversion"/>
  </si>
  <si>
    <t xml:space="preserve">    应付股利</t>
    <phoneticPr fontId="3" type="noConversion"/>
  </si>
  <si>
    <t xml:space="preserve">    营业收入</t>
    <phoneticPr fontId="3" type="noConversion"/>
  </si>
  <si>
    <t xml:space="preserve">    管理费用</t>
    <phoneticPr fontId="3" type="noConversion"/>
  </si>
  <si>
    <t xml:space="preserve">    财务费用</t>
    <phoneticPr fontId="3" type="noConversion"/>
  </si>
  <si>
    <t xml:space="preserve">    销售费用</t>
    <phoneticPr fontId="3" type="noConversion"/>
  </si>
  <si>
    <t xml:space="preserve">    流动资产合计</t>
    <phoneticPr fontId="3" type="noConversion"/>
  </si>
  <si>
    <t xml:space="preserve">    流动负债合计</t>
    <phoneticPr fontId="3" type="noConversion"/>
  </si>
  <si>
    <t xml:space="preserve">    长期投资合计</t>
    <phoneticPr fontId="3" type="noConversion"/>
  </si>
  <si>
    <t xml:space="preserve">    固定资产净值</t>
    <phoneticPr fontId="3" type="noConversion"/>
  </si>
  <si>
    <t xml:space="preserve">    长期负债合计</t>
    <phoneticPr fontId="3" type="noConversion"/>
  </si>
  <si>
    <t xml:space="preserve">    固定资产净额</t>
    <phoneticPr fontId="3" type="noConversion"/>
  </si>
  <si>
    <t xml:space="preserve">    负债合计</t>
    <phoneticPr fontId="3" type="noConversion"/>
  </si>
  <si>
    <t xml:space="preserve">    固定资产合计</t>
    <phoneticPr fontId="3" type="noConversion"/>
  </si>
  <si>
    <t xml:space="preserve">    无形资产及其他资产合计</t>
    <phoneticPr fontId="3" type="noConversion"/>
  </si>
  <si>
    <t xml:space="preserve">    股东权益合计</t>
    <phoneticPr fontId="3" type="noConversion"/>
  </si>
  <si>
    <t xml:space="preserve">    负债及股东权益总计</t>
    <phoneticPr fontId="3" type="noConversion"/>
  </si>
  <si>
    <t>代码</t>
    <phoneticPr fontId="3" type="noConversion"/>
  </si>
  <si>
    <t>科目名称</t>
    <phoneticPr fontId="3" type="noConversion"/>
  </si>
  <si>
    <t>借方</t>
    <phoneticPr fontId="3" type="noConversion"/>
  </si>
  <si>
    <t>贷方</t>
    <phoneticPr fontId="3" type="noConversion"/>
  </si>
  <si>
    <t>余额</t>
    <phoneticPr fontId="3" type="noConversion"/>
  </si>
  <si>
    <t>资           产</t>
    <phoneticPr fontId="3" type="noConversion"/>
  </si>
  <si>
    <t>年 初 数</t>
    <phoneticPr fontId="3" type="noConversion"/>
  </si>
  <si>
    <t>期 末 数</t>
    <phoneticPr fontId="3" type="noConversion"/>
  </si>
  <si>
    <r>
      <t xml:space="preserve">编制单位：青岛B企业　　　　　          　       </t>
    </r>
    <r>
      <rPr>
        <u/>
        <sz val="12"/>
        <rFont val="宋体"/>
        <family val="3"/>
        <charset val="134"/>
      </rPr>
      <t xml:space="preserve">　2006 </t>
    </r>
    <r>
      <rPr>
        <sz val="12"/>
        <rFont val="宋体"/>
        <family val="3"/>
        <charset val="134"/>
      </rPr>
      <t>年</t>
    </r>
    <r>
      <rPr>
        <u/>
        <sz val="12"/>
        <rFont val="宋体"/>
        <family val="3"/>
        <charset val="134"/>
      </rPr>
      <t>　12　</t>
    </r>
    <r>
      <rPr>
        <sz val="12"/>
        <rFont val="宋体"/>
        <family val="3"/>
        <charset val="134"/>
      </rPr>
      <t>月止　                      单位：元</t>
    </r>
    <phoneticPr fontId="3" type="noConversion"/>
  </si>
  <si>
    <t>行  次</t>
    <phoneticPr fontId="3" type="noConversion"/>
  </si>
  <si>
    <t>2016年科目汇总表</t>
    <phoneticPr fontId="3" type="noConversion"/>
  </si>
  <si>
    <t>资    产</t>
    <phoneticPr fontId="3" type="noConversion"/>
  </si>
  <si>
    <t>行 次</t>
    <phoneticPr fontId="3" type="noConversion"/>
  </si>
  <si>
    <t>年 初 数</t>
    <phoneticPr fontId="3" type="noConversion"/>
  </si>
  <si>
    <t>期 末 数</t>
    <phoneticPr fontId="3" type="noConversion"/>
  </si>
  <si>
    <t>行  次</t>
    <phoneticPr fontId="3" type="noConversion"/>
  </si>
  <si>
    <t>编制单位：青岛B企业　　　　　          　        2016  年　12　月止　                   单位：元</t>
    <phoneticPr fontId="3" type="noConversion"/>
  </si>
  <si>
    <t>资   产   负   债   表</t>
    <phoneticPr fontId="3" type="noConversion"/>
  </si>
  <si>
    <t xml:space="preserve">    资产总计</t>
    <phoneticPr fontId="3" type="noConversion"/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</si>
</sst>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76" formatCode="#,##0.0_ "/>
  </numFmts>
  <fonts count="12">
    <font>
      <sz val="12"/>
      <name val="宋体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8"/>
      <name val="黑体"/>
      <family val="3"/>
      <charset val="134"/>
    </font>
    <font>
      <b/>
      <sz val="12"/>
      <name val="宋体"/>
      <family val="3"/>
      <charset val="134"/>
    </font>
    <font>
      <b/>
      <sz val="18"/>
      <color rgb="FF00B050"/>
      <name val="华文行楷"/>
      <family val="3"/>
      <charset val="134"/>
    </font>
    <font>
      <b/>
      <sz val="12"/>
      <color rgb="FFFFFF00"/>
      <name val="宋体"/>
      <family val="3"/>
      <charset val="134"/>
    </font>
    <font>
      <u/>
      <sz val="12"/>
      <name val="宋体"/>
      <family val="3"/>
      <charset val="134"/>
    </font>
    <font>
      <b/>
      <sz val="12"/>
      <color theme="0"/>
      <name val="宋体"/>
      <family val="3"/>
      <charset val="134"/>
    </font>
    <font>
      <b/>
      <sz val="18"/>
      <name val="黑体"/>
      <family val="3"/>
      <charset val="134"/>
    </font>
    <font>
      <b/>
      <sz val="1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4" fontId="2" fillId="0" borderId="1" xfId="0" applyNumberFormat="1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4" fontId="2" fillId="0" borderId="3" xfId="0" applyNumberFormat="1" applyFont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4" fontId="2" fillId="0" borderId="5" xfId="0" applyNumberFormat="1" applyFont="1" applyBorder="1">
      <alignment vertical="center"/>
    </xf>
    <xf numFmtId="4" fontId="2" fillId="0" borderId="6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3" fontId="2" fillId="0" borderId="0" xfId="1" applyFont="1" applyBorder="1" applyAlignment="1">
      <alignment horizontal="center" vertical="center"/>
    </xf>
    <xf numFmtId="176" fontId="2" fillId="0" borderId="1" xfId="0" applyNumberFormat="1" applyFont="1" applyBorder="1">
      <alignment vertical="center"/>
    </xf>
    <xf numFmtId="43" fontId="2" fillId="0" borderId="1" xfId="1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4" fontId="2" fillId="2" borderId="3" xfId="0" applyNumberFormat="1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43" fontId="2" fillId="2" borderId="3" xfId="1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center" vertical="center"/>
    </xf>
    <xf numFmtId="4" fontId="2" fillId="2" borderId="13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center" vertical="center"/>
    </xf>
    <xf numFmtId="43" fontId="2" fillId="2" borderId="6" xfId="1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justify" vertical="center" wrapText="1"/>
    </xf>
    <xf numFmtId="0" fontId="6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justify" vertical="center" wrapText="1"/>
    </xf>
    <xf numFmtId="0" fontId="9" fillId="4" borderId="7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5" borderId="1" xfId="0" applyFont="1" applyFill="1" applyBorder="1">
      <alignment vertical="center"/>
    </xf>
    <xf numFmtId="0" fontId="2" fillId="5" borderId="1" xfId="0" applyNumberFormat="1" applyFont="1" applyFill="1" applyBorder="1">
      <alignment vertical="center"/>
    </xf>
    <xf numFmtId="0" fontId="2" fillId="5" borderId="14" xfId="0" applyNumberFormat="1" applyFont="1" applyFill="1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4" fontId="2" fillId="5" borderId="1" xfId="0" applyNumberFormat="1" applyFont="1" applyFill="1" applyBorder="1">
      <alignment vertical="center"/>
    </xf>
    <xf numFmtId="0" fontId="2" fillId="5" borderId="5" xfId="0" applyNumberFormat="1" applyFont="1" applyFill="1" applyBorder="1">
      <alignment vertical="center"/>
    </xf>
    <xf numFmtId="0" fontId="2" fillId="2" borderId="2" xfId="0" applyFont="1" applyFill="1" applyBorder="1">
      <alignment vertical="center"/>
    </xf>
    <xf numFmtId="4" fontId="2" fillId="2" borderId="1" xfId="0" applyNumberFormat="1" applyFont="1" applyFill="1" applyBorder="1">
      <alignment vertical="center"/>
    </xf>
    <xf numFmtId="0" fontId="2" fillId="2" borderId="1" xfId="0" applyNumberFormat="1" applyFont="1" applyFill="1" applyBorder="1">
      <alignment vertical="center"/>
    </xf>
    <xf numFmtId="0" fontId="2" fillId="2" borderId="5" xfId="0" applyNumberFormat="1" applyFont="1" applyFill="1" applyBorder="1">
      <alignment vertical="center"/>
    </xf>
    <xf numFmtId="0" fontId="11" fillId="2" borderId="4" xfId="0" applyFont="1" applyFill="1" applyBorder="1">
      <alignment vertical="center"/>
    </xf>
    <xf numFmtId="0" fontId="2" fillId="5" borderId="3" xfId="0" applyFont="1" applyFill="1" applyBorder="1">
      <alignment vertical="center"/>
    </xf>
    <xf numFmtId="4" fontId="2" fillId="5" borderId="3" xfId="0" applyNumberFormat="1" applyFont="1" applyFill="1" applyBorder="1">
      <alignment vertical="center"/>
    </xf>
    <xf numFmtId="0" fontId="2" fillId="5" borderId="1" xfId="0" applyNumberFormat="1" applyFont="1" applyFill="1" applyBorder="1" applyAlignment="1">
      <alignment horizontal="center" vertical="center"/>
    </xf>
    <xf numFmtId="0" fontId="2" fillId="5" borderId="3" xfId="0" applyNumberFormat="1" applyFont="1" applyFill="1" applyBorder="1">
      <alignment vertical="center"/>
    </xf>
    <xf numFmtId="0" fontId="0" fillId="5" borderId="3" xfId="0" applyNumberFormat="1" applyFill="1" applyBorder="1">
      <alignment vertical="center"/>
    </xf>
    <xf numFmtId="0" fontId="11" fillId="5" borderId="15" xfId="0" applyNumberFormat="1" applyFont="1" applyFill="1" applyBorder="1">
      <alignment vertical="center"/>
    </xf>
    <xf numFmtId="0" fontId="2" fillId="5" borderId="5" xfId="0" applyNumberFormat="1" applyFont="1" applyFill="1" applyBorder="1" applyAlignment="1">
      <alignment horizontal="center" vertical="center"/>
    </xf>
    <xf numFmtId="0" fontId="2" fillId="5" borderId="6" xfId="0" applyNumberFormat="1" applyFont="1" applyFill="1" applyBorder="1">
      <alignment vertical="center"/>
    </xf>
  </cellXfs>
  <cellStyles count="2">
    <cellStyle name="常规" xfId="0" builtinId="0"/>
    <cellStyle name="千位分隔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0070;&#31295;&#21019;&#20316;/&#21407;&#31295;/ck-280%20Excel%202003&#36130;&#21153;&#24212;&#29992;&#24555;&#26131;&#36890;(&#26032;)/&#20809;&#30424;/&#26368;&#32456;&#25928;&#26524;/&#31532;8&#35838;/&#31185;&#30446;&#27719;&#24635;&#34920;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明细科目汇总表(1)"/>
      <sheetName val="凭证记录表"/>
      <sheetName val="明细科目汇总表"/>
      <sheetName val="Sheet2"/>
      <sheetName val="Sheet3"/>
    </sheetNames>
    <sheetDataSet>
      <sheetData sheetId="0"/>
      <sheetData sheetId="1">
        <row r="2">
          <cell r="B2">
            <v>550201</v>
          </cell>
          <cell r="F2">
            <v>100</v>
          </cell>
        </row>
        <row r="3">
          <cell r="B3">
            <v>100201</v>
          </cell>
          <cell r="G3">
            <v>100</v>
          </cell>
        </row>
        <row r="4">
          <cell r="B4">
            <v>550202</v>
          </cell>
          <cell r="F4">
            <v>300</v>
          </cell>
        </row>
        <row r="5">
          <cell r="B5">
            <v>100101</v>
          </cell>
          <cell r="G5">
            <v>300</v>
          </cell>
        </row>
        <row r="6">
          <cell r="B6">
            <v>410501</v>
          </cell>
          <cell r="F6">
            <v>220</v>
          </cell>
        </row>
        <row r="7">
          <cell r="B7">
            <v>100101</v>
          </cell>
          <cell r="G7">
            <v>220</v>
          </cell>
        </row>
        <row r="8">
          <cell r="B8">
            <v>100204</v>
          </cell>
          <cell r="F8">
            <v>1500</v>
          </cell>
        </row>
        <row r="9">
          <cell r="B9">
            <v>212101</v>
          </cell>
          <cell r="G9">
            <v>1500</v>
          </cell>
        </row>
        <row r="10">
          <cell r="B10">
            <v>212102</v>
          </cell>
          <cell r="F10">
            <v>2000</v>
          </cell>
        </row>
        <row r="11">
          <cell r="B11">
            <v>100203</v>
          </cell>
          <cell r="G11">
            <v>2000</v>
          </cell>
        </row>
        <row r="12">
          <cell r="B12">
            <v>550204</v>
          </cell>
          <cell r="F12">
            <v>500</v>
          </cell>
        </row>
        <row r="13">
          <cell r="B13">
            <v>100201</v>
          </cell>
          <cell r="G13">
            <v>500</v>
          </cell>
        </row>
        <row r="14">
          <cell r="B14">
            <v>212102</v>
          </cell>
          <cell r="F14">
            <v>8000</v>
          </cell>
        </row>
        <row r="15">
          <cell r="F15">
            <v>500</v>
          </cell>
        </row>
        <row r="16">
          <cell r="G16">
            <v>500</v>
          </cell>
        </row>
        <row r="17">
          <cell r="G17">
            <v>220</v>
          </cell>
        </row>
        <row r="18">
          <cell r="F18">
            <v>1500</v>
          </cell>
        </row>
        <row r="19">
          <cell r="G19">
            <v>1500</v>
          </cell>
        </row>
        <row r="20">
          <cell r="F20">
            <v>300</v>
          </cell>
        </row>
        <row r="21">
          <cell r="G21">
            <v>300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H41"/>
  <sheetViews>
    <sheetView workbookViewId="0">
      <selection activeCell="C34" sqref="C34"/>
    </sheetView>
  </sheetViews>
  <sheetFormatPr defaultRowHeight="14.25"/>
  <cols>
    <col min="1" max="1" width="24.875" style="1" customWidth="1"/>
    <col min="2" max="2" width="8.25" style="11" bestFit="1" customWidth="1"/>
    <col min="3" max="3" width="13.5" style="1" customWidth="1"/>
    <col min="4" max="4" width="12.625" style="1" customWidth="1"/>
    <col min="5" max="5" width="18.875" style="1" customWidth="1"/>
    <col min="6" max="6" width="8.25" style="11" bestFit="1" customWidth="1"/>
    <col min="7" max="8" width="12.375" style="1" customWidth="1"/>
  </cols>
  <sheetData>
    <row r="1" spans="1:8" ht="24" customHeight="1">
      <c r="A1" s="39" t="s">
        <v>74</v>
      </c>
      <c r="B1" s="39"/>
      <c r="C1" s="39"/>
      <c r="D1" s="39"/>
      <c r="E1" s="39"/>
      <c r="F1" s="39"/>
      <c r="G1" s="39"/>
      <c r="H1" s="39"/>
    </row>
    <row r="2" spans="1:8" ht="15" thickBot="1">
      <c r="A2" s="40" t="s">
        <v>102</v>
      </c>
      <c r="B2" s="40"/>
      <c r="C2" s="40"/>
      <c r="D2" s="40"/>
      <c r="E2" s="40"/>
      <c r="F2" s="40"/>
      <c r="G2" s="40"/>
      <c r="H2" s="40"/>
    </row>
    <row r="3" spans="1:8" ht="18" customHeight="1">
      <c r="A3" s="36" t="s">
        <v>99</v>
      </c>
      <c r="B3" s="37" t="s">
        <v>103</v>
      </c>
      <c r="C3" s="37" t="s">
        <v>100</v>
      </c>
      <c r="D3" s="37" t="s">
        <v>101</v>
      </c>
      <c r="E3" s="37" t="s">
        <v>0</v>
      </c>
      <c r="F3" s="37" t="s">
        <v>103</v>
      </c>
      <c r="G3" s="37" t="s">
        <v>100</v>
      </c>
      <c r="H3" s="38" t="s">
        <v>101</v>
      </c>
    </row>
    <row r="4" spans="1:8">
      <c r="A4" s="4" t="s">
        <v>1</v>
      </c>
      <c r="B4" s="12"/>
      <c r="C4" s="2"/>
      <c r="D4" s="2"/>
      <c r="E4" s="2" t="s">
        <v>2</v>
      </c>
      <c r="F4" s="12"/>
      <c r="G4" s="2"/>
      <c r="H4" s="5"/>
    </row>
    <row r="5" spans="1:8">
      <c r="A5" s="4" t="s">
        <v>3</v>
      </c>
      <c r="B5" s="12">
        <v>1</v>
      </c>
      <c r="C5" s="3">
        <v>5635559.6600000001</v>
      </c>
      <c r="D5" s="3">
        <v>4861585.08</v>
      </c>
      <c r="E5" s="2" t="s">
        <v>4</v>
      </c>
      <c r="F5" s="12">
        <v>68</v>
      </c>
      <c r="G5" s="3">
        <v>1000000</v>
      </c>
      <c r="H5" s="6">
        <v>1000000</v>
      </c>
    </row>
    <row r="6" spans="1:8">
      <c r="A6" s="4" t="s">
        <v>5</v>
      </c>
      <c r="B6" s="12">
        <v>2</v>
      </c>
      <c r="C6" s="3">
        <v>100000</v>
      </c>
      <c r="D6" s="3">
        <v>150000</v>
      </c>
      <c r="E6" s="2" t="s">
        <v>6</v>
      </c>
      <c r="F6" s="12">
        <v>69</v>
      </c>
      <c r="G6" s="2" t="s">
        <v>7</v>
      </c>
      <c r="H6" s="5" t="s">
        <v>7</v>
      </c>
    </row>
    <row r="7" spans="1:8">
      <c r="A7" s="4" t="s">
        <v>8</v>
      </c>
      <c r="B7" s="12">
        <v>3</v>
      </c>
      <c r="C7" s="2" t="s">
        <v>7</v>
      </c>
      <c r="D7" s="2" t="s">
        <v>7</v>
      </c>
      <c r="E7" s="2" t="s">
        <v>9</v>
      </c>
      <c r="F7" s="12">
        <v>70</v>
      </c>
      <c r="G7" s="2" t="s">
        <v>7</v>
      </c>
      <c r="H7" s="6">
        <v>249796.66</v>
      </c>
    </row>
    <row r="8" spans="1:8">
      <c r="A8" s="4" t="s">
        <v>10</v>
      </c>
      <c r="B8" s="12">
        <v>4</v>
      </c>
      <c r="C8" s="2" t="s">
        <v>7</v>
      </c>
      <c r="D8" s="2" t="s">
        <v>7</v>
      </c>
      <c r="E8" s="2" t="s">
        <v>11</v>
      </c>
      <c r="F8" s="12">
        <v>71</v>
      </c>
      <c r="G8" s="2" t="s">
        <v>7</v>
      </c>
      <c r="H8" s="5" t="s">
        <v>7</v>
      </c>
    </row>
    <row r="9" spans="1:8">
      <c r="A9" s="4" t="s">
        <v>12</v>
      </c>
      <c r="B9" s="12">
        <v>5</v>
      </c>
      <c r="C9" s="2" t="s">
        <v>7</v>
      </c>
      <c r="D9" s="2" t="s">
        <v>7</v>
      </c>
      <c r="E9" s="2" t="s">
        <v>13</v>
      </c>
      <c r="F9" s="12">
        <v>72</v>
      </c>
      <c r="G9" s="2" t="s">
        <v>7</v>
      </c>
      <c r="H9" s="5" t="s">
        <v>7</v>
      </c>
    </row>
    <row r="10" spans="1:8">
      <c r="A10" s="4" t="s">
        <v>14</v>
      </c>
      <c r="B10" s="12">
        <v>6</v>
      </c>
      <c r="C10" s="17">
        <v>1030275.6</v>
      </c>
      <c r="D10" s="3">
        <v>911322</v>
      </c>
      <c r="E10" s="2" t="s">
        <v>15</v>
      </c>
      <c r="F10" s="12">
        <v>73</v>
      </c>
      <c r="G10" s="3">
        <v>56637.56</v>
      </c>
      <c r="H10" s="6">
        <v>66965.66</v>
      </c>
    </row>
    <row r="11" spans="1:8">
      <c r="A11" s="4" t="s">
        <v>16</v>
      </c>
      <c r="B11" s="12">
        <v>7</v>
      </c>
      <c r="C11" s="3">
        <v>18000</v>
      </c>
      <c r="D11" s="3">
        <v>20000</v>
      </c>
      <c r="E11" s="2" t="s">
        <v>17</v>
      </c>
      <c r="F11" s="12">
        <v>74</v>
      </c>
      <c r="G11" s="3">
        <v>200000</v>
      </c>
      <c r="H11" s="5" t="s">
        <v>7</v>
      </c>
    </row>
    <row r="12" spans="1:8">
      <c r="A12" s="4" t="s">
        <v>18</v>
      </c>
      <c r="B12" s="12">
        <v>8</v>
      </c>
      <c r="C12" s="2" t="s">
        <v>7</v>
      </c>
      <c r="D12" s="2" t="s">
        <v>7</v>
      </c>
      <c r="E12" s="2" t="s">
        <v>19</v>
      </c>
      <c r="F12" s="12">
        <v>75</v>
      </c>
      <c r="G12" s="3">
        <v>250000</v>
      </c>
      <c r="H12" s="6">
        <v>143548.34</v>
      </c>
    </row>
    <row r="13" spans="1:8">
      <c r="A13" s="4" t="s">
        <v>20</v>
      </c>
      <c r="B13" s="12">
        <v>9</v>
      </c>
      <c r="C13" s="2" t="s">
        <v>7</v>
      </c>
      <c r="D13" s="2" t="s">
        <v>7</v>
      </c>
      <c r="E13" s="2" t="s">
        <v>21</v>
      </c>
      <c r="F13" s="12">
        <v>80</v>
      </c>
      <c r="G13" s="3">
        <v>2000</v>
      </c>
      <c r="H13" s="6">
        <v>2125</v>
      </c>
    </row>
    <row r="14" spans="1:8">
      <c r="A14" s="4" t="s">
        <v>22</v>
      </c>
      <c r="B14" s="12">
        <v>10</v>
      </c>
      <c r="C14" s="3">
        <v>18000</v>
      </c>
      <c r="D14" s="3">
        <v>923260.98</v>
      </c>
      <c r="E14" s="2" t="s">
        <v>23</v>
      </c>
      <c r="F14" s="12">
        <v>81</v>
      </c>
      <c r="G14" s="2" t="s">
        <v>7</v>
      </c>
      <c r="H14" s="6">
        <v>64000</v>
      </c>
    </row>
    <row r="15" spans="1:8">
      <c r="A15" s="4" t="s">
        <v>24</v>
      </c>
      <c r="B15" s="12">
        <v>11</v>
      </c>
      <c r="C15" s="3">
        <v>18000</v>
      </c>
      <c r="D15" s="3">
        <v>25000</v>
      </c>
      <c r="E15" s="2" t="s">
        <v>25</v>
      </c>
      <c r="F15" s="12">
        <v>82</v>
      </c>
      <c r="G15" s="2" t="s">
        <v>7</v>
      </c>
      <c r="H15" s="6">
        <v>10000</v>
      </c>
    </row>
    <row r="16" spans="1:8">
      <c r="A16" s="4" t="s">
        <v>26</v>
      </c>
      <c r="B16" s="12">
        <v>21</v>
      </c>
      <c r="C16" s="3"/>
      <c r="D16" s="2"/>
      <c r="E16" s="2" t="s">
        <v>27</v>
      </c>
      <c r="F16" s="12">
        <v>83</v>
      </c>
      <c r="G16" s="2" t="s">
        <v>7</v>
      </c>
      <c r="H16" s="5" t="s">
        <v>7</v>
      </c>
    </row>
    <row r="17" spans="1:8">
      <c r="A17" s="4" t="s">
        <v>28</v>
      </c>
      <c r="B17" s="12">
        <v>24</v>
      </c>
      <c r="C17" s="2"/>
      <c r="D17" s="2"/>
      <c r="E17" s="2" t="s">
        <v>29</v>
      </c>
      <c r="F17" s="12">
        <v>86</v>
      </c>
      <c r="G17" s="2"/>
      <c r="H17" s="5"/>
    </row>
    <row r="18" spans="1:8">
      <c r="A18" s="4" t="s">
        <v>30</v>
      </c>
      <c r="B18" s="12">
        <v>31</v>
      </c>
      <c r="C18" s="3">
        <v>6819835.2599999998</v>
      </c>
      <c r="D18" s="3">
        <v>6891168.0599999996</v>
      </c>
      <c r="E18" s="2" t="s">
        <v>31</v>
      </c>
      <c r="F18" s="12">
        <v>90</v>
      </c>
      <c r="G18" s="2" t="s">
        <v>7</v>
      </c>
      <c r="H18" s="5" t="s">
        <v>7</v>
      </c>
    </row>
    <row r="19" spans="1:8">
      <c r="A19" s="4" t="s">
        <v>32</v>
      </c>
      <c r="B19" s="12"/>
      <c r="C19" s="16"/>
      <c r="D19" s="2"/>
      <c r="E19" s="2"/>
      <c r="F19" s="12"/>
      <c r="G19" s="2"/>
      <c r="H19" s="5"/>
    </row>
    <row r="20" spans="1:8">
      <c r="A20" s="4" t="s">
        <v>33</v>
      </c>
      <c r="B20" s="12">
        <v>32</v>
      </c>
      <c r="C20" s="2" t="s">
        <v>7</v>
      </c>
      <c r="D20" s="3">
        <v>500000</v>
      </c>
      <c r="E20" s="2" t="s">
        <v>34</v>
      </c>
      <c r="F20" s="12">
        <v>100</v>
      </c>
      <c r="G20" s="3">
        <v>1508637.56</v>
      </c>
      <c r="H20" s="6">
        <v>1536435.66</v>
      </c>
    </row>
    <row r="21" spans="1:8">
      <c r="A21" s="4" t="s">
        <v>35</v>
      </c>
      <c r="B21" s="12">
        <v>34</v>
      </c>
      <c r="C21" s="2" t="s">
        <v>7</v>
      </c>
      <c r="D21" s="2" t="s">
        <v>7</v>
      </c>
      <c r="E21" s="2" t="s">
        <v>36</v>
      </c>
      <c r="F21" s="12"/>
      <c r="G21" s="2"/>
      <c r="H21" s="5"/>
    </row>
    <row r="22" spans="1:8">
      <c r="A22" s="4" t="s">
        <v>37</v>
      </c>
      <c r="B22" s="12">
        <v>38</v>
      </c>
      <c r="C22" s="2" t="s">
        <v>7</v>
      </c>
      <c r="D22" s="3">
        <v>500000</v>
      </c>
      <c r="E22" s="2" t="s">
        <v>38</v>
      </c>
      <c r="F22" s="12">
        <v>101</v>
      </c>
      <c r="G22" s="3">
        <v>1500000</v>
      </c>
      <c r="H22" s="6">
        <v>1520000</v>
      </c>
    </row>
    <row r="23" spans="1:8">
      <c r="A23" s="4" t="s">
        <v>39</v>
      </c>
      <c r="B23" s="12"/>
      <c r="C23" s="2"/>
      <c r="D23" s="2"/>
      <c r="E23" s="2" t="s">
        <v>40</v>
      </c>
      <c r="F23" s="12">
        <v>102</v>
      </c>
      <c r="G23" s="2" t="s">
        <v>7</v>
      </c>
      <c r="H23" s="5" t="s">
        <v>7</v>
      </c>
    </row>
    <row r="24" spans="1:8">
      <c r="A24" s="4" t="s">
        <v>41</v>
      </c>
      <c r="B24" s="12">
        <v>39</v>
      </c>
      <c r="C24" s="3">
        <v>25800000</v>
      </c>
      <c r="D24" s="3">
        <v>25950000</v>
      </c>
      <c r="E24" s="2" t="s">
        <v>42</v>
      </c>
      <c r="F24" s="12">
        <v>103</v>
      </c>
      <c r="G24" s="2" t="s">
        <v>7</v>
      </c>
      <c r="H24" s="5" t="s">
        <v>7</v>
      </c>
    </row>
    <row r="25" spans="1:8">
      <c r="A25" s="4" t="s">
        <v>43</v>
      </c>
      <c r="B25" s="12">
        <v>40</v>
      </c>
      <c r="C25" s="3">
        <v>3441197.7</v>
      </c>
      <c r="D25" s="3">
        <v>3849491.36</v>
      </c>
      <c r="E25" s="2" t="s">
        <v>44</v>
      </c>
      <c r="F25" s="12">
        <v>106</v>
      </c>
      <c r="G25" s="2" t="s">
        <v>7</v>
      </c>
      <c r="H25" s="5" t="s">
        <v>7</v>
      </c>
    </row>
    <row r="26" spans="1:8">
      <c r="A26" s="4" t="s">
        <v>45</v>
      </c>
      <c r="B26" s="12">
        <v>41</v>
      </c>
      <c r="C26" s="3">
        <v>22358802.300000001</v>
      </c>
      <c r="D26" s="3">
        <v>22100508.640000001</v>
      </c>
      <c r="E26" s="2" t="s">
        <v>46</v>
      </c>
      <c r="F26" s="12">
        <v>108</v>
      </c>
      <c r="G26" s="2"/>
      <c r="H26" s="5"/>
    </row>
    <row r="27" spans="1:8">
      <c r="A27" s="4" t="s">
        <v>47</v>
      </c>
      <c r="B27" s="12">
        <v>42</v>
      </c>
      <c r="C27" s="2" t="s">
        <v>7</v>
      </c>
      <c r="D27" s="2" t="s">
        <v>7</v>
      </c>
      <c r="E27" s="2" t="s">
        <v>48</v>
      </c>
      <c r="F27" s="12">
        <v>110</v>
      </c>
      <c r="G27" s="3">
        <v>1500000</v>
      </c>
      <c r="H27" s="6">
        <v>1520000</v>
      </c>
    </row>
    <row r="28" spans="1:8">
      <c r="A28" s="4" t="s">
        <v>49</v>
      </c>
      <c r="B28" s="12">
        <v>43</v>
      </c>
      <c r="C28" s="3">
        <v>22358802.300000001</v>
      </c>
      <c r="D28" s="3">
        <v>22100508.640000001</v>
      </c>
      <c r="E28" s="2" t="s">
        <v>50</v>
      </c>
      <c r="F28" s="12"/>
      <c r="G28" s="2"/>
      <c r="H28" s="5"/>
    </row>
    <row r="29" spans="1:8">
      <c r="A29" s="4" t="s">
        <v>51</v>
      </c>
      <c r="B29" s="12">
        <v>44</v>
      </c>
      <c r="C29" s="2" t="s">
        <v>7</v>
      </c>
      <c r="D29" s="2" t="s">
        <v>7</v>
      </c>
      <c r="E29" s="2" t="s">
        <v>52</v>
      </c>
      <c r="F29" s="12">
        <v>111</v>
      </c>
      <c r="G29" s="2" t="s">
        <v>7</v>
      </c>
      <c r="H29" s="5" t="s">
        <v>7</v>
      </c>
    </row>
    <row r="30" spans="1:8">
      <c r="A30" s="4" t="s">
        <v>53</v>
      </c>
      <c r="B30" s="12">
        <v>45</v>
      </c>
      <c r="C30" s="2" t="s">
        <v>7</v>
      </c>
      <c r="D30" s="2" t="s">
        <v>7</v>
      </c>
      <c r="E30" s="2" t="s">
        <v>54</v>
      </c>
      <c r="F30" s="12">
        <v>114</v>
      </c>
      <c r="G30" s="3">
        <v>3008637.56</v>
      </c>
      <c r="H30" s="6">
        <v>3056435.66</v>
      </c>
    </row>
    <row r="31" spans="1:8">
      <c r="A31" s="4" t="s">
        <v>55</v>
      </c>
      <c r="B31" s="12">
        <v>46</v>
      </c>
      <c r="C31" s="2" t="s">
        <v>7</v>
      </c>
      <c r="D31" s="2" t="s">
        <v>7</v>
      </c>
      <c r="E31" s="2"/>
      <c r="F31" s="12"/>
      <c r="G31" s="2"/>
      <c r="H31" s="5"/>
    </row>
    <row r="32" spans="1:8">
      <c r="A32" s="4" t="s">
        <v>56</v>
      </c>
      <c r="B32" s="12">
        <v>50</v>
      </c>
      <c r="C32" s="3">
        <v>22358802.300000001</v>
      </c>
      <c r="D32" s="3">
        <v>22100508.640000001</v>
      </c>
      <c r="E32" s="2" t="s">
        <v>57</v>
      </c>
      <c r="F32" s="12"/>
      <c r="G32" s="2"/>
      <c r="H32" s="5"/>
    </row>
    <row r="33" spans="1:8">
      <c r="A33" s="4" t="s">
        <v>58</v>
      </c>
      <c r="B33" s="12"/>
      <c r="C33" s="2"/>
      <c r="D33" s="2"/>
      <c r="E33" s="2" t="s">
        <v>59</v>
      </c>
      <c r="F33" s="12">
        <v>115</v>
      </c>
      <c r="G33" s="3">
        <v>25000000</v>
      </c>
      <c r="H33" s="6">
        <v>25000000</v>
      </c>
    </row>
    <row r="34" spans="1:8">
      <c r="A34" s="4" t="s">
        <v>60</v>
      </c>
      <c r="B34" s="12">
        <v>51</v>
      </c>
      <c r="C34" s="2" t="s">
        <v>7</v>
      </c>
      <c r="D34" s="2" t="s">
        <v>7</v>
      </c>
      <c r="E34" s="2" t="s">
        <v>61</v>
      </c>
      <c r="F34" s="12">
        <v>116</v>
      </c>
      <c r="G34" s="2" t="s">
        <v>7</v>
      </c>
      <c r="H34" s="5" t="s">
        <v>7</v>
      </c>
    </row>
    <row r="35" spans="1:8">
      <c r="A35" s="4" t="s">
        <v>62</v>
      </c>
      <c r="B35" s="12">
        <v>52</v>
      </c>
      <c r="C35" s="2" t="s">
        <v>7</v>
      </c>
      <c r="D35" s="2" t="s">
        <v>7</v>
      </c>
      <c r="E35" s="2" t="s">
        <v>63</v>
      </c>
      <c r="F35" s="12">
        <v>117</v>
      </c>
      <c r="G35" s="3">
        <v>25000000</v>
      </c>
      <c r="H35" s="6">
        <v>25000000</v>
      </c>
    </row>
    <row r="36" spans="1:8">
      <c r="A36" s="4" t="s">
        <v>64</v>
      </c>
      <c r="B36" s="12">
        <v>53</v>
      </c>
      <c r="C36" s="2"/>
      <c r="D36" s="2"/>
      <c r="E36" s="2" t="s">
        <v>65</v>
      </c>
      <c r="F36" s="12">
        <v>118</v>
      </c>
      <c r="G36" s="3">
        <v>1000000</v>
      </c>
      <c r="H36" s="6">
        <v>949000</v>
      </c>
    </row>
    <row r="37" spans="1:8">
      <c r="A37" s="4" t="s">
        <v>66</v>
      </c>
      <c r="B37" s="12">
        <v>60</v>
      </c>
      <c r="C37" s="2" t="s">
        <v>7</v>
      </c>
      <c r="D37" s="2" t="s">
        <v>7</v>
      </c>
      <c r="E37" s="2" t="s">
        <v>67</v>
      </c>
      <c r="F37" s="12">
        <v>119</v>
      </c>
      <c r="G37" s="3">
        <v>170000</v>
      </c>
      <c r="H37" s="6">
        <v>170000</v>
      </c>
    </row>
    <row r="38" spans="1:8">
      <c r="A38" s="4"/>
      <c r="B38" s="12"/>
      <c r="C38" s="2"/>
      <c r="D38" s="2"/>
      <c r="E38" s="2" t="s">
        <v>68</v>
      </c>
      <c r="F38" s="12">
        <v>120</v>
      </c>
      <c r="G38" s="3">
        <v>20000</v>
      </c>
      <c r="H38" s="6">
        <v>20000</v>
      </c>
    </row>
    <row r="39" spans="1:8">
      <c r="A39" s="4" t="s">
        <v>50</v>
      </c>
      <c r="B39" s="12"/>
      <c r="C39" s="2"/>
      <c r="D39" s="2"/>
      <c r="E39" s="2" t="s">
        <v>69</v>
      </c>
      <c r="F39" s="12">
        <v>121</v>
      </c>
      <c r="G39" s="2" t="s">
        <v>7</v>
      </c>
      <c r="H39" s="6">
        <v>316241.03999999998</v>
      </c>
    </row>
    <row r="40" spans="1:8">
      <c r="A40" s="4" t="s">
        <v>70</v>
      </c>
      <c r="B40" s="12">
        <v>61</v>
      </c>
      <c r="C40" s="2" t="s">
        <v>7</v>
      </c>
      <c r="D40" s="2" t="s">
        <v>7</v>
      </c>
      <c r="E40" s="2" t="s">
        <v>71</v>
      </c>
      <c r="F40" s="12">
        <v>122</v>
      </c>
      <c r="G40" s="3">
        <v>26170000</v>
      </c>
      <c r="H40" s="6">
        <v>26435241.039999999</v>
      </c>
    </row>
    <row r="41" spans="1:8" ht="15" thickBot="1">
      <c r="A41" s="7" t="s">
        <v>72</v>
      </c>
      <c r="B41" s="13">
        <v>67</v>
      </c>
      <c r="C41" s="9">
        <v>29178637.559999999</v>
      </c>
      <c r="D41" s="9">
        <v>29491676.699999999</v>
      </c>
      <c r="E41" s="8" t="s">
        <v>73</v>
      </c>
      <c r="F41" s="13">
        <v>135</v>
      </c>
      <c r="G41" s="9">
        <v>29178637.559999999</v>
      </c>
      <c r="H41" s="10">
        <v>29491676.699999999</v>
      </c>
    </row>
  </sheetData>
  <mergeCells count="2">
    <mergeCell ref="A1:H1"/>
    <mergeCell ref="A2:H2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E24"/>
  <sheetViews>
    <sheetView workbookViewId="0">
      <selection activeCell="A2" sqref="A2"/>
    </sheetView>
  </sheetViews>
  <sheetFormatPr defaultRowHeight="14.25"/>
  <cols>
    <col min="1" max="1" width="10.75" customWidth="1"/>
    <col min="2" max="2" width="13.5" bestFit="1" customWidth="1"/>
    <col min="3" max="4" width="6.75" bestFit="1" customWidth="1"/>
    <col min="5" max="5" width="14.75" customWidth="1"/>
  </cols>
  <sheetData>
    <row r="1" spans="1:5" ht="23.25" thickBot="1">
      <c r="A1" s="41" t="s">
        <v>104</v>
      </c>
      <c r="B1" s="41"/>
      <c r="C1" s="41"/>
      <c r="D1" s="41"/>
      <c r="E1" s="41"/>
    </row>
    <row r="2" spans="1:5">
      <c r="A2" s="33" t="s">
        <v>94</v>
      </c>
      <c r="B2" s="34" t="s">
        <v>95</v>
      </c>
      <c r="C2" s="34" t="s">
        <v>96</v>
      </c>
      <c r="D2" s="34" t="s">
        <v>97</v>
      </c>
      <c r="E2" s="35" t="s">
        <v>98</v>
      </c>
    </row>
    <row r="3" spans="1:5">
      <c r="A3" s="18">
        <v>1002</v>
      </c>
      <c r="B3" s="19" t="s">
        <v>75</v>
      </c>
      <c r="C3" s="20"/>
      <c r="D3" s="20"/>
      <c r="E3" s="21">
        <v>5635559.6600000001</v>
      </c>
    </row>
    <row r="4" spans="1:5">
      <c r="A4" s="18">
        <v>1101</v>
      </c>
      <c r="B4" s="19" t="s">
        <v>5</v>
      </c>
      <c r="C4" s="20"/>
      <c r="D4" s="20"/>
      <c r="E4" s="21">
        <v>100000</v>
      </c>
    </row>
    <row r="5" spans="1:5">
      <c r="A5" s="18">
        <v>1131</v>
      </c>
      <c r="B5" s="22" t="s">
        <v>14</v>
      </c>
      <c r="C5" s="20"/>
      <c r="D5" s="20"/>
      <c r="E5" s="23">
        <v>1030275.6</v>
      </c>
    </row>
    <row r="6" spans="1:5">
      <c r="A6" s="18">
        <v>1133</v>
      </c>
      <c r="B6" s="19" t="s">
        <v>16</v>
      </c>
      <c r="C6" s="20"/>
      <c r="D6" s="20"/>
      <c r="E6" s="21">
        <v>18000</v>
      </c>
    </row>
    <row r="7" spans="1:5">
      <c r="A7" s="18">
        <v>1243</v>
      </c>
      <c r="B7" s="19" t="s">
        <v>22</v>
      </c>
      <c r="C7" s="20"/>
      <c r="D7" s="20"/>
      <c r="E7" s="21">
        <v>18000</v>
      </c>
    </row>
    <row r="8" spans="1:5">
      <c r="A8" s="18">
        <v>1301</v>
      </c>
      <c r="B8" s="19" t="s">
        <v>24</v>
      </c>
      <c r="C8" s="20"/>
      <c r="D8" s="20"/>
      <c r="E8" s="21">
        <v>18000</v>
      </c>
    </row>
    <row r="9" spans="1:5">
      <c r="A9" s="18">
        <v>1501</v>
      </c>
      <c r="B9" s="19" t="s">
        <v>77</v>
      </c>
      <c r="C9" s="20"/>
      <c r="D9" s="20"/>
      <c r="E9" s="21">
        <v>25800000</v>
      </c>
    </row>
    <row r="10" spans="1:5">
      <c r="A10" s="18">
        <v>1502</v>
      </c>
      <c r="B10" s="19" t="s">
        <v>76</v>
      </c>
      <c r="C10" s="20"/>
      <c r="D10" s="20"/>
      <c r="E10" s="21">
        <v>3441197.7</v>
      </c>
    </row>
    <row r="11" spans="1:5">
      <c r="A11" s="18">
        <v>2101</v>
      </c>
      <c r="B11" s="19" t="s">
        <v>4</v>
      </c>
      <c r="C11" s="20"/>
      <c r="D11" s="20"/>
      <c r="E11" s="21">
        <v>1000000</v>
      </c>
    </row>
    <row r="12" spans="1:5">
      <c r="A12" s="18">
        <v>2153</v>
      </c>
      <c r="B12" s="19" t="s">
        <v>15</v>
      </c>
      <c r="C12" s="20"/>
      <c r="D12" s="20"/>
      <c r="E12" s="21">
        <v>56637.56</v>
      </c>
    </row>
    <row r="13" spans="1:5">
      <c r="A13" s="18">
        <v>2161</v>
      </c>
      <c r="B13" s="19" t="s">
        <v>78</v>
      </c>
      <c r="C13" s="24"/>
      <c r="D13" s="24"/>
      <c r="E13" s="21">
        <v>200000</v>
      </c>
    </row>
    <row r="14" spans="1:5">
      <c r="A14" s="18">
        <v>2171</v>
      </c>
      <c r="B14" s="19" t="s">
        <v>19</v>
      </c>
      <c r="C14" s="20"/>
      <c r="D14" s="20"/>
      <c r="E14" s="21">
        <v>250000</v>
      </c>
    </row>
    <row r="15" spans="1:5">
      <c r="A15" s="18">
        <v>2176</v>
      </c>
      <c r="B15" s="19" t="s">
        <v>21</v>
      </c>
      <c r="C15" s="20"/>
      <c r="D15" s="20"/>
      <c r="E15" s="21">
        <v>2000</v>
      </c>
    </row>
    <row r="16" spans="1:5">
      <c r="A16" s="18">
        <v>2301</v>
      </c>
      <c r="B16" s="19" t="s">
        <v>38</v>
      </c>
      <c r="C16" s="20"/>
      <c r="D16" s="20"/>
      <c r="E16" s="21">
        <v>1500000</v>
      </c>
    </row>
    <row r="17" spans="1:5">
      <c r="A17" s="18">
        <v>3101</v>
      </c>
      <c r="B17" s="19" t="s">
        <v>59</v>
      </c>
      <c r="C17" s="20"/>
      <c r="D17" s="20"/>
      <c r="E17" s="21">
        <v>25000000</v>
      </c>
    </row>
    <row r="18" spans="1:5">
      <c r="A18" s="18">
        <v>3111</v>
      </c>
      <c r="B18" s="19" t="s">
        <v>65</v>
      </c>
      <c r="C18" s="20"/>
      <c r="D18" s="20"/>
      <c r="E18" s="21">
        <v>1000000</v>
      </c>
    </row>
    <row r="19" spans="1:5">
      <c r="A19" s="25">
        <v>3121</v>
      </c>
      <c r="B19" s="26" t="s">
        <v>67</v>
      </c>
      <c r="C19" s="27"/>
      <c r="D19" s="27"/>
      <c r="E19" s="28">
        <v>170000</v>
      </c>
    </row>
    <row r="20" spans="1:5">
      <c r="A20" s="18">
        <v>5301</v>
      </c>
      <c r="B20" s="19" t="s">
        <v>79</v>
      </c>
      <c r="C20" s="20"/>
      <c r="D20" s="20"/>
      <c r="E20" s="23">
        <v>150000</v>
      </c>
    </row>
    <row r="21" spans="1:5">
      <c r="A21" s="18">
        <v>5502</v>
      </c>
      <c r="B21" s="19" t="s">
        <v>80</v>
      </c>
      <c r="C21" s="20"/>
      <c r="D21" s="20"/>
      <c r="E21" s="23">
        <v>41800</v>
      </c>
    </row>
    <row r="22" spans="1:5">
      <c r="A22" s="18">
        <v>5503</v>
      </c>
      <c r="B22" s="19" t="s">
        <v>81</v>
      </c>
      <c r="C22" s="20"/>
      <c r="D22" s="20"/>
      <c r="E22" s="23">
        <v>23000</v>
      </c>
    </row>
    <row r="23" spans="1:5" ht="15" thickBot="1">
      <c r="A23" s="29">
        <v>5504</v>
      </c>
      <c r="B23" s="30" t="s">
        <v>82</v>
      </c>
      <c r="C23" s="31"/>
      <c r="D23" s="31"/>
      <c r="E23" s="32">
        <v>6500</v>
      </c>
    </row>
    <row r="24" spans="1:5">
      <c r="A24" s="14"/>
      <c r="B24" s="14"/>
      <c r="C24" s="15"/>
      <c r="D24" s="15"/>
      <c r="E24" s="15"/>
    </row>
  </sheetData>
  <mergeCells count="1">
    <mergeCell ref="A1:E1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H41"/>
  <sheetViews>
    <sheetView showGridLines="0" tabSelected="1" zoomScale="90" zoomScaleNormal="90" workbookViewId="0">
      <selection activeCell="T25" sqref="T25"/>
    </sheetView>
  </sheetViews>
  <sheetFormatPr defaultRowHeight="14.25"/>
  <cols>
    <col min="1" max="1" width="26.125" bestFit="1" customWidth="1"/>
    <col min="2" max="2" width="8.25" bestFit="1" customWidth="1"/>
    <col min="3" max="4" width="12.25" bestFit="1" customWidth="1"/>
    <col min="5" max="5" width="22.5" bestFit="1" customWidth="1"/>
    <col min="7" max="8" width="12.25" bestFit="1" customWidth="1"/>
  </cols>
  <sheetData>
    <row r="1" spans="1:8" ht="28.5" customHeight="1">
      <c r="A1" s="46" t="s">
        <v>111</v>
      </c>
      <c r="B1" s="46"/>
      <c r="C1" s="46"/>
      <c r="D1" s="46"/>
      <c r="E1" s="46"/>
      <c r="F1" s="46"/>
      <c r="G1" s="46"/>
      <c r="H1" s="46"/>
    </row>
    <row r="2" spans="1:8" ht="24" customHeight="1" thickBot="1">
      <c r="A2" s="42" t="s">
        <v>110</v>
      </c>
      <c r="B2" s="42"/>
      <c r="C2" s="42"/>
      <c r="D2" s="42"/>
      <c r="E2" s="42"/>
      <c r="F2" s="42"/>
      <c r="G2" s="42"/>
      <c r="H2" s="42"/>
    </row>
    <row r="3" spans="1:8" ht="24.75" customHeight="1">
      <c r="A3" s="43" t="s">
        <v>105</v>
      </c>
      <c r="B3" s="44" t="s">
        <v>106</v>
      </c>
      <c r="C3" s="44" t="s">
        <v>107</v>
      </c>
      <c r="D3" s="44" t="s">
        <v>108</v>
      </c>
      <c r="E3" s="44" t="s">
        <v>0</v>
      </c>
      <c r="F3" s="44" t="s">
        <v>109</v>
      </c>
      <c r="G3" s="44" t="s">
        <v>107</v>
      </c>
      <c r="H3" s="45" t="s">
        <v>108</v>
      </c>
    </row>
    <row r="4" spans="1:8" ht="15" customHeight="1">
      <c r="A4" s="53" t="s">
        <v>1</v>
      </c>
      <c r="B4" s="20"/>
      <c r="C4" s="22"/>
      <c r="D4" s="22"/>
      <c r="E4" s="47" t="s">
        <v>2</v>
      </c>
      <c r="F4" s="50"/>
      <c r="G4" s="47"/>
      <c r="H4" s="58"/>
    </row>
    <row r="5" spans="1:8" ht="15" customHeight="1">
      <c r="A5" s="53" t="s">
        <v>3</v>
      </c>
      <c r="B5" s="20">
        <v>1</v>
      </c>
      <c r="C5" s="54">
        <f>'2015年资产负债表'!D5</f>
        <v>4861585.08</v>
      </c>
      <c r="D5" s="54">
        <f>'2016年科目汇总表'!E3</f>
        <v>5635559.6600000001</v>
      </c>
      <c r="E5" s="47" t="s">
        <v>4</v>
      </c>
      <c r="F5" s="50">
        <v>68</v>
      </c>
      <c r="G5" s="51">
        <f>'2015年资产负债表'!H5</f>
        <v>1000000</v>
      </c>
      <c r="H5" s="59">
        <f>'2016年科目汇总表'!E11</f>
        <v>1000000</v>
      </c>
    </row>
    <row r="6" spans="1:8" ht="15" customHeight="1">
      <c r="A6" s="53" t="s">
        <v>5</v>
      </c>
      <c r="B6" s="20">
        <v>2</v>
      </c>
      <c r="C6" s="54">
        <f>'2015年资产负债表'!D6</f>
        <v>150000</v>
      </c>
      <c r="D6" s="54">
        <f>'2016年科目汇总表'!E4</f>
        <v>100000</v>
      </c>
      <c r="E6" s="47" t="s">
        <v>6</v>
      </c>
      <c r="F6" s="50">
        <v>69</v>
      </c>
      <c r="G6" s="51" t="str">
        <f>'2015年资产负债表'!H6</f>
        <v xml:space="preserve"> </v>
      </c>
      <c r="H6" s="58"/>
    </row>
    <row r="7" spans="1:8" ht="15" customHeight="1">
      <c r="A7" s="53" t="s">
        <v>8</v>
      </c>
      <c r="B7" s="20">
        <v>3</v>
      </c>
      <c r="C7" s="54" t="str">
        <f>'2015年资产负债表'!D7</f>
        <v xml:space="preserve"> </v>
      </c>
      <c r="D7" s="22"/>
      <c r="E7" s="47" t="s">
        <v>9</v>
      </c>
      <c r="F7" s="50">
        <v>70</v>
      </c>
      <c r="G7" s="51">
        <f>'2015年资产负债表'!H7</f>
        <v>249796.66</v>
      </c>
      <c r="H7" s="59"/>
    </row>
    <row r="8" spans="1:8" ht="15" customHeight="1">
      <c r="A8" s="53" t="s">
        <v>10</v>
      </c>
      <c r="B8" s="20">
        <v>4</v>
      </c>
      <c r="C8" s="54" t="str">
        <f>'2015年资产负债表'!D8</f>
        <v xml:space="preserve"> </v>
      </c>
      <c r="D8" s="22"/>
      <c r="E8" s="47" t="s">
        <v>11</v>
      </c>
      <c r="F8" s="50">
        <v>71</v>
      </c>
      <c r="G8" s="51" t="str">
        <f>'2015年资产负债表'!H8</f>
        <v xml:space="preserve"> </v>
      </c>
      <c r="H8" s="58"/>
    </row>
    <row r="9" spans="1:8" ht="15" customHeight="1">
      <c r="A9" s="53" t="s">
        <v>12</v>
      </c>
      <c r="B9" s="20">
        <v>5</v>
      </c>
      <c r="C9" s="54" t="str">
        <f>'2015年资产负债表'!D9</f>
        <v xml:space="preserve"> </v>
      </c>
      <c r="D9" s="22"/>
      <c r="E9" s="47" t="s">
        <v>13</v>
      </c>
      <c r="F9" s="50">
        <v>72</v>
      </c>
      <c r="G9" s="51" t="str">
        <f>'2015年资产负债表'!H9</f>
        <v xml:space="preserve"> </v>
      </c>
      <c r="H9" s="58"/>
    </row>
    <row r="10" spans="1:8" ht="15" customHeight="1">
      <c r="A10" s="53" t="s">
        <v>14</v>
      </c>
      <c r="B10" s="20">
        <v>6</v>
      </c>
      <c r="C10" s="54">
        <f>'2015年资产负债表'!D10</f>
        <v>911322</v>
      </c>
      <c r="D10" s="54">
        <f>'2016年科目汇总表'!E5</f>
        <v>1030275.6</v>
      </c>
      <c r="E10" s="47" t="s">
        <v>15</v>
      </c>
      <c r="F10" s="50">
        <v>73</v>
      </c>
      <c r="G10" s="51">
        <f>'2015年资产负债表'!H10</f>
        <v>66965.66</v>
      </c>
      <c r="H10" s="59">
        <f>'2016年科目汇总表'!E12</f>
        <v>56637.56</v>
      </c>
    </row>
    <row r="11" spans="1:8" ht="15" customHeight="1">
      <c r="A11" s="53" t="s">
        <v>16</v>
      </c>
      <c r="B11" s="20">
        <v>7</v>
      </c>
      <c r="C11" s="54">
        <f>'2015年资产负债表'!D11</f>
        <v>20000</v>
      </c>
      <c r="D11" s="54">
        <f>'2016年科目汇总表'!E6</f>
        <v>18000</v>
      </c>
      <c r="E11" s="47" t="s">
        <v>17</v>
      </c>
      <c r="F11" s="50">
        <v>74</v>
      </c>
      <c r="G11" s="51" t="str">
        <f>'2015年资产负债表'!H11</f>
        <v xml:space="preserve"> </v>
      </c>
      <c r="H11" s="59">
        <f>'2016年科目汇总表'!E13</f>
        <v>200000</v>
      </c>
    </row>
    <row r="12" spans="1:8" ht="15" customHeight="1">
      <c r="A12" s="53" t="s">
        <v>18</v>
      </c>
      <c r="B12" s="20">
        <v>8</v>
      </c>
      <c r="C12" s="54" t="str">
        <f>'2015年资产负债表'!D12</f>
        <v xml:space="preserve"> </v>
      </c>
      <c r="D12" s="22"/>
      <c r="E12" s="47" t="s">
        <v>19</v>
      </c>
      <c r="F12" s="50">
        <v>75</v>
      </c>
      <c r="G12" s="51">
        <f>'2015年资产负债表'!H12</f>
        <v>143548.34</v>
      </c>
      <c r="H12" s="59">
        <f>'2016年科目汇总表'!E14</f>
        <v>250000</v>
      </c>
    </row>
    <row r="13" spans="1:8" ht="15" customHeight="1">
      <c r="A13" s="53" t="s">
        <v>20</v>
      </c>
      <c r="B13" s="20">
        <v>9</v>
      </c>
      <c r="C13" s="54" t="str">
        <f>'2015年资产负债表'!D13</f>
        <v xml:space="preserve"> </v>
      </c>
      <c r="D13" s="22"/>
      <c r="E13" s="47" t="s">
        <v>21</v>
      </c>
      <c r="F13" s="50">
        <v>80</v>
      </c>
      <c r="G13" s="51">
        <f>'2015年资产负债表'!H13</f>
        <v>2125</v>
      </c>
      <c r="H13" s="59">
        <f>'2016年科目汇总表'!E15</f>
        <v>2000</v>
      </c>
    </row>
    <row r="14" spans="1:8" ht="15" customHeight="1">
      <c r="A14" s="53" t="s">
        <v>22</v>
      </c>
      <c r="B14" s="20">
        <v>10</v>
      </c>
      <c r="C14" s="55">
        <f>'2015年资产负债表'!D14</f>
        <v>923260.98</v>
      </c>
      <c r="D14" s="55">
        <f>'2016年科目汇总表'!E7</f>
        <v>18000</v>
      </c>
      <c r="E14" s="48" t="s">
        <v>23</v>
      </c>
      <c r="F14" s="60">
        <v>81</v>
      </c>
      <c r="G14" s="48">
        <f>'2015年资产负债表'!H14</f>
        <v>64000</v>
      </c>
      <c r="H14" s="61"/>
    </row>
    <row r="15" spans="1:8" ht="15" customHeight="1">
      <c r="A15" s="53" t="s">
        <v>24</v>
      </c>
      <c r="B15" s="20">
        <v>11</v>
      </c>
      <c r="C15" s="55">
        <f>'2015年资产负债表'!D15</f>
        <v>25000</v>
      </c>
      <c r="D15" s="55">
        <f>'2016年科目汇总表'!E8</f>
        <v>18000</v>
      </c>
      <c r="E15" s="48" t="s">
        <v>25</v>
      </c>
      <c r="F15" s="60">
        <v>82</v>
      </c>
      <c r="G15" s="48">
        <f>'2015年资产负债表'!H15</f>
        <v>10000</v>
      </c>
      <c r="H15" s="61"/>
    </row>
    <row r="16" spans="1:8" ht="15" customHeight="1">
      <c r="A16" s="53" t="s">
        <v>26</v>
      </c>
      <c r="B16" s="20">
        <v>21</v>
      </c>
      <c r="C16" s="55">
        <f>'2015年资产负债表'!D16</f>
        <v>0</v>
      </c>
      <c r="D16" s="55"/>
      <c r="E16" s="48" t="s">
        <v>27</v>
      </c>
      <c r="F16" s="60">
        <v>83</v>
      </c>
      <c r="G16" s="48" t="str">
        <f>'2015年资产负债表'!H16</f>
        <v xml:space="preserve"> </v>
      </c>
      <c r="H16" s="61"/>
    </row>
    <row r="17" spans="1:8" ht="15" customHeight="1">
      <c r="A17" s="53" t="s">
        <v>28</v>
      </c>
      <c r="B17" s="20">
        <v>24</v>
      </c>
      <c r="C17" s="55">
        <f>'2015年资产负债表'!D17</f>
        <v>0</v>
      </c>
      <c r="D17" s="55"/>
      <c r="E17" s="48" t="s">
        <v>29</v>
      </c>
      <c r="F17" s="60">
        <v>86</v>
      </c>
      <c r="G17" s="48">
        <f>'2015年资产负债表'!H17</f>
        <v>0</v>
      </c>
      <c r="H17" s="61"/>
    </row>
    <row r="18" spans="1:8" ht="15" customHeight="1">
      <c r="A18" s="53" t="s">
        <v>83</v>
      </c>
      <c r="B18" s="20">
        <v>31</v>
      </c>
      <c r="C18" s="55">
        <f>'2015年资产负债表'!D18</f>
        <v>6891168.0599999996</v>
      </c>
      <c r="D18" s="55">
        <f>SUM(D5:D17)</f>
        <v>6819835.2599999998</v>
      </c>
      <c r="E18" s="48" t="s">
        <v>31</v>
      </c>
      <c r="F18" s="60">
        <v>90</v>
      </c>
      <c r="G18" s="48" t="str">
        <f>'2015年资产负债表'!H18</f>
        <v xml:space="preserve"> </v>
      </c>
      <c r="H18" s="61"/>
    </row>
    <row r="19" spans="1:8" ht="15" customHeight="1">
      <c r="A19" s="53" t="s">
        <v>32</v>
      </c>
      <c r="B19" s="20"/>
      <c r="C19" s="55">
        <f>'2015年资产负债表'!D19</f>
        <v>0</v>
      </c>
      <c r="D19" s="55"/>
      <c r="E19" s="48"/>
      <c r="F19" s="60"/>
      <c r="G19" s="48">
        <f>'2015年资产负债表'!H19</f>
        <v>0</v>
      </c>
      <c r="H19" s="61"/>
    </row>
    <row r="20" spans="1:8" ht="15" customHeight="1">
      <c r="A20" s="53" t="s">
        <v>33</v>
      </c>
      <c r="B20" s="20">
        <v>32</v>
      </c>
      <c r="C20" s="55">
        <f>'2015年资产负债表'!D20</f>
        <v>500000</v>
      </c>
      <c r="D20" s="55"/>
      <c r="E20" s="49" t="s">
        <v>84</v>
      </c>
      <c r="F20" s="60">
        <v>100</v>
      </c>
      <c r="G20" s="48">
        <f>'2015年资产负债表'!H20</f>
        <v>1536435.66</v>
      </c>
      <c r="H20" s="61">
        <f>SUM(H5:H19)</f>
        <v>1508637.56</v>
      </c>
    </row>
    <row r="21" spans="1:8" ht="15" customHeight="1">
      <c r="A21" s="53" t="s">
        <v>35</v>
      </c>
      <c r="B21" s="20">
        <v>34</v>
      </c>
      <c r="C21" s="55" t="str">
        <f>'2015年资产负债表'!D21</f>
        <v xml:space="preserve"> </v>
      </c>
      <c r="D21" s="55"/>
      <c r="E21" s="48" t="s">
        <v>36</v>
      </c>
      <c r="F21" s="60"/>
      <c r="G21" s="48">
        <f>'2015年资产负债表'!H21</f>
        <v>0</v>
      </c>
      <c r="H21" s="61"/>
    </row>
    <row r="22" spans="1:8" ht="15" customHeight="1">
      <c r="A22" s="53" t="s">
        <v>85</v>
      </c>
      <c r="B22" s="20">
        <v>38</v>
      </c>
      <c r="C22" s="55">
        <f>'2015年资产负债表'!D22</f>
        <v>500000</v>
      </c>
      <c r="D22" s="55"/>
      <c r="E22" s="48" t="s">
        <v>38</v>
      </c>
      <c r="F22" s="60">
        <v>101</v>
      </c>
      <c r="G22" s="48">
        <f>'2015年资产负债表'!H22</f>
        <v>1520000</v>
      </c>
      <c r="H22" s="61">
        <f>'2016年科目汇总表'!E16</f>
        <v>1500000</v>
      </c>
    </row>
    <row r="23" spans="1:8" ht="15" customHeight="1">
      <c r="A23" s="53" t="s">
        <v>39</v>
      </c>
      <c r="B23" s="20"/>
      <c r="C23" s="55">
        <f>'2015年资产负债表'!D23</f>
        <v>0</v>
      </c>
      <c r="D23" s="55"/>
      <c r="E23" s="48" t="s">
        <v>40</v>
      </c>
      <c r="F23" s="60">
        <v>102</v>
      </c>
      <c r="G23" s="48" t="str">
        <f>'2015年资产负债表'!H23</f>
        <v xml:space="preserve"> </v>
      </c>
      <c r="H23" s="61"/>
    </row>
    <row r="24" spans="1:8" ht="15" customHeight="1">
      <c r="A24" s="53" t="s">
        <v>41</v>
      </c>
      <c r="B24" s="20">
        <v>39</v>
      </c>
      <c r="C24" s="55">
        <f>'2015年资产负债表'!D24</f>
        <v>25950000</v>
      </c>
      <c r="D24" s="55">
        <f>'2016年科目汇总表'!E9</f>
        <v>25800000</v>
      </c>
      <c r="E24" s="48" t="s">
        <v>42</v>
      </c>
      <c r="F24" s="60">
        <v>103</v>
      </c>
      <c r="G24" s="48" t="str">
        <f>'2015年资产负债表'!H24</f>
        <v xml:space="preserve"> </v>
      </c>
      <c r="H24" s="61"/>
    </row>
    <row r="25" spans="1:8" ht="15" customHeight="1">
      <c r="A25" s="53" t="s">
        <v>43</v>
      </c>
      <c r="B25" s="20">
        <v>40</v>
      </c>
      <c r="C25" s="55">
        <f>'2015年资产负债表'!D25</f>
        <v>3849491.36</v>
      </c>
      <c r="D25" s="55">
        <f>'2016年科目汇总表'!E10</f>
        <v>3441197.7</v>
      </c>
      <c r="E25" s="48" t="s">
        <v>44</v>
      </c>
      <c r="F25" s="60">
        <v>106</v>
      </c>
      <c r="G25" s="48" t="str">
        <f>'2015年资产负债表'!H25</f>
        <v xml:space="preserve"> </v>
      </c>
      <c r="H25" s="61"/>
    </row>
    <row r="26" spans="1:8" ht="15" customHeight="1">
      <c r="A26" s="53" t="s">
        <v>86</v>
      </c>
      <c r="B26" s="20">
        <v>41</v>
      </c>
      <c r="C26" s="55">
        <f>'2015年资产负债表'!D26</f>
        <v>22100508.640000001</v>
      </c>
      <c r="D26" s="55">
        <f>D24-D25</f>
        <v>22358802.300000001</v>
      </c>
      <c r="E26" s="48" t="s">
        <v>46</v>
      </c>
      <c r="F26" s="60">
        <v>108</v>
      </c>
      <c r="G26" s="48">
        <f>'2015年资产负债表'!H26</f>
        <v>0</v>
      </c>
      <c r="H26" s="61"/>
    </row>
    <row r="27" spans="1:8" ht="15" customHeight="1">
      <c r="A27" s="53" t="s">
        <v>47</v>
      </c>
      <c r="B27" s="20">
        <v>42</v>
      </c>
      <c r="C27" s="55" t="str">
        <f>'2015年资产负债表'!D27</f>
        <v xml:space="preserve"> </v>
      </c>
      <c r="D27" s="55"/>
      <c r="E27" s="49" t="s">
        <v>87</v>
      </c>
      <c r="F27" s="60">
        <v>110</v>
      </c>
      <c r="G27" s="48">
        <f>'2015年资产负债表'!H27</f>
        <v>1520000</v>
      </c>
      <c r="H27" s="61">
        <f>SUM(H22:H26)</f>
        <v>1500000</v>
      </c>
    </row>
    <row r="28" spans="1:8" ht="15" customHeight="1">
      <c r="A28" s="53" t="s">
        <v>88</v>
      </c>
      <c r="B28" s="20">
        <v>43</v>
      </c>
      <c r="C28" s="55">
        <f>'2015年资产负债表'!D28</f>
        <v>22100508.640000001</v>
      </c>
      <c r="D28" s="55">
        <f>D26</f>
        <v>22358802.300000001</v>
      </c>
      <c r="E28" s="48" t="s">
        <v>50</v>
      </c>
      <c r="F28" s="60"/>
      <c r="G28" s="48">
        <f>'2015年资产负债表'!H28</f>
        <v>0</v>
      </c>
      <c r="H28" s="61"/>
    </row>
    <row r="29" spans="1:8" ht="15" customHeight="1">
      <c r="A29" s="53" t="s">
        <v>51</v>
      </c>
      <c r="B29" s="20">
        <v>44</v>
      </c>
      <c r="C29" s="55" t="str">
        <f>'2015年资产负债表'!D29</f>
        <v xml:space="preserve"> </v>
      </c>
      <c r="D29" s="55"/>
      <c r="E29" s="48" t="s">
        <v>52</v>
      </c>
      <c r="F29" s="60">
        <v>111</v>
      </c>
      <c r="G29" s="48" t="str">
        <f>'2015年资产负债表'!H29</f>
        <v xml:space="preserve"> </v>
      </c>
      <c r="H29" s="61"/>
    </row>
    <row r="30" spans="1:8" ht="15" customHeight="1">
      <c r="A30" s="53" t="s">
        <v>53</v>
      </c>
      <c r="B30" s="20">
        <v>45</v>
      </c>
      <c r="C30" s="55" t="str">
        <f>'2015年资产负债表'!D30</f>
        <v xml:space="preserve"> </v>
      </c>
      <c r="D30" s="55"/>
      <c r="E30" s="49" t="s">
        <v>89</v>
      </c>
      <c r="F30" s="60">
        <v>114</v>
      </c>
      <c r="G30" s="48">
        <f>'2015年资产负债表'!H30</f>
        <v>3056435.66</v>
      </c>
      <c r="H30" s="61"/>
    </row>
    <row r="31" spans="1:8" ht="15" customHeight="1">
      <c r="A31" s="53" t="s">
        <v>55</v>
      </c>
      <c r="B31" s="20">
        <v>46</v>
      </c>
      <c r="C31" s="55" t="str">
        <f>'2015年资产负债表'!D31</f>
        <v xml:space="preserve"> </v>
      </c>
      <c r="D31" s="55"/>
      <c r="E31" s="48"/>
      <c r="F31" s="60"/>
      <c r="G31" s="48">
        <f>'2015年资产负债表'!H31</f>
        <v>0</v>
      </c>
      <c r="H31" s="61"/>
    </row>
    <row r="32" spans="1:8" ht="15" customHeight="1">
      <c r="A32" s="53" t="s">
        <v>90</v>
      </c>
      <c r="B32" s="20">
        <v>50</v>
      </c>
      <c r="C32" s="55">
        <f>'2015年资产负债表'!D32</f>
        <v>22100508.640000001</v>
      </c>
      <c r="D32" s="55">
        <f>D26</f>
        <v>22358802.300000001</v>
      </c>
      <c r="E32" s="48" t="s">
        <v>57</v>
      </c>
      <c r="F32" s="60"/>
      <c r="G32" s="48">
        <f>'2015年资产负债表'!H32</f>
        <v>0</v>
      </c>
      <c r="H32" s="61"/>
    </row>
    <row r="33" spans="1:8" ht="15" customHeight="1">
      <c r="A33" s="53" t="s">
        <v>58</v>
      </c>
      <c r="B33" s="20"/>
      <c r="C33" s="55">
        <f>'2015年资产负债表'!D33</f>
        <v>0</v>
      </c>
      <c r="D33" s="55"/>
      <c r="E33" s="48" t="s">
        <v>59</v>
      </c>
      <c r="F33" s="60">
        <v>115</v>
      </c>
      <c r="G33" s="48">
        <f>'2015年资产负债表'!H33</f>
        <v>25000000</v>
      </c>
      <c r="H33" s="61">
        <f>'2016年科目汇总表'!E17</f>
        <v>25000000</v>
      </c>
    </row>
    <row r="34" spans="1:8" ht="15" customHeight="1">
      <c r="A34" s="53" t="s">
        <v>60</v>
      </c>
      <c r="B34" s="20">
        <v>51</v>
      </c>
      <c r="C34" s="55" t="str">
        <f>'2015年资产负债表'!D34</f>
        <v xml:space="preserve"> </v>
      </c>
      <c r="D34" s="55"/>
      <c r="E34" s="48" t="s">
        <v>61</v>
      </c>
      <c r="F34" s="60">
        <v>116</v>
      </c>
      <c r="G34" s="48" t="str">
        <f>'2015年资产负债表'!H34</f>
        <v xml:space="preserve"> </v>
      </c>
      <c r="H34" s="61"/>
    </row>
    <row r="35" spans="1:8" ht="15" customHeight="1">
      <c r="A35" s="53" t="s">
        <v>62</v>
      </c>
      <c r="B35" s="20">
        <v>52</v>
      </c>
      <c r="C35" s="55" t="str">
        <f>'2015年资产负债表'!D35</f>
        <v xml:space="preserve"> </v>
      </c>
      <c r="D35" s="55"/>
      <c r="E35" s="48" t="s">
        <v>63</v>
      </c>
      <c r="F35" s="60">
        <v>117</v>
      </c>
      <c r="G35" s="48">
        <f>'2015年资产负债表'!H35</f>
        <v>25000000</v>
      </c>
      <c r="H35" s="61"/>
    </row>
    <row r="36" spans="1:8" ht="15" customHeight="1">
      <c r="A36" s="53" t="s">
        <v>64</v>
      </c>
      <c r="B36" s="20">
        <v>53</v>
      </c>
      <c r="C36" s="55">
        <f>'2015年资产负债表'!D36</f>
        <v>0</v>
      </c>
      <c r="D36" s="55"/>
      <c r="E36" s="48" t="s">
        <v>65</v>
      </c>
      <c r="F36" s="60">
        <v>118</v>
      </c>
      <c r="G36" s="48">
        <f>'2015年资产负债表'!H36</f>
        <v>949000</v>
      </c>
      <c r="H36" s="61">
        <f>'2016年科目汇总表'!E18</f>
        <v>1000000</v>
      </c>
    </row>
    <row r="37" spans="1:8" ht="15" customHeight="1">
      <c r="A37" s="53" t="s">
        <v>91</v>
      </c>
      <c r="B37" s="20">
        <v>60</v>
      </c>
      <c r="C37" s="55" t="str">
        <f>'2015年资产负债表'!D37</f>
        <v xml:space="preserve"> </v>
      </c>
      <c r="D37" s="55"/>
      <c r="E37" s="48" t="s">
        <v>67</v>
      </c>
      <c r="F37" s="60">
        <v>119</v>
      </c>
      <c r="G37" s="48">
        <f>'2015年资产负债表'!H37</f>
        <v>170000</v>
      </c>
      <c r="H37" s="61">
        <f>'2016年科目汇总表'!E19</f>
        <v>170000</v>
      </c>
    </row>
    <row r="38" spans="1:8" ht="15" customHeight="1">
      <c r="A38" s="53"/>
      <c r="B38" s="20"/>
      <c r="C38" s="55">
        <f>'2015年资产负债表'!D38</f>
        <v>0</v>
      </c>
      <c r="D38" s="55"/>
      <c r="E38" s="48" t="s">
        <v>68</v>
      </c>
      <c r="F38" s="60">
        <v>120</v>
      </c>
      <c r="G38" s="48">
        <f>'2015年资产负债表'!H38</f>
        <v>20000</v>
      </c>
      <c r="H38" s="61"/>
    </row>
    <row r="39" spans="1:8" ht="15" customHeight="1">
      <c r="A39" s="53" t="s">
        <v>50</v>
      </c>
      <c r="B39" s="20"/>
      <c r="C39" s="55">
        <f>'2015年资产负债表'!D39</f>
        <v>0</v>
      </c>
      <c r="D39" s="55"/>
      <c r="E39" s="48" t="s">
        <v>69</v>
      </c>
      <c r="F39" s="60">
        <v>121</v>
      </c>
      <c r="G39" s="48">
        <f>'2015年资产负债表'!H39</f>
        <v>316241.03999999998</v>
      </c>
      <c r="H39" s="62"/>
    </row>
    <row r="40" spans="1:8" ht="15" customHeight="1">
      <c r="A40" s="53" t="s">
        <v>70</v>
      </c>
      <c r="B40" s="20">
        <v>61</v>
      </c>
      <c r="C40" s="55" t="str">
        <f>'2015年资产负债表'!D40</f>
        <v xml:space="preserve"> </v>
      </c>
      <c r="D40" s="55"/>
      <c r="E40" s="49" t="s">
        <v>92</v>
      </c>
      <c r="F40" s="60">
        <v>122</v>
      </c>
      <c r="G40" s="48">
        <f>'2015年资产负债表'!H40</f>
        <v>26435241.039999999</v>
      </c>
      <c r="H40" s="61">
        <f>SUM(H33:H39)</f>
        <v>26170000</v>
      </c>
    </row>
    <row r="41" spans="1:8" ht="21.75" customHeight="1" thickBot="1">
      <c r="A41" s="57" t="s">
        <v>112</v>
      </c>
      <c r="B41" s="31">
        <v>67</v>
      </c>
      <c r="C41" s="56">
        <f>'2015年资产负债表'!D41</f>
        <v>29491676.699999999</v>
      </c>
      <c r="D41" s="56">
        <f>D18+D22+D32+D37</f>
        <v>29178637.560000002</v>
      </c>
      <c r="E41" s="63" t="s">
        <v>93</v>
      </c>
      <c r="F41" s="64">
        <v>135</v>
      </c>
      <c r="G41" s="52">
        <f>'2015年资产负债表'!H41</f>
        <v>29491676.699999999</v>
      </c>
      <c r="H41" s="65">
        <f>H20+H27+H40</f>
        <v>29178637.559999999</v>
      </c>
    </row>
  </sheetData>
  <mergeCells count="2">
    <mergeCell ref="A1:H1"/>
    <mergeCell ref="A2:H2"/>
  </mergeCells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2015年资产负债表</vt:lpstr>
      <vt:lpstr>2016年科目汇总表</vt:lpstr>
      <vt:lpstr>2016年资产负债表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qqq</dc:title>
  <dc:subject>qq</dc:subject>
  <dc:creator>qq</dc:creator>
  <cp:keywords>qqq</cp:keywords>
  <cp:lastModifiedBy>Administrator</cp:lastModifiedBy>
  <dcterms:created xsi:type="dcterms:W3CDTF">2006-08-04T09:15:53Z</dcterms:created>
  <dcterms:modified xsi:type="dcterms:W3CDTF">2017-04-18T02:01:20Z</dcterms:modified>
  <cp:category>qq</cp:category>
</cp:coreProperties>
</file>