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1665" yWindow="1935" windowWidth="11640" windowHeight="9150" firstSheet="1" activeTab="2"/>
  </bookViews>
  <sheets>
    <sheet name="六月报表科目汇总表" sheetId="5" r:id="rId1"/>
    <sheet name="五月资产负债表" sheetId="4" r:id="rId2"/>
    <sheet name="六月资产负债表" sheetId="1" r:id="rId3"/>
    <sheet name="Sheet2" sheetId="2" r:id="rId4"/>
    <sheet name="Sheet3" sheetId="3" r:id="rId5"/>
  </sheets>
  <externalReferences>
    <externalReference r:id="rId6"/>
    <externalReference r:id="rId7"/>
    <externalReference r:id="rId8"/>
  </externalReferences>
  <definedNames>
    <definedName name="c_c_range" localSheetId="0">[3]现金流量记录表!$C$1:$C$65536</definedName>
    <definedName name="c_c_range">[1]现金流量记录表!$C$1:$C$65536</definedName>
    <definedName name="c_coderange" localSheetId="0">[3]现金流量记录表!$A$1:$A$65536</definedName>
    <definedName name="c_coderange">[1]现金流量记录表!$A$1:$A$65536</definedName>
    <definedName name="c_d_range" localSheetId="0">[3]现金流量记录表!$D$1:$D$65536</definedName>
    <definedName name="c_d_range">[1]现金流量记录表!$D$1:$D$65536</definedName>
    <definedName name="代码" localSheetId="0">[3]凭证记录表!$B$1:$B$65536</definedName>
    <definedName name="代码">[1]凭证记录表!$B$1:$B$65536</definedName>
    <definedName name="代码1">[2]记录凭证!$B$1:$B$65536</definedName>
    <definedName name="贷方" localSheetId="0">[3]凭证记录表!$G$1:$G$65536</definedName>
    <definedName name="贷方">[1]凭证记录表!$G$1:$G$65536</definedName>
    <definedName name="借方" localSheetId="0">[3]凭证记录表!$F$1:$F$65536</definedName>
    <definedName name="借方">[1]凭证记录表!$F$1:$F$65536</definedName>
  </definedNames>
  <calcPr calcId="124519"/>
</workbook>
</file>

<file path=xl/calcChain.xml><?xml version="1.0" encoding="utf-8"?>
<calcChain xmlns="http://schemas.openxmlformats.org/spreadsheetml/2006/main">
  <c r="H32" i="1"/>
  <c r="H25"/>
  <c r="D26"/>
  <c r="H46"/>
  <c r="H45"/>
  <c r="H40"/>
  <c r="H48" s="1"/>
  <c r="H11"/>
  <c r="H10"/>
  <c r="H8"/>
  <c r="H7"/>
  <c r="H19" s="1"/>
  <c r="H33" s="1"/>
  <c r="H52" s="1"/>
  <c r="D44"/>
  <c r="D43" s="1"/>
  <c r="D28"/>
  <c r="D30" s="1"/>
  <c r="D35" s="1"/>
  <c r="D41"/>
  <c r="D42" s="1"/>
  <c r="D29"/>
  <c r="D16"/>
  <c r="D15"/>
  <c r="D13"/>
  <c r="D12"/>
  <c r="D11"/>
  <c r="D10"/>
  <c r="D8"/>
  <c r="D6"/>
  <c r="D21" s="1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6"/>
  <c r="C52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6"/>
  <c r="H48" i="4"/>
  <c r="H45"/>
  <c r="G45"/>
  <c r="G48" s="1"/>
  <c r="D21"/>
  <c r="D52" s="1"/>
  <c r="C21"/>
  <c r="C52" s="1"/>
  <c r="H19"/>
  <c r="G19"/>
  <c r="D51" i="1" l="1"/>
  <c r="D52" s="1"/>
</calcChain>
</file>

<file path=xl/sharedStrings.xml><?xml version="1.0" encoding="utf-8"?>
<sst xmlns="http://schemas.openxmlformats.org/spreadsheetml/2006/main" count="241" uniqueCount="232">
  <si>
    <t>资   产   负   债   表</t>
  </si>
  <si>
    <t>单位：元</t>
  </si>
  <si>
    <t>资产</t>
  </si>
  <si>
    <t>行次</t>
  </si>
  <si>
    <t>期初数</t>
  </si>
  <si>
    <t>期末数</t>
  </si>
  <si>
    <t>负债及所有者权益</t>
  </si>
  <si>
    <t>流动资产</t>
  </si>
  <si>
    <t>流动负债</t>
  </si>
  <si>
    <t xml:space="preserve">    现金</t>
  </si>
  <si>
    <t xml:space="preserve">    短期借款</t>
  </si>
  <si>
    <t xml:space="preserve">    备用金</t>
  </si>
  <si>
    <t xml:space="preserve">    应付票据</t>
  </si>
  <si>
    <t xml:space="preserve">    银行存款</t>
  </si>
  <si>
    <t xml:space="preserve">    应付账款</t>
  </si>
  <si>
    <t xml:space="preserve">    有价证券</t>
  </si>
  <si>
    <t xml:space="preserve">    内部往来</t>
  </si>
  <si>
    <t xml:space="preserve">    应收票据</t>
  </si>
  <si>
    <t xml:space="preserve">    应付工资</t>
  </si>
  <si>
    <t xml:space="preserve">    应收账款</t>
  </si>
  <si>
    <t xml:space="preserve">    应交税金</t>
  </si>
  <si>
    <t xml:space="preserve">    坏账准备</t>
  </si>
  <si>
    <t xml:space="preserve">    应付股利</t>
  </si>
  <si>
    <t xml:space="preserve">    预付账款</t>
  </si>
  <si>
    <t xml:space="preserve">    预收货款</t>
  </si>
  <si>
    <t xml:space="preserve">    其他应付款</t>
  </si>
  <si>
    <t xml:space="preserve">    其他应收款</t>
  </si>
  <si>
    <t xml:space="preserve">    预提费用</t>
  </si>
  <si>
    <t xml:space="preserve">    待摊费用</t>
  </si>
  <si>
    <t xml:space="preserve">    职工奖励及福利基金</t>
  </si>
  <si>
    <t xml:space="preserve">    存货</t>
  </si>
  <si>
    <t xml:space="preserve">    一年到期的长期负债</t>
  </si>
  <si>
    <t xml:space="preserve">    减：存货变现损失准备</t>
  </si>
  <si>
    <t xml:space="preserve">    其他流动负债</t>
  </si>
  <si>
    <t xml:space="preserve">    已转未完工生产成本</t>
  </si>
  <si>
    <t>流动负债合计</t>
  </si>
  <si>
    <t xml:space="preserve">    一年内到期的长期投资</t>
  </si>
  <si>
    <t>长期负债</t>
  </si>
  <si>
    <t>流动资产合计</t>
  </si>
  <si>
    <t xml:space="preserve">    长期借款</t>
  </si>
  <si>
    <t>长期投资</t>
  </si>
  <si>
    <t xml:space="preserve">    应付公司债</t>
  </si>
  <si>
    <t xml:space="preserve">    长期投资</t>
  </si>
  <si>
    <t xml:space="preserve">    应付公司债溢价或折价</t>
  </si>
  <si>
    <t xml:space="preserve">    拨付所属资金</t>
  </si>
  <si>
    <t xml:space="preserve">    一年以上的应付款项</t>
  </si>
  <si>
    <t xml:space="preserve">    一年以上的应收款项</t>
  </si>
  <si>
    <t>长期负债合计</t>
  </si>
  <si>
    <t>长期投资合计</t>
  </si>
  <si>
    <t>其他负债：</t>
  </si>
  <si>
    <t>固定资产</t>
  </si>
  <si>
    <t xml:space="preserve">    筹建期间汇兑收益</t>
  </si>
  <si>
    <t xml:space="preserve">    固定资产原价</t>
  </si>
  <si>
    <t xml:space="preserve">    递延投资收益</t>
  </si>
  <si>
    <t xml:space="preserve">    减：累计折旧</t>
  </si>
  <si>
    <t xml:space="preserve">    递延税款贷方</t>
  </si>
  <si>
    <t xml:space="preserve">    固定资产净值</t>
  </si>
  <si>
    <t xml:space="preserve">    其他递延贷方</t>
  </si>
  <si>
    <t xml:space="preserve">    固定资产清理</t>
  </si>
  <si>
    <t xml:space="preserve">    待转销汇兑收益</t>
  </si>
  <si>
    <t xml:space="preserve">    融资租入固定资产原价</t>
  </si>
  <si>
    <t>其他负债合计</t>
  </si>
  <si>
    <t xml:space="preserve">    减：融资租入固定资产折旧</t>
  </si>
  <si>
    <t>负债合计</t>
  </si>
  <si>
    <t xml:space="preserve">    融资租入固定资产净值</t>
  </si>
  <si>
    <t>所有者权益</t>
  </si>
  <si>
    <t>固定资产合计</t>
  </si>
  <si>
    <t xml:space="preserve">    资本总额</t>
  </si>
  <si>
    <t>在建工程</t>
  </si>
  <si>
    <t xml:space="preserve">    实收资本</t>
  </si>
  <si>
    <t xml:space="preserve">    在建工程合计</t>
  </si>
  <si>
    <t xml:space="preserve">        中方</t>
  </si>
  <si>
    <t>无形资产</t>
  </si>
  <si>
    <t xml:space="preserve">        外方</t>
  </si>
  <si>
    <t xml:space="preserve">    场地使用权</t>
  </si>
  <si>
    <t xml:space="preserve">    减：已归还投资</t>
  </si>
  <si>
    <t xml:space="preserve">    工业产权及专有技术</t>
  </si>
  <si>
    <t xml:space="preserve">    资本公积</t>
  </si>
  <si>
    <t xml:space="preserve">    其他无形资产</t>
  </si>
  <si>
    <t xml:space="preserve">    公司拨入资金</t>
  </si>
  <si>
    <t>无形资产合计</t>
  </si>
  <si>
    <t xml:space="preserve">    储备基金</t>
  </si>
  <si>
    <t>其他资产</t>
  </si>
  <si>
    <t xml:space="preserve">    企业发展基金</t>
  </si>
  <si>
    <t xml:space="preserve">    开办费</t>
  </si>
  <si>
    <t xml:space="preserve">    利润归还投资</t>
  </si>
  <si>
    <t xml:space="preserve">    筹建期间汇兑损失</t>
  </si>
  <si>
    <t xml:space="preserve">    本年利润</t>
  </si>
  <si>
    <t xml:space="preserve">    递延投资损失</t>
  </si>
  <si>
    <t xml:space="preserve">    未分配利润</t>
  </si>
  <si>
    <t xml:space="preserve">    递延税款借项</t>
  </si>
  <si>
    <t xml:space="preserve">    货币换算差额</t>
  </si>
  <si>
    <t xml:space="preserve">    其他递延支出</t>
  </si>
  <si>
    <t>所有者权益合计</t>
  </si>
  <si>
    <t xml:space="preserve">    待转销汇兑损益</t>
  </si>
  <si>
    <t xml:space="preserve">    其他递延借项</t>
  </si>
  <si>
    <t>其他资产合计</t>
  </si>
  <si>
    <t>资产总计</t>
  </si>
  <si>
    <t>负债及所有者权益合计</t>
  </si>
  <si>
    <t>编制单位：重庆***有限责任公司</t>
    <phoneticPr fontId="1" type="noConversion"/>
  </si>
  <si>
    <t xml:space="preserve">      2007-6-30</t>
    <phoneticPr fontId="1" type="noConversion"/>
  </si>
  <si>
    <t>会商001</t>
    <phoneticPr fontId="1" type="noConversion"/>
  </si>
  <si>
    <t>资   产   负   债   表</t>
    <phoneticPr fontId="8" type="noConversion"/>
  </si>
  <si>
    <t>会商001</t>
    <phoneticPr fontId="8" type="noConversion"/>
  </si>
  <si>
    <t>编制单位：重庆***有限责任公司</t>
    <phoneticPr fontId="8" type="noConversion"/>
  </si>
  <si>
    <t xml:space="preserve">     2007-5-31</t>
    <phoneticPr fontId="8" type="noConversion"/>
  </si>
  <si>
    <t>单位：元</t>
    <phoneticPr fontId="8" type="noConversion"/>
  </si>
  <si>
    <t>资产</t>
    <phoneticPr fontId="8" type="noConversion"/>
  </si>
  <si>
    <t>行次</t>
    <phoneticPr fontId="8" type="noConversion"/>
  </si>
  <si>
    <t>年初数</t>
    <phoneticPr fontId="8" type="noConversion"/>
  </si>
  <si>
    <t>期末数</t>
    <phoneticPr fontId="8" type="noConversion"/>
  </si>
  <si>
    <t>负债及所有者权益</t>
    <phoneticPr fontId="8" type="noConversion"/>
  </si>
  <si>
    <t>流动资产</t>
    <phoneticPr fontId="8" type="noConversion"/>
  </si>
  <si>
    <t>流动负债</t>
    <phoneticPr fontId="8" type="noConversion"/>
  </si>
  <si>
    <t xml:space="preserve">    现金</t>
    <phoneticPr fontId="8" type="noConversion"/>
  </si>
  <si>
    <t xml:space="preserve">    短期借款</t>
    <phoneticPr fontId="8" type="noConversion"/>
  </si>
  <si>
    <t xml:space="preserve">    备用金</t>
    <phoneticPr fontId="8" type="noConversion"/>
  </si>
  <si>
    <t xml:space="preserve">    应付票据</t>
    <phoneticPr fontId="8" type="noConversion"/>
  </si>
  <si>
    <t xml:space="preserve">    银行存款</t>
    <phoneticPr fontId="8" type="noConversion"/>
  </si>
  <si>
    <t xml:space="preserve">    应付账款</t>
    <phoneticPr fontId="8" type="noConversion"/>
  </si>
  <si>
    <t xml:space="preserve">    有价证券</t>
    <phoneticPr fontId="8" type="noConversion"/>
  </si>
  <si>
    <t xml:space="preserve">    内部往来</t>
    <phoneticPr fontId="8" type="noConversion"/>
  </si>
  <si>
    <t xml:space="preserve">    应收票据</t>
    <phoneticPr fontId="8" type="noConversion"/>
  </si>
  <si>
    <t xml:space="preserve">    应付工资</t>
    <phoneticPr fontId="8" type="noConversion"/>
  </si>
  <si>
    <t xml:space="preserve">    应收账款</t>
    <phoneticPr fontId="8" type="noConversion"/>
  </si>
  <si>
    <t xml:space="preserve">    应交税金</t>
    <phoneticPr fontId="8" type="noConversion"/>
  </si>
  <si>
    <t xml:space="preserve">    坏账准备</t>
    <phoneticPr fontId="8" type="noConversion"/>
  </si>
  <si>
    <t xml:space="preserve">    应付股利</t>
    <phoneticPr fontId="8" type="noConversion"/>
  </si>
  <si>
    <t xml:space="preserve">    预付账款</t>
    <phoneticPr fontId="8" type="noConversion"/>
  </si>
  <si>
    <t xml:space="preserve">    预收货款</t>
    <phoneticPr fontId="8" type="noConversion"/>
  </si>
  <si>
    <t xml:space="preserve">    其他应付款</t>
    <phoneticPr fontId="8" type="noConversion"/>
  </si>
  <si>
    <t xml:space="preserve">    其他应收款</t>
    <phoneticPr fontId="8" type="noConversion"/>
  </si>
  <si>
    <t xml:space="preserve">    预提费用</t>
    <phoneticPr fontId="8" type="noConversion"/>
  </si>
  <si>
    <t xml:space="preserve">    待摊费用</t>
    <phoneticPr fontId="8" type="noConversion"/>
  </si>
  <si>
    <t xml:space="preserve">    职工奖励及福利基金</t>
    <phoneticPr fontId="8" type="noConversion"/>
  </si>
  <si>
    <t xml:space="preserve">    存货</t>
    <phoneticPr fontId="8" type="noConversion"/>
  </si>
  <si>
    <t xml:space="preserve">    一年到期的长期负债</t>
    <phoneticPr fontId="8" type="noConversion"/>
  </si>
  <si>
    <t xml:space="preserve">    减：存货变现损失准备</t>
    <phoneticPr fontId="8" type="noConversion"/>
  </si>
  <si>
    <t xml:space="preserve">    其他流动负债</t>
    <phoneticPr fontId="8" type="noConversion"/>
  </si>
  <si>
    <t xml:space="preserve">    已转未完工生产成本</t>
    <phoneticPr fontId="8" type="noConversion"/>
  </si>
  <si>
    <t>流动负债合计</t>
    <phoneticPr fontId="8" type="noConversion"/>
  </si>
  <si>
    <t xml:space="preserve">    一年内到期的长期投资</t>
    <phoneticPr fontId="8" type="noConversion"/>
  </si>
  <si>
    <t>长期负债</t>
    <phoneticPr fontId="8" type="noConversion"/>
  </si>
  <si>
    <t>流动资产合计</t>
    <phoneticPr fontId="8" type="noConversion"/>
  </si>
  <si>
    <t xml:space="preserve">    长期借款</t>
    <phoneticPr fontId="8" type="noConversion"/>
  </si>
  <si>
    <t>长期投资</t>
    <phoneticPr fontId="8" type="noConversion"/>
  </si>
  <si>
    <t xml:space="preserve">    应付公司债</t>
    <phoneticPr fontId="8" type="noConversion"/>
  </si>
  <si>
    <t xml:space="preserve">    长期投资</t>
    <phoneticPr fontId="8" type="noConversion"/>
  </si>
  <si>
    <t xml:space="preserve">    应付公司债溢价或折价</t>
    <phoneticPr fontId="8" type="noConversion"/>
  </si>
  <si>
    <t xml:space="preserve">    拨付所属资金</t>
    <phoneticPr fontId="8" type="noConversion"/>
  </si>
  <si>
    <t xml:space="preserve">    一年以上的应付款项</t>
    <phoneticPr fontId="8" type="noConversion"/>
  </si>
  <si>
    <t xml:space="preserve">    一年以上的应收款项</t>
    <phoneticPr fontId="8" type="noConversion"/>
  </si>
  <si>
    <t>长期负债合计</t>
    <phoneticPr fontId="8" type="noConversion"/>
  </si>
  <si>
    <t>长期投资合计</t>
    <phoneticPr fontId="8" type="noConversion"/>
  </si>
  <si>
    <t>其他负债：</t>
    <phoneticPr fontId="8" type="noConversion"/>
  </si>
  <si>
    <t>固定资产</t>
    <phoneticPr fontId="8" type="noConversion"/>
  </si>
  <si>
    <t xml:space="preserve">    筹建期间汇兑收益</t>
    <phoneticPr fontId="8" type="noConversion"/>
  </si>
  <si>
    <t xml:space="preserve">    固定资产原价</t>
    <phoneticPr fontId="8" type="noConversion"/>
  </si>
  <si>
    <t xml:space="preserve">    递延投资收益</t>
    <phoneticPr fontId="8" type="noConversion"/>
  </si>
  <si>
    <t xml:space="preserve">    减：累计折旧</t>
    <phoneticPr fontId="8" type="noConversion"/>
  </si>
  <si>
    <t xml:space="preserve">    递延税款贷方</t>
    <phoneticPr fontId="8" type="noConversion"/>
  </si>
  <si>
    <t xml:space="preserve">    固定资产净值</t>
    <phoneticPr fontId="8" type="noConversion"/>
  </si>
  <si>
    <t xml:space="preserve">    其他递延贷方</t>
    <phoneticPr fontId="8" type="noConversion"/>
  </si>
  <si>
    <t xml:space="preserve">    固定资产清理</t>
    <phoneticPr fontId="8" type="noConversion"/>
  </si>
  <si>
    <t xml:space="preserve">    待转销汇兑收益</t>
    <phoneticPr fontId="8" type="noConversion"/>
  </si>
  <si>
    <t xml:space="preserve">    融资租入固定资产原价</t>
    <phoneticPr fontId="8" type="noConversion"/>
  </si>
  <si>
    <t>其他负债合计</t>
    <phoneticPr fontId="8" type="noConversion"/>
  </si>
  <si>
    <t xml:space="preserve">    减：融资租入固定资产折旧</t>
    <phoneticPr fontId="8" type="noConversion"/>
  </si>
  <si>
    <t>负债合计</t>
    <phoneticPr fontId="8" type="noConversion"/>
  </si>
  <si>
    <t xml:space="preserve">    融资租入固定资产净值</t>
    <phoneticPr fontId="8" type="noConversion"/>
  </si>
  <si>
    <t>所有者权益</t>
    <phoneticPr fontId="8" type="noConversion"/>
  </si>
  <si>
    <t>固定资产合计</t>
    <phoneticPr fontId="8" type="noConversion"/>
  </si>
  <si>
    <t xml:space="preserve">    资本总额</t>
    <phoneticPr fontId="8" type="noConversion"/>
  </si>
  <si>
    <t>在建工程</t>
    <phoneticPr fontId="8" type="noConversion"/>
  </si>
  <si>
    <t xml:space="preserve">    实收资本</t>
    <phoneticPr fontId="8" type="noConversion"/>
  </si>
  <si>
    <t xml:space="preserve">    在建工程合计</t>
    <phoneticPr fontId="8" type="noConversion"/>
  </si>
  <si>
    <t xml:space="preserve">        中方</t>
    <phoneticPr fontId="8" type="noConversion"/>
  </si>
  <si>
    <t>无形资产</t>
    <phoneticPr fontId="8" type="noConversion"/>
  </si>
  <si>
    <t xml:space="preserve">        外方</t>
    <phoneticPr fontId="8" type="noConversion"/>
  </si>
  <si>
    <t xml:space="preserve">    场地使用权</t>
    <phoneticPr fontId="8" type="noConversion"/>
  </si>
  <si>
    <t xml:space="preserve">    减：已归还投资</t>
    <phoneticPr fontId="8" type="noConversion"/>
  </si>
  <si>
    <t xml:space="preserve">    工业产权及专有技术</t>
    <phoneticPr fontId="8" type="noConversion"/>
  </si>
  <si>
    <t xml:space="preserve">    资本公积</t>
    <phoneticPr fontId="8" type="noConversion"/>
  </si>
  <si>
    <t xml:space="preserve">    其他无形资产</t>
    <phoneticPr fontId="8" type="noConversion"/>
  </si>
  <si>
    <t xml:space="preserve">    公司拨入资金</t>
    <phoneticPr fontId="8" type="noConversion"/>
  </si>
  <si>
    <t>无形资产合计</t>
    <phoneticPr fontId="8" type="noConversion"/>
  </si>
  <si>
    <t xml:space="preserve">    储备基金</t>
    <phoneticPr fontId="8" type="noConversion"/>
  </si>
  <si>
    <t>其他资产</t>
    <phoneticPr fontId="8" type="noConversion"/>
  </si>
  <si>
    <t xml:space="preserve">    企业发展基金</t>
    <phoneticPr fontId="8" type="noConversion"/>
  </si>
  <si>
    <t xml:space="preserve">    开办费</t>
    <phoneticPr fontId="8" type="noConversion"/>
  </si>
  <si>
    <t xml:space="preserve">    利润归还投资</t>
    <phoneticPr fontId="8" type="noConversion"/>
  </si>
  <si>
    <t xml:space="preserve">    筹建期间汇兑损失</t>
    <phoneticPr fontId="8" type="noConversion"/>
  </si>
  <si>
    <t xml:space="preserve">    本年利润</t>
    <phoneticPr fontId="8" type="noConversion"/>
  </si>
  <si>
    <t xml:space="preserve">    递延投资损失</t>
    <phoneticPr fontId="8" type="noConversion"/>
  </si>
  <si>
    <t xml:space="preserve">    未分配利润</t>
    <phoneticPr fontId="8" type="noConversion"/>
  </si>
  <si>
    <t xml:space="preserve">    递延税款借项</t>
    <phoneticPr fontId="8" type="noConversion"/>
  </si>
  <si>
    <t xml:space="preserve">    货币换算差额</t>
    <phoneticPr fontId="8" type="noConversion"/>
  </si>
  <si>
    <t xml:space="preserve">    其他递延支出</t>
    <phoneticPr fontId="8" type="noConversion"/>
  </si>
  <si>
    <t>所有者权益合计</t>
    <phoneticPr fontId="8" type="noConversion"/>
  </si>
  <si>
    <t xml:space="preserve">    待转销汇兑损益</t>
    <phoneticPr fontId="8" type="noConversion"/>
  </si>
  <si>
    <t xml:space="preserve">    其他递延借项</t>
    <phoneticPr fontId="8" type="noConversion"/>
  </si>
  <si>
    <t>其他资产合计</t>
    <phoneticPr fontId="8" type="noConversion"/>
  </si>
  <si>
    <t>资产总计</t>
    <phoneticPr fontId="8" type="noConversion"/>
  </si>
  <si>
    <t>负债及所有者权益合计</t>
    <phoneticPr fontId="8" type="noConversion"/>
  </si>
  <si>
    <t>六月报表科目汇总表</t>
    <phoneticPr fontId="8" type="noConversion"/>
  </si>
  <si>
    <t>科目名称</t>
    <phoneticPr fontId="8" type="noConversion"/>
  </si>
  <si>
    <t>借方</t>
    <phoneticPr fontId="8" type="noConversion"/>
  </si>
  <si>
    <t>贷方</t>
    <phoneticPr fontId="8" type="noConversion"/>
  </si>
  <si>
    <t>余额</t>
    <phoneticPr fontId="8" type="noConversion"/>
  </si>
  <si>
    <t>现金流出</t>
    <phoneticPr fontId="8" type="noConversion"/>
  </si>
  <si>
    <t>现金流入</t>
    <phoneticPr fontId="8" type="noConversion"/>
  </si>
  <si>
    <t>现金</t>
    <phoneticPr fontId="8" type="noConversion"/>
  </si>
  <si>
    <t>银行存款</t>
    <phoneticPr fontId="8" type="noConversion"/>
  </si>
  <si>
    <t>应收账款</t>
    <phoneticPr fontId="8" type="noConversion"/>
  </si>
  <si>
    <t>应收票据</t>
    <phoneticPr fontId="8" type="noConversion"/>
  </si>
  <si>
    <t>坏账准备</t>
    <phoneticPr fontId="8" type="noConversion"/>
  </si>
  <si>
    <t>其他应收款</t>
    <phoneticPr fontId="8" type="noConversion"/>
  </si>
  <si>
    <t>预付账款</t>
    <phoneticPr fontId="8" type="noConversion"/>
  </si>
  <si>
    <t>待摊费用</t>
    <phoneticPr fontId="8" type="noConversion"/>
  </si>
  <si>
    <t>累计折旧</t>
    <phoneticPr fontId="8" type="noConversion"/>
  </si>
  <si>
    <t>其他无形资产</t>
    <phoneticPr fontId="8" type="noConversion"/>
  </si>
  <si>
    <t>应付票据</t>
    <phoneticPr fontId="8" type="noConversion"/>
  </si>
  <si>
    <t>应付账款</t>
    <phoneticPr fontId="8" type="noConversion"/>
  </si>
  <si>
    <t>应付工资</t>
    <phoneticPr fontId="8" type="noConversion"/>
  </si>
  <si>
    <t>应交税金</t>
    <phoneticPr fontId="8" type="noConversion"/>
  </si>
  <si>
    <t>资本公积</t>
    <phoneticPr fontId="8" type="noConversion"/>
  </si>
  <si>
    <t>本年利润</t>
    <phoneticPr fontId="8" type="noConversion"/>
  </si>
  <si>
    <t>未分配利润</t>
    <phoneticPr fontId="8" type="noConversion"/>
  </si>
  <si>
    <t>营业收入</t>
    <phoneticPr fontId="8" type="noConversion"/>
  </si>
  <si>
    <t>收入结转</t>
    <phoneticPr fontId="8" type="noConversion"/>
  </si>
  <si>
    <t>营业税金</t>
    <phoneticPr fontId="8" type="noConversion"/>
  </si>
  <si>
    <t>营业成本</t>
    <phoneticPr fontId="8" type="noConversion"/>
  </si>
</sst>
</file>

<file path=xl/styles.xml><?xml version="1.0" encoding="utf-8"?>
<styleSheet xmlns="http://schemas.openxmlformats.org/spreadsheetml/2006/main">
  <numFmts count="1">
    <numFmt numFmtId="182" formatCode="0.00_ "/>
  </numFmts>
  <fonts count="1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charset val="134"/>
    </font>
    <font>
      <sz val="10"/>
      <name val="宋体"/>
      <charset val="134"/>
    </font>
    <font>
      <sz val="12"/>
      <name val="黑体"/>
      <charset val="134"/>
    </font>
    <font>
      <sz val="10"/>
      <name val="黑体"/>
      <charset val="134"/>
    </font>
    <font>
      <sz val="12"/>
      <name val="宋体"/>
      <family val="3"/>
      <charset val="134"/>
    </font>
    <font>
      <sz val="12"/>
      <name val="黑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0"/>
      <name val="黑体"/>
      <family val="3"/>
      <charset val="134"/>
    </font>
    <font>
      <sz val="28"/>
      <color theme="9" tint="-0.249977111117893"/>
      <name val="华文新魏"/>
      <family val="3"/>
      <charset val="134"/>
    </font>
    <font>
      <b/>
      <sz val="11"/>
      <color theme="0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9.9978637043366805E-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6" fillId="0" borderId="0">
      <alignment vertical="center"/>
    </xf>
  </cellStyleXfs>
  <cellXfs count="63">
    <xf numFmtId="0" fontId="0" fillId="0" borderId="0" xfId="0">
      <alignment vertical="center"/>
    </xf>
    <xf numFmtId="0" fontId="5" fillId="0" borderId="3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5" fillId="0" borderId="5" xfId="1" applyFont="1" applyBorder="1" applyAlignment="1">
      <alignment horizontal="center" vertical="center"/>
    </xf>
    <xf numFmtId="0" fontId="3" fillId="0" borderId="3" xfId="1" applyFont="1" applyBorder="1">
      <alignment vertical="center"/>
    </xf>
    <xf numFmtId="0" fontId="3" fillId="0" borderId="4" xfId="1" applyFont="1" applyBorder="1">
      <alignment vertical="center"/>
    </xf>
    <xf numFmtId="182" fontId="3" fillId="0" borderId="4" xfId="1" applyNumberFormat="1" applyFont="1" applyBorder="1">
      <alignment vertical="center"/>
    </xf>
    <xf numFmtId="182" fontId="3" fillId="0" borderId="5" xfId="1" applyNumberFormat="1" applyFont="1" applyBorder="1">
      <alignment vertical="center"/>
    </xf>
    <xf numFmtId="0" fontId="3" fillId="0" borderId="6" xfId="1" applyFont="1" applyBorder="1">
      <alignment vertical="center"/>
    </xf>
    <xf numFmtId="0" fontId="3" fillId="0" borderId="7" xfId="1" applyFont="1" applyBorder="1">
      <alignment vertical="center"/>
    </xf>
    <xf numFmtId="182" fontId="3" fillId="0" borderId="7" xfId="1" applyNumberFormat="1" applyFont="1" applyBorder="1">
      <alignment vertical="center"/>
    </xf>
    <xf numFmtId="182" fontId="3" fillId="0" borderId="8" xfId="1" applyNumberFormat="1" applyFont="1" applyBorder="1">
      <alignment vertical="center"/>
    </xf>
    <xf numFmtId="0" fontId="4" fillId="0" borderId="0" xfId="1" applyFont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3" fillId="0" borderId="2" xfId="1" applyFont="1" applyBorder="1" applyAlignment="1">
      <alignment horizontal="center" vertical="center"/>
    </xf>
    <xf numFmtId="0" fontId="3" fillId="0" borderId="4" xfId="1" applyFont="1" applyBorder="1" applyAlignment="1">
      <alignment horizontal="center" vertical="center"/>
    </xf>
    <xf numFmtId="0" fontId="3" fillId="0" borderId="5" xfId="1" applyFont="1" applyBorder="1" applyAlignment="1">
      <alignment horizontal="center" vertical="center"/>
    </xf>
    <xf numFmtId="0" fontId="3" fillId="0" borderId="3" xfId="1" applyFont="1" applyBorder="1" applyAlignment="1">
      <alignment horizontal="left" vertical="center"/>
    </xf>
    <xf numFmtId="0" fontId="3" fillId="0" borderId="4" xfId="1" applyFont="1" applyBorder="1" applyAlignment="1">
      <alignment horizontal="left" vertical="center"/>
    </xf>
    <xf numFmtId="31" fontId="3" fillId="0" borderId="4" xfId="1" applyNumberFormat="1" applyFont="1" applyBorder="1" applyAlignment="1">
      <alignment horizontal="left" vertical="center"/>
    </xf>
    <xf numFmtId="0" fontId="3" fillId="0" borderId="10" xfId="1" applyFont="1" applyBorder="1">
      <alignment vertical="center"/>
    </xf>
    <xf numFmtId="0" fontId="3" fillId="0" borderId="12" xfId="1" applyFont="1" applyBorder="1">
      <alignment vertical="center"/>
    </xf>
    <xf numFmtId="0" fontId="3" fillId="0" borderId="11" xfId="1" applyFont="1" applyBorder="1">
      <alignment vertical="center"/>
    </xf>
    <xf numFmtId="0" fontId="7" fillId="0" borderId="0" xfId="2" applyFont="1" applyAlignment="1">
      <alignment horizontal="center" vertical="center"/>
    </xf>
    <xf numFmtId="0" fontId="6" fillId="0" borderId="0" xfId="2">
      <alignment vertical="center"/>
    </xf>
    <xf numFmtId="0" fontId="9" fillId="0" borderId="10" xfId="2" applyFont="1" applyBorder="1">
      <alignment vertical="center"/>
    </xf>
    <xf numFmtId="0" fontId="9" fillId="0" borderId="12" xfId="2" applyFont="1" applyBorder="1">
      <alignment vertical="center"/>
    </xf>
    <xf numFmtId="0" fontId="9" fillId="0" borderId="11" xfId="2" applyFont="1" applyBorder="1">
      <alignment vertical="center"/>
    </xf>
    <xf numFmtId="0" fontId="9" fillId="0" borderId="1" xfId="2" applyFont="1" applyBorder="1" applyAlignment="1">
      <alignment horizontal="center" vertical="center"/>
    </xf>
    <xf numFmtId="0" fontId="9" fillId="0" borderId="2" xfId="2" applyFont="1" applyBorder="1" applyAlignment="1">
      <alignment horizontal="center" vertical="center"/>
    </xf>
    <xf numFmtId="0" fontId="9" fillId="0" borderId="3" xfId="2" applyFont="1" applyBorder="1" applyAlignment="1">
      <alignment horizontal="left" vertical="center"/>
    </xf>
    <xf numFmtId="0" fontId="9" fillId="0" borderId="4" xfId="2" applyFont="1" applyBorder="1" applyAlignment="1">
      <alignment horizontal="left" vertical="center"/>
    </xf>
    <xf numFmtId="31" fontId="9" fillId="0" borderId="13" xfId="2" applyNumberFormat="1" applyFont="1" applyBorder="1" applyAlignment="1">
      <alignment horizontal="left" vertical="center"/>
    </xf>
    <xf numFmtId="0" fontId="9" fillId="0" borderId="14" xfId="2" applyFont="1" applyBorder="1" applyAlignment="1">
      <alignment horizontal="left" vertical="center"/>
    </xf>
    <xf numFmtId="0" fontId="9" fillId="0" borderId="15" xfId="2" applyFont="1" applyBorder="1" applyAlignment="1">
      <alignment horizontal="left" vertical="center"/>
    </xf>
    <xf numFmtId="0" fontId="9" fillId="0" borderId="4" xfId="2" applyFont="1" applyBorder="1" applyAlignment="1">
      <alignment horizontal="center" vertical="center"/>
    </xf>
    <xf numFmtId="0" fontId="9" fillId="0" borderId="5" xfId="2" applyFont="1" applyBorder="1" applyAlignment="1">
      <alignment horizontal="center" vertical="center"/>
    </xf>
    <xf numFmtId="0" fontId="10" fillId="0" borderId="3" xfId="2" applyFont="1" applyBorder="1" applyAlignment="1">
      <alignment horizontal="center" vertical="center"/>
    </xf>
    <xf numFmtId="0" fontId="10" fillId="0" borderId="4" xfId="2" applyFont="1" applyBorder="1" applyAlignment="1">
      <alignment horizontal="center" vertical="center"/>
    </xf>
    <xf numFmtId="0" fontId="10" fillId="0" borderId="5" xfId="2" applyFont="1" applyBorder="1" applyAlignment="1">
      <alignment horizontal="center" vertical="center"/>
    </xf>
    <xf numFmtId="0" fontId="7" fillId="0" borderId="0" xfId="2" applyFont="1" applyAlignment="1">
      <alignment horizontal="center" vertical="center"/>
    </xf>
    <xf numFmtId="0" fontId="9" fillId="0" borderId="3" xfId="2" applyFont="1" applyBorder="1">
      <alignment vertical="center"/>
    </xf>
    <xf numFmtId="0" fontId="9" fillId="0" borderId="4" xfId="2" applyFont="1" applyBorder="1">
      <alignment vertical="center"/>
    </xf>
    <xf numFmtId="182" fontId="9" fillId="0" borderId="4" xfId="2" applyNumberFormat="1" applyFont="1" applyBorder="1">
      <alignment vertical="center"/>
    </xf>
    <xf numFmtId="182" fontId="9" fillId="0" borderId="5" xfId="2" applyNumberFormat="1" applyFont="1" applyBorder="1">
      <alignment vertical="center"/>
    </xf>
    <xf numFmtId="0" fontId="9" fillId="0" borderId="6" xfId="2" applyFont="1" applyBorder="1">
      <alignment vertical="center"/>
    </xf>
    <xf numFmtId="0" fontId="9" fillId="0" borderId="7" xfId="2" applyFont="1" applyBorder="1">
      <alignment vertical="center"/>
    </xf>
    <xf numFmtId="182" fontId="9" fillId="0" borderId="7" xfId="2" applyNumberFormat="1" applyFont="1" applyBorder="1">
      <alignment vertical="center"/>
    </xf>
    <xf numFmtId="182" fontId="9" fillId="0" borderId="8" xfId="2" applyNumberFormat="1" applyFont="1" applyBorder="1">
      <alignment vertical="center"/>
    </xf>
    <xf numFmtId="0" fontId="11" fillId="2" borderId="0" xfId="2" applyFont="1" applyFill="1" applyBorder="1" applyAlignment="1">
      <alignment horizontal="center" vertical="center"/>
    </xf>
    <xf numFmtId="0" fontId="12" fillId="3" borderId="9" xfId="2" applyFont="1" applyFill="1" applyBorder="1" applyAlignment="1">
      <alignment horizontal="center" vertical="center"/>
    </xf>
    <xf numFmtId="0" fontId="12" fillId="3" borderId="1" xfId="2" applyFont="1" applyFill="1" applyBorder="1" applyAlignment="1">
      <alignment horizontal="center" vertical="center"/>
    </xf>
    <xf numFmtId="0" fontId="12" fillId="3" borderId="2" xfId="2" applyFont="1" applyFill="1" applyBorder="1" applyAlignment="1">
      <alignment horizontal="center" vertical="center"/>
    </xf>
    <xf numFmtId="0" fontId="9" fillId="4" borderId="3" xfId="2" applyFont="1" applyFill="1" applyBorder="1" applyAlignment="1">
      <alignment horizontal="center" vertical="center"/>
    </xf>
    <xf numFmtId="0" fontId="9" fillId="4" borderId="4" xfId="2" applyFont="1" applyFill="1" applyBorder="1" applyAlignment="1">
      <alignment horizontal="center" vertical="center"/>
    </xf>
    <xf numFmtId="0" fontId="9" fillId="4" borderId="5" xfId="2" applyFont="1" applyFill="1" applyBorder="1" applyAlignment="1">
      <alignment horizontal="center" vertical="center"/>
    </xf>
    <xf numFmtId="0" fontId="9" fillId="4" borderId="6" xfId="2" applyFont="1" applyFill="1" applyBorder="1" applyAlignment="1">
      <alignment horizontal="center" vertical="center"/>
    </xf>
    <xf numFmtId="0" fontId="9" fillId="4" borderId="7" xfId="2" applyFont="1" applyFill="1" applyBorder="1" applyAlignment="1">
      <alignment horizontal="center" vertical="center"/>
    </xf>
    <xf numFmtId="0" fontId="9" fillId="4" borderId="8" xfId="2" applyFont="1" applyFill="1" applyBorder="1" applyAlignment="1">
      <alignment horizontal="center" vertical="center"/>
    </xf>
    <xf numFmtId="0" fontId="9" fillId="0" borderId="0" xfId="2" applyFont="1" applyBorder="1" applyAlignment="1">
      <alignment horizontal="center" vertical="center"/>
    </xf>
    <xf numFmtId="182" fontId="9" fillId="0" borderId="5" xfId="1" applyNumberFormat="1" applyFont="1" applyBorder="1">
      <alignment vertical="center"/>
    </xf>
    <xf numFmtId="182" fontId="3" fillId="0" borderId="16" xfId="1" applyNumberFormat="1" applyFont="1" applyBorder="1">
      <alignment vertical="center"/>
    </xf>
    <xf numFmtId="182" fontId="0" fillId="0" borderId="0" xfId="0" applyNumberFormat="1">
      <alignment vertical="center"/>
    </xf>
  </cellXfs>
  <cellStyles count="3">
    <cellStyle name="常规" xfId="0" builtinId="0"/>
    <cellStyle name="常规 2" xfId="1"/>
    <cellStyle name="常规 3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ork\&#36130;&#21153;&#31934;&#24425;&#33539;&#20363;\&#20809;&#30424;&#20869;&#23481;\&#20250;&#35745;&#25253;&#34920;(&#28304;&#65289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ork\&#36130;&#21153;&#31934;&#24425;&#33539;&#20363;\&#20809;&#30424;&#20869;&#23481;\&#32032;&#26448;\&#31185;&#30446;&#27719;&#24635;&#34920;&#65288;&#22797;&#21046;&#65289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ork\&#36130;&#21153;&#31934;&#24425;&#33539;&#20363;\&#20809;&#30424;&#20869;&#23481;\&#32032;&#26448;\&#8220;&#20973;&#35777;&#35760;&#24405;&#8221;&#34920;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凭证输入表"/>
      <sheetName val="凭证审核表"/>
      <sheetName val="凭证记录表"/>
      <sheetName val="多栏式明细帐报表"/>
      <sheetName val="凭证记录"/>
      <sheetName val="明细科目汇总表"/>
      <sheetName val="现金流量记录表"/>
      <sheetName val="报表科目汇总表"/>
      <sheetName val="报表科目汇总表（2）"/>
      <sheetName val="资产负债表（1）"/>
      <sheetName val="资产负债表（2）"/>
      <sheetName val="损益表"/>
      <sheetName val="资产负债表（12）"/>
      <sheetName val="利润表（12）"/>
      <sheetName val="调整分录表"/>
      <sheetName val="工作底稿"/>
    </sheetNames>
    <sheetDataSet>
      <sheetData sheetId="0"/>
      <sheetData sheetId="1"/>
      <sheetData sheetId="2">
        <row r="1">
          <cell r="B1" t="str">
            <v>代码</v>
          </cell>
          <cell r="F1" t="str">
            <v>借方</v>
          </cell>
          <cell r="G1" t="str">
            <v>贷方</v>
          </cell>
        </row>
        <row r="2">
          <cell r="B2" t="str">
            <v>E141*</v>
          </cell>
          <cell r="F2">
            <v>1000</v>
          </cell>
        </row>
        <row r="3">
          <cell r="B3" t="str">
            <v>E14101</v>
          </cell>
          <cell r="F3">
            <v>500</v>
          </cell>
        </row>
        <row r="4">
          <cell r="B4" t="str">
            <v>E14102</v>
          </cell>
          <cell r="F4">
            <v>500</v>
          </cell>
        </row>
        <row r="5">
          <cell r="B5" t="str">
            <v>A101*</v>
          </cell>
          <cell r="G5">
            <v>1000</v>
          </cell>
        </row>
        <row r="6">
          <cell r="B6" t="str">
            <v>A10101</v>
          </cell>
          <cell r="G6">
            <v>700</v>
          </cell>
        </row>
        <row r="7">
          <cell r="B7" t="str">
            <v>A10102</v>
          </cell>
          <cell r="G7">
            <v>300</v>
          </cell>
        </row>
        <row r="8">
          <cell r="B8" t="str">
            <v>E141*</v>
          </cell>
          <cell r="F8">
            <v>2000</v>
          </cell>
        </row>
        <row r="9">
          <cell r="B9" t="str">
            <v>E14102</v>
          </cell>
          <cell r="F9">
            <v>500</v>
          </cell>
        </row>
        <row r="10">
          <cell r="B10" t="str">
            <v>E14103</v>
          </cell>
          <cell r="F10">
            <v>1500</v>
          </cell>
        </row>
        <row r="11">
          <cell r="B11" t="str">
            <v>A111*</v>
          </cell>
          <cell r="G11">
            <v>2000</v>
          </cell>
        </row>
        <row r="12">
          <cell r="B12" t="str">
            <v>A11101*</v>
          </cell>
          <cell r="G12">
            <v>2000</v>
          </cell>
        </row>
        <row r="13">
          <cell r="B13" t="str">
            <v>A111011</v>
          </cell>
          <cell r="G13">
            <v>220</v>
          </cell>
        </row>
        <row r="14">
          <cell r="B14" t="str">
            <v>A111012</v>
          </cell>
          <cell r="G14">
            <v>280</v>
          </cell>
        </row>
        <row r="15">
          <cell r="B15" t="str">
            <v>A111013</v>
          </cell>
          <cell r="G15">
            <v>1500</v>
          </cell>
        </row>
        <row r="16">
          <cell r="B16" t="str">
            <v>A111*</v>
          </cell>
          <cell r="F16">
            <v>8000</v>
          </cell>
        </row>
        <row r="17">
          <cell r="B17" t="str">
            <v>A11101</v>
          </cell>
          <cell r="F17">
            <v>8000</v>
          </cell>
        </row>
        <row r="18">
          <cell r="B18" t="str">
            <v>B112*</v>
          </cell>
          <cell r="G18">
            <v>8000</v>
          </cell>
        </row>
        <row r="19">
          <cell r="B19" t="str">
            <v>B11201</v>
          </cell>
          <cell r="G19">
            <v>3000</v>
          </cell>
        </row>
        <row r="20">
          <cell r="B20" t="str">
            <v>B11202</v>
          </cell>
          <cell r="G20">
            <v>5000</v>
          </cell>
        </row>
        <row r="21">
          <cell r="B21" t="str">
            <v>A131</v>
          </cell>
          <cell r="F21">
            <v>3000</v>
          </cell>
        </row>
        <row r="22">
          <cell r="B22" t="str">
            <v>A111*</v>
          </cell>
          <cell r="G22">
            <v>3000</v>
          </cell>
        </row>
        <row r="23">
          <cell r="B23" t="str">
            <v>A11101</v>
          </cell>
          <cell r="G23">
            <v>3000</v>
          </cell>
        </row>
        <row r="24">
          <cell r="B24" t="str">
            <v>E141</v>
          </cell>
          <cell r="F24">
            <v>4000</v>
          </cell>
        </row>
        <row r="25">
          <cell r="B25" t="str">
            <v>A151</v>
          </cell>
          <cell r="G25">
            <v>4000</v>
          </cell>
        </row>
      </sheetData>
      <sheetData sheetId="3"/>
      <sheetData sheetId="4"/>
      <sheetData sheetId="5"/>
      <sheetData sheetId="6">
        <row r="1">
          <cell r="A1" t="str">
            <v>代码</v>
          </cell>
          <cell r="C1" t="str">
            <v>现金流出</v>
          </cell>
          <cell r="D1" t="str">
            <v>现金流入</v>
          </cell>
        </row>
        <row r="2">
          <cell r="A2" t="str">
            <v>E14101</v>
          </cell>
          <cell r="C2">
            <v>1000</v>
          </cell>
        </row>
        <row r="3">
          <cell r="A3" t="str">
            <v>E14102</v>
          </cell>
          <cell r="C3">
            <v>500</v>
          </cell>
        </row>
        <row r="4">
          <cell r="A4" t="str">
            <v>E14102</v>
          </cell>
          <cell r="C4">
            <v>500</v>
          </cell>
        </row>
        <row r="5">
          <cell r="A5" t="str">
            <v>E14103</v>
          </cell>
          <cell r="C5">
            <v>2000</v>
          </cell>
        </row>
        <row r="6">
          <cell r="A6" t="str">
            <v>B11201</v>
          </cell>
          <cell r="D6">
            <v>2000</v>
          </cell>
        </row>
        <row r="7">
          <cell r="A7" t="str">
            <v>B11202</v>
          </cell>
          <cell r="D7">
            <v>3000</v>
          </cell>
        </row>
        <row r="8">
          <cell r="A8" t="str">
            <v>D20101</v>
          </cell>
          <cell r="C8">
            <v>500</v>
          </cell>
        </row>
        <row r="9">
          <cell r="A9" t="str">
            <v>A14101</v>
          </cell>
          <cell r="D9">
            <v>5000</v>
          </cell>
        </row>
        <row r="10">
          <cell r="A10" t="str">
            <v>A14102</v>
          </cell>
          <cell r="D10">
            <v>2000</v>
          </cell>
        </row>
        <row r="11">
          <cell r="A11" t="str">
            <v>E15101</v>
          </cell>
          <cell r="D11">
            <v>1000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明细科目汇总表（2）"/>
      <sheetName val="记录凭证"/>
      <sheetName val="凭证记录表（3）"/>
      <sheetName val="凭证记录表（2）"/>
      <sheetName val="Sheet5"/>
      <sheetName val="记录凭证表（1）"/>
    </sheetNames>
    <sheetDataSet>
      <sheetData sheetId="0"/>
      <sheetData sheetId="1">
        <row r="1">
          <cell r="B1" t="str">
            <v>代码</v>
          </cell>
        </row>
        <row r="2">
          <cell r="B2" t="str">
            <v>E141*</v>
          </cell>
        </row>
        <row r="3">
          <cell r="B3" t="str">
            <v>E14101</v>
          </cell>
        </row>
        <row r="4">
          <cell r="B4" t="str">
            <v>E14102</v>
          </cell>
        </row>
        <row r="5">
          <cell r="B5" t="str">
            <v>A101*</v>
          </cell>
        </row>
        <row r="6">
          <cell r="B6" t="str">
            <v>A10101</v>
          </cell>
        </row>
        <row r="7">
          <cell r="B7" t="str">
            <v>A10102</v>
          </cell>
        </row>
        <row r="8">
          <cell r="B8" t="str">
            <v>E141*</v>
          </cell>
        </row>
        <row r="9">
          <cell r="B9" t="str">
            <v>E14102</v>
          </cell>
        </row>
        <row r="10">
          <cell r="B10" t="str">
            <v>E14103</v>
          </cell>
        </row>
        <row r="11">
          <cell r="B11" t="str">
            <v>A111*</v>
          </cell>
        </row>
        <row r="12">
          <cell r="B12" t="str">
            <v>A11101*</v>
          </cell>
        </row>
        <row r="13">
          <cell r="B13" t="str">
            <v>A111011</v>
          </cell>
        </row>
        <row r="14">
          <cell r="B14" t="str">
            <v>A111012</v>
          </cell>
        </row>
        <row r="15">
          <cell r="B15" t="str">
            <v>A111013</v>
          </cell>
        </row>
        <row r="16">
          <cell r="B16" t="str">
            <v>A111*</v>
          </cell>
        </row>
        <row r="17">
          <cell r="B17" t="str">
            <v>A11101</v>
          </cell>
        </row>
        <row r="18">
          <cell r="B18" t="str">
            <v>B112*</v>
          </cell>
        </row>
        <row r="19">
          <cell r="B19" t="str">
            <v>B11201</v>
          </cell>
        </row>
        <row r="20">
          <cell r="B20" t="str">
            <v>B11202</v>
          </cell>
        </row>
        <row r="21">
          <cell r="B21" t="str">
            <v>A131</v>
          </cell>
        </row>
        <row r="22">
          <cell r="B22" t="str">
            <v>A111*</v>
          </cell>
        </row>
        <row r="23">
          <cell r="B23" t="str">
            <v>A11101</v>
          </cell>
        </row>
        <row r="24">
          <cell r="B24" t="str">
            <v>E141</v>
          </cell>
        </row>
        <row r="25">
          <cell r="B25" t="str">
            <v>A151</v>
          </cell>
        </row>
      </sheetData>
      <sheetData sheetId="2"/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凭证输入表"/>
      <sheetName val="凭证审核表"/>
      <sheetName val="凭证记录表"/>
      <sheetName val="多栏式明细帐报表"/>
      <sheetName val="凭证记录"/>
      <sheetName val="明细科目汇总表"/>
      <sheetName val="现金流量记录表"/>
      <sheetName val="报表科目汇总表"/>
      <sheetName val="报表科目汇总表（2）"/>
      <sheetName val="资产负债表（1）"/>
      <sheetName val="资产负债表（2）"/>
      <sheetName val="损益表"/>
      <sheetName val="资产负债表（12）"/>
      <sheetName val="利润表（12）"/>
      <sheetName val="调整分录表"/>
      <sheetName val="工作底稿"/>
    </sheetNames>
    <sheetDataSet>
      <sheetData sheetId="0" refreshError="1"/>
      <sheetData sheetId="1" refreshError="1"/>
      <sheetData sheetId="2">
        <row r="1">
          <cell r="B1" t="str">
            <v>代码</v>
          </cell>
          <cell r="F1" t="str">
            <v>借方</v>
          </cell>
          <cell r="G1" t="str">
            <v>贷方</v>
          </cell>
        </row>
        <row r="2">
          <cell r="B2" t="str">
            <v>E141*</v>
          </cell>
          <cell r="F2">
            <v>1000</v>
          </cell>
        </row>
        <row r="3">
          <cell r="B3" t="str">
            <v>E14101</v>
          </cell>
          <cell r="F3">
            <v>500</v>
          </cell>
        </row>
        <row r="4">
          <cell r="B4" t="str">
            <v>E14102</v>
          </cell>
          <cell r="F4">
            <v>500</v>
          </cell>
        </row>
        <row r="5">
          <cell r="B5" t="str">
            <v>A101*</v>
          </cell>
          <cell r="G5">
            <v>1000</v>
          </cell>
        </row>
        <row r="6">
          <cell r="B6" t="str">
            <v>A10101</v>
          </cell>
          <cell r="G6">
            <v>700</v>
          </cell>
        </row>
        <row r="7">
          <cell r="B7" t="str">
            <v>A10102</v>
          </cell>
          <cell r="G7">
            <v>300</v>
          </cell>
        </row>
        <row r="8">
          <cell r="B8" t="str">
            <v>E141*</v>
          </cell>
          <cell r="F8">
            <v>2000</v>
          </cell>
        </row>
        <row r="9">
          <cell r="B9" t="str">
            <v>E14102</v>
          </cell>
          <cell r="F9">
            <v>500</v>
          </cell>
        </row>
        <row r="10">
          <cell r="B10" t="str">
            <v>E14103</v>
          </cell>
          <cell r="F10">
            <v>1500</v>
          </cell>
        </row>
        <row r="11">
          <cell r="B11" t="str">
            <v>A111*</v>
          </cell>
          <cell r="G11">
            <v>2000</v>
          </cell>
        </row>
        <row r="12">
          <cell r="B12" t="str">
            <v>A11101*</v>
          </cell>
          <cell r="G12">
            <v>2000</v>
          </cell>
        </row>
        <row r="13">
          <cell r="B13" t="str">
            <v>A111011</v>
          </cell>
          <cell r="G13">
            <v>220</v>
          </cell>
        </row>
        <row r="14">
          <cell r="B14" t="str">
            <v>A111012</v>
          </cell>
          <cell r="G14">
            <v>280</v>
          </cell>
        </row>
        <row r="15">
          <cell r="B15" t="str">
            <v>A111013</v>
          </cell>
          <cell r="G15">
            <v>1500</v>
          </cell>
        </row>
        <row r="16">
          <cell r="B16" t="str">
            <v>A111*</v>
          </cell>
          <cell r="F16">
            <v>8000</v>
          </cell>
        </row>
        <row r="17">
          <cell r="B17" t="str">
            <v>A11101</v>
          </cell>
          <cell r="F17">
            <v>8000</v>
          </cell>
        </row>
        <row r="18">
          <cell r="B18" t="str">
            <v>B112*</v>
          </cell>
          <cell r="G18">
            <v>8000</v>
          </cell>
        </row>
        <row r="19">
          <cell r="B19" t="str">
            <v>B11201</v>
          </cell>
          <cell r="G19">
            <v>3000</v>
          </cell>
        </row>
        <row r="20">
          <cell r="B20" t="str">
            <v>B11202</v>
          </cell>
          <cell r="G20">
            <v>5000</v>
          </cell>
        </row>
        <row r="21">
          <cell r="B21" t="str">
            <v>A131</v>
          </cell>
          <cell r="F21">
            <v>3000</v>
          </cell>
        </row>
        <row r="22">
          <cell r="B22" t="str">
            <v>A111*</v>
          </cell>
          <cell r="G22">
            <v>3000</v>
          </cell>
        </row>
        <row r="23">
          <cell r="B23" t="str">
            <v>A11101</v>
          </cell>
          <cell r="G23">
            <v>3000</v>
          </cell>
        </row>
        <row r="24">
          <cell r="B24" t="str">
            <v>E141</v>
          </cell>
          <cell r="F24">
            <v>4000</v>
          </cell>
        </row>
        <row r="25">
          <cell r="B25" t="str">
            <v>A151</v>
          </cell>
          <cell r="G25">
            <v>4000</v>
          </cell>
        </row>
      </sheetData>
      <sheetData sheetId="3" refreshError="1"/>
      <sheetData sheetId="4" refreshError="1"/>
      <sheetData sheetId="5" refreshError="1"/>
      <sheetData sheetId="6">
        <row r="1">
          <cell r="A1" t="str">
            <v>代码</v>
          </cell>
          <cell r="C1" t="str">
            <v>现金流出</v>
          </cell>
          <cell r="D1" t="str">
            <v>现金流入</v>
          </cell>
        </row>
        <row r="2">
          <cell r="A2" t="str">
            <v>E14101</v>
          </cell>
          <cell r="C2">
            <v>1000</v>
          </cell>
        </row>
        <row r="3">
          <cell r="A3" t="str">
            <v>E14102</v>
          </cell>
          <cell r="C3">
            <v>500</v>
          </cell>
        </row>
        <row r="4">
          <cell r="A4" t="str">
            <v>E14102</v>
          </cell>
          <cell r="C4">
            <v>500</v>
          </cell>
        </row>
        <row r="5">
          <cell r="A5" t="str">
            <v>E14103</v>
          </cell>
          <cell r="C5">
            <v>2000</v>
          </cell>
        </row>
        <row r="6">
          <cell r="A6" t="str">
            <v>B11201</v>
          </cell>
          <cell r="D6">
            <v>2000</v>
          </cell>
        </row>
        <row r="7">
          <cell r="A7" t="str">
            <v>B11202</v>
          </cell>
          <cell r="D7">
            <v>3000</v>
          </cell>
        </row>
        <row r="8">
          <cell r="A8" t="str">
            <v>D20101</v>
          </cell>
          <cell r="C8">
            <v>500</v>
          </cell>
        </row>
        <row r="9">
          <cell r="A9" t="str">
            <v>A14101</v>
          </cell>
          <cell r="D9">
            <v>5000</v>
          </cell>
        </row>
        <row r="10">
          <cell r="A10" t="str">
            <v>A14102</v>
          </cell>
          <cell r="D10">
            <v>2000</v>
          </cell>
        </row>
        <row r="11">
          <cell r="A11" t="str">
            <v>E15101</v>
          </cell>
          <cell r="D11">
            <v>1000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F28"/>
  <sheetViews>
    <sheetView workbookViewId="0">
      <selection activeCell="D13" sqref="D13"/>
    </sheetView>
  </sheetViews>
  <sheetFormatPr defaultRowHeight="14.25"/>
  <cols>
    <col min="1" max="1" width="11.875" style="24" customWidth="1"/>
    <col min="2" max="2" width="9.125" style="24" customWidth="1"/>
    <col min="3" max="16384" width="9" style="24"/>
  </cols>
  <sheetData>
    <row r="1" spans="1:6" ht="36" thickBot="1">
      <c r="A1" s="49" t="s">
        <v>204</v>
      </c>
      <c r="B1" s="49"/>
      <c r="C1" s="49"/>
      <c r="D1" s="49"/>
      <c r="E1" s="49"/>
      <c r="F1" s="49"/>
    </row>
    <row r="2" spans="1:6">
      <c r="A2" s="50" t="s">
        <v>205</v>
      </c>
      <c r="B2" s="51" t="s">
        <v>206</v>
      </c>
      <c r="C2" s="51" t="s">
        <v>207</v>
      </c>
      <c r="D2" s="51" t="s">
        <v>208</v>
      </c>
      <c r="E2" s="51" t="s">
        <v>209</v>
      </c>
      <c r="F2" s="52" t="s">
        <v>210</v>
      </c>
    </row>
    <row r="3" spans="1:6">
      <c r="A3" s="53" t="s">
        <v>211</v>
      </c>
      <c r="B3" s="54">
        <v>2000</v>
      </c>
      <c r="C3" s="54">
        <v>0</v>
      </c>
      <c r="D3" s="54">
        <v>2000</v>
      </c>
      <c r="E3" s="54">
        <v>0</v>
      </c>
      <c r="F3" s="55">
        <v>0</v>
      </c>
    </row>
    <row r="4" spans="1:6">
      <c r="A4" s="53" t="s">
        <v>212</v>
      </c>
      <c r="B4" s="54">
        <v>16000</v>
      </c>
      <c r="C4" s="54">
        <v>12000</v>
      </c>
      <c r="D4" s="54">
        <v>4000</v>
      </c>
      <c r="E4" s="54">
        <v>0</v>
      </c>
      <c r="F4" s="55">
        <v>0</v>
      </c>
    </row>
    <row r="5" spans="1:6">
      <c r="A5" s="53" t="s">
        <v>213</v>
      </c>
      <c r="B5" s="54">
        <v>2000</v>
      </c>
      <c r="C5" s="54">
        <v>0</v>
      </c>
      <c r="D5" s="54">
        <v>2000</v>
      </c>
      <c r="E5" s="54">
        <v>0</v>
      </c>
      <c r="F5" s="55">
        <v>7000</v>
      </c>
    </row>
    <row r="6" spans="1:6">
      <c r="A6" s="53" t="s">
        <v>214</v>
      </c>
      <c r="B6" s="54">
        <v>3000</v>
      </c>
      <c r="C6" s="54">
        <v>0</v>
      </c>
      <c r="D6" s="54">
        <v>3000</v>
      </c>
      <c r="E6" s="54">
        <v>0</v>
      </c>
      <c r="F6" s="55">
        <v>0</v>
      </c>
    </row>
    <row r="7" spans="1:6">
      <c r="A7" s="53" t="s">
        <v>215</v>
      </c>
      <c r="B7" s="54">
        <v>4000</v>
      </c>
      <c r="C7" s="54">
        <v>0</v>
      </c>
      <c r="D7" s="54">
        <v>4000</v>
      </c>
      <c r="E7" s="54">
        <v>0</v>
      </c>
      <c r="F7" s="55">
        <v>0</v>
      </c>
    </row>
    <row r="8" spans="1:6">
      <c r="A8" s="53" t="s">
        <v>216</v>
      </c>
      <c r="B8" s="54">
        <v>1600</v>
      </c>
      <c r="C8" s="54">
        <v>0</v>
      </c>
      <c r="D8" s="54">
        <v>1600</v>
      </c>
      <c r="E8" s="54">
        <v>0</v>
      </c>
      <c r="F8" s="55">
        <v>0</v>
      </c>
    </row>
    <row r="9" spans="1:6">
      <c r="A9" s="53" t="s">
        <v>217</v>
      </c>
      <c r="B9" s="54">
        <v>2000</v>
      </c>
      <c r="C9" s="54">
        <v>3000</v>
      </c>
      <c r="D9" s="54">
        <v>1000</v>
      </c>
      <c r="E9" s="54">
        <v>0</v>
      </c>
      <c r="F9" s="55">
        <v>0</v>
      </c>
    </row>
    <row r="10" spans="1:6">
      <c r="A10" s="53" t="s">
        <v>218</v>
      </c>
      <c r="B10" s="54">
        <v>0</v>
      </c>
      <c r="C10" s="54">
        <v>600</v>
      </c>
      <c r="D10" s="54">
        <v>600</v>
      </c>
      <c r="E10" s="54">
        <v>0</v>
      </c>
      <c r="F10" s="55">
        <v>0</v>
      </c>
    </row>
    <row r="11" spans="1:6">
      <c r="A11" s="53" t="s">
        <v>155</v>
      </c>
      <c r="B11" s="54">
        <v>0</v>
      </c>
      <c r="C11" s="54">
        <v>5000</v>
      </c>
      <c r="D11" s="54">
        <v>5000</v>
      </c>
      <c r="E11" s="54">
        <v>0</v>
      </c>
      <c r="F11" s="55">
        <v>0</v>
      </c>
    </row>
    <row r="12" spans="1:6">
      <c r="A12" s="53" t="s">
        <v>219</v>
      </c>
      <c r="B12" s="54">
        <v>0</v>
      </c>
      <c r="C12" s="54">
        <v>600</v>
      </c>
      <c r="D12" s="54">
        <v>600</v>
      </c>
      <c r="E12" s="54">
        <v>0</v>
      </c>
      <c r="F12" s="55">
        <v>0</v>
      </c>
    </row>
    <row r="13" spans="1:6">
      <c r="A13" s="53" t="s">
        <v>220</v>
      </c>
      <c r="B13" s="54">
        <v>0</v>
      </c>
      <c r="C13" s="54">
        <v>5000</v>
      </c>
      <c r="D13" s="54">
        <v>5000</v>
      </c>
      <c r="E13" s="54">
        <v>0</v>
      </c>
      <c r="F13" s="55">
        <v>0</v>
      </c>
    </row>
    <row r="14" spans="1:6">
      <c r="A14" s="53" t="s">
        <v>221</v>
      </c>
      <c r="B14" s="54">
        <v>0</v>
      </c>
      <c r="C14" s="54">
        <v>500</v>
      </c>
      <c r="D14" s="54">
        <v>500</v>
      </c>
      <c r="E14" s="54">
        <v>0</v>
      </c>
      <c r="F14" s="55">
        <v>0</v>
      </c>
    </row>
    <row r="15" spans="1:6">
      <c r="A15" s="53" t="s">
        <v>222</v>
      </c>
      <c r="B15" s="54">
        <v>0</v>
      </c>
      <c r="C15" s="54">
        <v>600</v>
      </c>
      <c r="D15" s="54">
        <v>600</v>
      </c>
      <c r="E15" s="54">
        <v>0</v>
      </c>
      <c r="F15" s="55">
        <v>0</v>
      </c>
    </row>
    <row r="16" spans="1:6">
      <c r="A16" s="53" t="s">
        <v>223</v>
      </c>
      <c r="B16" s="54">
        <v>0</v>
      </c>
      <c r="C16" s="54">
        <v>15000</v>
      </c>
      <c r="D16" s="54">
        <v>15000</v>
      </c>
      <c r="E16" s="54">
        <v>0</v>
      </c>
      <c r="F16" s="55">
        <v>0</v>
      </c>
    </row>
    <row r="17" spans="1:6">
      <c r="A17" s="53" t="s">
        <v>224</v>
      </c>
      <c r="B17" s="54">
        <v>0</v>
      </c>
      <c r="C17" s="54">
        <v>550</v>
      </c>
      <c r="D17" s="54">
        <v>550</v>
      </c>
      <c r="E17" s="54">
        <v>0</v>
      </c>
      <c r="F17" s="55">
        <v>0</v>
      </c>
    </row>
    <row r="18" spans="1:6">
      <c r="A18" s="53" t="s">
        <v>225</v>
      </c>
      <c r="B18" s="54">
        <v>0</v>
      </c>
      <c r="C18" s="54">
        <v>300</v>
      </c>
      <c r="D18" s="54">
        <v>300</v>
      </c>
      <c r="E18" s="54">
        <v>0</v>
      </c>
      <c r="F18" s="55">
        <v>0</v>
      </c>
    </row>
    <row r="19" spans="1:6">
      <c r="A19" s="53" t="s">
        <v>226</v>
      </c>
      <c r="B19" s="54">
        <v>0</v>
      </c>
      <c r="C19" s="54">
        <v>20000</v>
      </c>
      <c r="D19" s="54">
        <v>20000</v>
      </c>
      <c r="E19" s="54">
        <v>0</v>
      </c>
      <c r="F19" s="55">
        <v>0</v>
      </c>
    </row>
    <row r="20" spans="1:6">
      <c r="A20" s="53" t="s">
        <v>227</v>
      </c>
      <c r="B20" s="54">
        <v>0</v>
      </c>
      <c r="C20" s="54">
        <v>500</v>
      </c>
      <c r="D20" s="54">
        <v>500</v>
      </c>
      <c r="E20" s="54">
        <v>0</v>
      </c>
      <c r="F20" s="55">
        <v>0</v>
      </c>
    </row>
    <row r="21" spans="1:6">
      <c r="A21" s="53" t="s">
        <v>228</v>
      </c>
      <c r="B21" s="54">
        <v>25130</v>
      </c>
      <c r="C21" s="54">
        <v>25130</v>
      </c>
      <c r="D21" s="54">
        <v>0</v>
      </c>
      <c r="E21" s="54">
        <v>0</v>
      </c>
      <c r="F21" s="55">
        <v>0</v>
      </c>
    </row>
    <row r="22" spans="1:6">
      <c r="A22" s="53" t="s">
        <v>229</v>
      </c>
      <c r="B22" s="54">
        <v>25130</v>
      </c>
      <c r="C22" s="54">
        <v>0</v>
      </c>
      <c r="D22" s="54">
        <v>-25130</v>
      </c>
      <c r="E22" s="54">
        <v>0</v>
      </c>
      <c r="F22" s="55">
        <v>0</v>
      </c>
    </row>
    <row r="23" spans="1:6">
      <c r="A23" s="53" t="s">
        <v>230</v>
      </c>
      <c r="B23" s="54">
        <v>1854</v>
      </c>
      <c r="C23" s="54">
        <v>1854</v>
      </c>
      <c r="D23" s="54">
        <v>0</v>
      </c>
      <c r="E23" s="54">
        <v>0</v>
      </c>
      <c r="F23" s="55">
        <v>0</v>
      </c>
    </row>
    <row r="24" spans="1:6" ht="15" thickBot="1">
      <c r="A24" s="56" t="s">
        <v>231</v>
      </c>
      <c r="B24" s="57">
        <v>20870</v>
      </c>
      <c r="C24" s="57">
        <v>20870</v>
      </c>
      <c r="D24" s="57">
        <v>0</v>
      </c>
      <c r="E24" s="57">
        <v>0</v>
      </c>
      <c r="F24" s="58">
        <v>0</v>
      </c>
    </row>
    <row r="25" spans="1:6">
      <c r="A25" s="59"/>
      <c r="B25" s="59"/>
      <c r="C25" s="59"/>
      <c r="D25" s="59"/>
      <c r="E25" s="59"/>
      <c r="F25" s="59"/>
    </row>
    <row r="26" spans="1:6">
      <c r="A26" s="59"/>
      <c r="B26" s="59"/>
      <c r="C26" s="59"/>
      <c r="D26" s="59"/>
      <c r="E26" s="59"/>
      <c r="F26" s="59"/>
    </row>
    <row r="27" spans="1:6">
      <c r="A27" s="59"/>
      <c r="B27" s="59"/>
      <c r="C27" s="59"/>
      <c r="D27" s="59"/>
      <c r="E27" s="59"/>
      <c r="F27" s="59"/>
    </row>
    <row r="28" spans="1:6">
      <c r="A28" s="59"/>
      <c r="B28" s="59"/>
      <c r="C28" s="59"/>
      <c r="D28" s="59"/>
      <c r="E28" s="59"/>
      <c r="F28" s="59"/>
    </row>
  </sheetData>
  <mergeCells count="1">
    <mergeCell ref="A1:F1"/>
  </mergeCells>
  <phoneticPr fontId="1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H52"/>
  <sheetViews>
    <sheetView topLeftCell="C1" workbookViewId="0">
      <selection activeCell="D8" sqref="D8"/>
    </sheetView>
  </sheetViews>
  <sheetFormatPr defaultRowHeight="14.25"/>
  <cols>
    <col min="1" max="1" width="26.125" style="24" bestFit="1" customWidth="1"/>
    <col min="2" max="2" width="5.75" style="24" customWidth="1"/>
    <col min="3" max="3" width="9.625" style="24" customWidth="1"/>
    <col min="4" max="4" width="9.875" style="24" customWidth="1"/>
    <col min="5" max="5" width="20.25" style="24" customWidth="1"/>
    <col min="6" max="6" width="6" style="24" customWidth="1"/>
    <col min="7" max="7" width="11.25" style="24" customWidth="1"/>
    <col min="8" max="8" width="9.25" style="24" customWidth="1"/>
    <col min="9" max="16384" width="9" style="24"/>
  </cols>
  <sheetData>
    <row r="1" spans="1:8" ht="15" thickBot="1">
      <c r="A1" s="23" t="s">
        <v>102</v>
      </c>
      <c r="B1" s="23"/>
      <c r="C1" s="23"/>
      <c r="D1" s="23"/>
      <c r="E1" s="23"/>
      <c r="F1" s="23"/>
      <c r="G1" s="23"/>
      <c r="H1" s="23"/>
    </row>
    <row r="2" spans="1:8">
      <c r="A2" s="25"/>
      <c r="B2" s="26"/>
      <c r="C2" s="26"/>
      <c r="D2" s="26"/>
      <c r="E2" s="26"/>
      <c r="F2" s="27"/>
      <c r="G2" s="28" t="s">
        <v>103</v>
      </c>
      <c r="H2" s="29"/>
    </row>
    <row r="3" spans="1:8">
      <c r="A3" s="30" t="s">
        <v>104</v>
      </c>
      <c r="B3" s="31"/>
      <c r="C3" s="32" t="s">
        <v>105</v>
      </c>
      <c r="D3" s="33"/>
      <c r="E3" s="33"/>
      <c r="F3" s="34"/>
      <c r="G3" s="35" t="s">
        <v>106</v>
      </c>
      <c r="H3" s="36"/>
    </row>
    <row r="4" spans="1:8" s="40" customFormat="1">
      <c r="A4" s="37" t="s">
        <v>107</v>
      </c>
      <c r="B4" s="38" t="s">
        <v>108</v>
      </c>
      <c r="C4" s="38" t="s">
        <v>109</v>
      </c>
      <c r="D4" s="38" t="s">
        <v>110</v>
      </c>
      <c r="E4" s="38" t="s">
        <v>111</v>
      </c>
      <c r="F4" s="38" t="s">
        <v>108</v>
      </c>
      <c r="G4" s="38" t="s">
        <v>109</v>
      </c>
      <c r="H4" s="39" t="s">
        <v>110</v>
      </c>
    </row>
    <row r="5" spans="1:8">
      <c r="A5" s="41" t="s">
        <v>112</v>
      </c>
      <c r="B5" s="42"/>
      <c r="C5" s="43"/>
      <c r="D5" s="43"/>
      <c r="E5" s="42" t="s">
        <v>113</v>
      </c>
      <c r="F5" s="42"/>
      <c r="G5" s="43"/>
      <c r="H5" s="44"/>
    </row>
    <row r="6" spans="1:8">
      <c r="A6" s="41" t="s">
        <v>114</v>
      </c>
      <c r="B6" s="42">
        <v>1</v>
      </c>
      <c r="C6" s="43">
        <v>6000</v>
      </c>
      <c r="D6" s="43">
        <v>4000</v>
      </c>
      <c r="E6" s="42" t="s">
        <v>115</v>
      </c>
      <c r="F6" s="42">
        <v>32</v>
      </c>
      <c r="G6" s="43"/>
      <c r="H6" s="44"/>
    </row>
    <row r="7" spans="1:8">
      <c r="A7" s="41" t="s">
        <v>116</v>
      </c>
      <c r="B7" s="42">
        <v>2</v>
      </c>
      <c r="C7" s="43"/>
      <c r="D7" s="43"/>
      <c r="E7" s="42" t="s">
        <v>117</v>
      </c>
      <c r="F7" s="42">
        <v>33</v>
      </c>
      <c r="G7" s="43">
        <v>3500</v>
      </c>
      <c r="H7" s="44">
        <v>3000</v>
      </c>
    </row>
    <row r="8" spans="1:8">
      <c r="A8" s="41" t="s">
        <v>118</v>
      </c>
      <c r="B8" s="42">
        <v>3</v>
      </c>
      <c r="C8" s="43">
        <v>10000</v>
      </c>
      <c r="D8" s="43">
        <v>8000</v>
      </c>
      <c r="E8" s="42" t="s">
        <v>119</v>
      </c>
      <c r="F8" s="42">
        <v>34</v>
      </c>
      <c r="G8" s="43">
        <v>9000</v>
      </c>
      <c r="H8" s="44">
        <v>10000</v>
      </c>
    </row>
    <row r="9" spans="1:8">
      <c r="A9" s="41" t="s">
        <v>120</v>
      </c>
      <c r="B9" s="42">
        <v>4</v>
      </c>
      <c r="C9" s="43"/>
      <c r="D9" s="43"/>
      <c r="E9" s="42" t="s">
        <v>121</v>
      </c>
      <c r="F9" s="42">
        <v>35</v>
      </c>
      <c r="G9" s="43"/>
      <c r="H9" s="44"/>
    </row>
    <row r="10" spans="1:8">
      <c r="A10" s="41" t="s">
        <v>122</v>
      </c>
      <c r="B10" s="42">
        <v>5</v>
      </c>
      <c r="C10" s="43">
        <v>2000</v>
      </c>
      <c r="D10" s="43">
        <v>5000</v>
      </c>
      <c r="E10" s="42" t="s">
        <v>123</v>
      </c>
      <c r="F10" s="42">
        <v>36</v>
      </c>
      <c r="G10" s="43">
        <v>10000</v>
      </c>
      <c r="H10" s="44">
        <v>8800</v>
      </c>
    </row>
    <row r="11" spans="1:8">
      <c r="A11" s="41" t="s">
        <v>124</v>
      </c>
      <c r="B11" s="42">
        <v>6</v>
      </c>
      <c r="C11" s="43">
        <v>3000</v>
      </c>
      <c r="D11" s="43">
        <v>2500</v>
      </c>
      <c r="E11" s="42" t="s">
        <v>125</v>
      </c>
      <c r="F11" s="42">
        <v>37</v>
      </c>
      <c r="G11" s="43">
        <v>600</v>
      </c>
      <c r="H11" s="44">
        <v>500</v>
      </c>
    </row>
    <row r="12" spans="1:8">
      <c r="A12" s="41" t="s">
        <v>126</v>
      </c>
      <c r="B12" s="42">
        <v>7</v>
      </c>
      <c r="C12" s="43">
        <v>1000</v>
      </c>
      <c r="D12" s="43">
        <v>2560</v>
      </c>
      <c r="E12" s="42" t="s">
        <v>127</v>
      </c>
      <c r="F12" s="42">
        <v>38</v>
      </c>
      <c r="G12" s="43"/>
      <c r="H12" s="44"/>
    </row>
    <row r="13" spans="1:8">
      <c r="A13" s="41" t="s">
        <v>128</v>
      </c>
      <c r="B13" s="42">
        <v>8</v>
      </c>
      <c r="C13" s="43">
        <v>1560</v>
      </c>
      <c r="D13" s="43">
        <v>3210</v>
      </c>
      <c r="E13" s="42" t="s">
        <v>129</v>
      </c>
      <c r="F13" s="42">
        <v>39</v>
      </c>
      <c r="G13" s="43"/>
      <c r="H13" s="44"/>
    </row>
    <row r="14" spans="1:8">
      <c r="A14" s="41" t="s">
        <v>121</v>
      </c>
      <c r="B14" s="42">
        <v>9</v>
      </c>
      <c r="C14" s="43"/>
      <c r="D14" s="43"/>
      <c r="E14" s="42" t="s">
        <v>130</v>
      </c>
      <c r="F14" s="42">
        <v>40</v>
      </c>
      <c r="G14" s="43"/>
      <c r="H14" s="44"/>
    </row>
    <row r="15" spans="1:8">
      <c r="A15" s="41" t="s">
        <v>131</v>
      </c>
      <c r="B15" s="42">
        <v>10</v>
      </c>
      <c r="C15" s="43">
        <v>2400</v>
      </c>
      <c r="D15" s="43">
        <v>1200</v>
      </c>
      <c r="E15" s="42" t="s">
        <v>132</v>
      </c>
      <c r="F15" s="42">
        <v>41</v>
      </c>
      <c r="G15" s="43"/>
      <c r="H15" s="44"/>
    </row>
    <row r="16" spans="1:8">
      <c r="A16" s="41" t="s">
        <v>133</v>
      </c>
      <c r="B16" s="42">
        <v>11</v>
      </c>
      <c r="C16" s="43">
        <v>1000</v>
      </c>
      <c r="D16" s="43">
        <v>1200</v>
      </c>
      <c r="E16" s="42" t="s">
        <v>134</v>
      </c>
      <c r="F16" s="42">
        <v>42</v>
      </c>
      <c r="G16" s="43">
        <v>2000</v>
      </c>
      <c r="H16" s="44">
        <v>1500</v>
      </c>
    </row>
    <row r="17" spans="1:8">
      <c r="A17" s="41" t="s">
        <v>135</v>
      </c>
      <c r="B17" s="42">
        <v>12</v>
      </c>
      <c r="C17" s="43"/>
      <c r="D17" s="43"/>
      <c r="E17" s="42" t="s">
        <v>136</v>
      </c>
      <c r="F17" s="42">
        <v>43</v>
      </c>
      <c r="G17" s="43"/>
      <c r="H17" s="44"/>
    </row>
    <row r="18" spans="1:8">
      <c r="A18" s="41" t="s">
        <v>137</v>
      </c>
      <c r="B18" s="42">
        <v>13</v>
      </c>
      <c r="C18" s="43"/>
      <c r="D18" s="43"/>
      <c r="E18" s="42" t="s">
        <v>138</v>
      </c>
      <c r="F18" s="42"/>
      <c r="G18" s="43"/>
      <c r="H18" s="44"/>
    </row>
    <row r="19" spans="1:8">
      <c r="A19" s="41" t="s">
        <v>139</v>
      </c>
      <c r="B19" s="42">
        <v>14</v>
      </c>
      <c r="C19" s="43"/>
      <c r="D19" s="43"/>
      <c r="E19" s="42" t="s">
        <v>140</v>
      </c>
      <c r="F19" s="42"/>
      <c r="G19" s="43">
        <f>SUM(G5:G18)</f>
        <v>25100</v>
      </c>
      <c r="H19" s="44">
        <f>SUM(H5:H18)</f>
        <v>23800</v>
      </c>
    </row>
    <row r="20" spans="1:8">
      <c r="A20" s="41" t="s">
        <v>141</v>
      </c>
      <c r="B20" s="42">
        <v>15</v>
      </c>
      <c r="C20" s="43"/>
      <c r="D20" s="43"/>
      <c r="E20" s="42" t="s">
        <v>142</v>
      </c>
      <c r="F20" s="42"/>
      <c r="G20" s="43"/>
      <c r="H20" s="44"/>
    </row>
    <row r="21" spans="1:8">
      <c r="A21" s="41" t="s">
        <v>143</v>
      </c>
      <c r="B21" s="42"/>
      <c r="C21" s="43">
        <f>SUM(C5:C20)</f>
        <v>26960</v>
      </c>
      <c r="D21" s="43">
        <f>SUM(D5:D20)</f>
        <v>27670</v>
      </c>
      <c r="E21" s="42" t="s">
        <v>144</v>
      </c>
      <c r="F21" s="42">
        <v>44</v>
      </c>
      <c r="G21" s="43">
        <v>1000</v>
      </c>
      <c r="H21" s="44">
        <v>1500</v>
      </c>
    </row>
    <row r="22" spans="1:8">
      <c r="A22" s="41" t="s">
        <v>145</v>
      </c>
      <c r="B22" s="42"/>
      <c r="C22" s="43"/>
      <c r="D22" s="43"/>
      <c r="E22" s="42" t="s">
        <v>146</v>
      </c>
      <c r="F22" s="42">
        <v>45</v>
      </c>
      <c r="G22" s="43"/>
      <c r="H22" s="44"/>
    </row>
    <row r="23" spans="1:8">
      <c r="A23" s="41" t="s">
        <v>147</v>
      </c>
      <c r="B23" s="42">
        <v>16</v>
      </c>
      <c r="C23" s="43"/>
      <c r="D23" s="43"/>
      <c r="E23" s="42" t="s">
        <v>148</v>
      </c>
      <c r="F23" s="42">
        <v>46</v>
      </c>
      <c r="G23" s="43"/>
      <c r="H23" s="44"/>
    </row>
    <row r="24" spans="1:8">
      <c r="A24" s="41" t="s">
        <v>149</v>
      </c>
      <c r="B24" s="42">
        <v>17</v>
      </c>
      <c r="C24" s="43"/>
      <c r="D24" s="43"/>
      <c r="E24" s="42" t="s">
        <v>150</v>
      </c>
      <c r="F24" s="42"/>
      <c r="G24" s="43"/>
      <c r="H24" s="44"/>
    </row>
    <row r="25" spans="1:8">
      <c r="A25" s="41" t="s">
        <v>151</v>
      </c>
      <c r="B25" s="42">
        <v>18</v>
      </c>
      <c r="C25" s="43"/>
      <c r="D25" s="43"/>
      <c r="E25" s="42" t="s">
        <v>152</v>
      </c>
      <c r="F25" s="42"/>
      <c r="G25" s="43">
        <v>1000</v>
      </c>
      <c r="H25" s="44">
        <v>1500</v>
      </c>
    </row>
    <row r="26" spans="1:8">
      <c r="A26" s="41" t="s">
        <v>153</v>
      </c>
      <c r="B26" s="42"/>
      <c r="C26" s="43"/>
      <c r="D26" s="43"/>
      <c r="E26" s="42" t="s">
        <v>154</v>
      </c>
      <c r="F26" s="42"/>
      <c r="G26" s="43"/>
      <c r="H26" s="44"/>
    </row>
    <row r="27" spans="1:8">
      <c r="A27" s="41" t="s">
        <v>155</v>
      </c>
      <c r="B27" s="42"/>
      <c r="C27" s="43"/>
      <c r="D27" s="43"/>
      <c r="E27" s="42" t="s">
        <v>156</v>
      </c>
      <c r="F27" s="42">
        <v>47</v>
      </c>
      <c r="G27" s="43"/>
      <c r="H27" s="44"/>
    </row>
    <row r="28" spans="1:8">
      <c r="A28" s="41" t="s">
        <v>157</v>
      </c>
      <c r="B28" s="42">
        <v>19</v>
      </c>
      <c r="C28" s="43">
        <v>6000</v>
      </c>
      <c r="D28" s="43">
        <v>4500</v>
      </c>
      <c r="E28" s="42" t="s">
        <v>158</v>
      </c>
      <c r="F28" s="42">
        <v>48</v>
      </c>
      <c r="G28" s="43"/>
      <c r="H28" s="44"/>
    </row>
    <row r="29" spans="1:8">
      <c r="A29" s="41" t="s">
        <v>159</v>
      </c>
      <c r="B29" s="42">
        <v>20</v>
      </c>
      <c r="C29" s="43">
        <v>1500</v>
      </c>
      <c r="D29" s="43">
        <v>2000</v>
      </c>
      <c r="E29" s="42" t="s">
        <v>160</v>
      </c>
      <c r="F29" s="42">
        <v>49</v>
      </c>
      <c r="G29" s="43"/>
      <c r="H29" s="44"/>
    </row>
    <row r="30" spans="1:8">
      <c r="A30" s="41" t="s">
        <v>161</v>
      </c>
      <c r="B30" s="42"/>
      <c r="C30" s="43">
        <v>4500</v>
      </c>
      <c r="D30" s="43">
        <v>2500</v>
      </c>
      <c r="E30" s="42" t="s">
        <v>162</v>
      </c>
      <c r="F30" s="42">
        <v>50</v>
      </c>
      <c r="G30" s="43"/>
      <c r="H30" s="44"/>
    </row>
    <row r="31" spans="1:8">
      <c r="A31" s="41" t="s">
        <v>163</v>
      </c>
      <c r="B31" s="42"/>
      <c r="C31" s="43"/>
      <c r="D31" s="43"/>
      <c r="E31" s="42" t="s">
        <v>164</v>
      </c>
      <c r="F31" s="42">
        <v>51</v>
      </c>
      <c r="G31" s="43"/>
      <c r="H31" s="44"/>
    </row>
    <row r="32" spans="1:8">
      <c r="A32" s="41" t="s">
        <v>165</v>
      </c>
      <c r="B32" s="42"/>
      <c r="C32" s="43"/>
      <c r="D32" s="43"/>
      <c r="E32" s="42" t="s">
        <v>166</v>
      </c>
      <c r="F32" s="42"/>
      <c r="G32" s="43"/>
      <c r="H32" s="44"/>
    </row>
    <row r="33" spans="1:8">
      <c r="A33" s="41" t="s">
        <v>167</v>
      </c>
      <c r="B33" s="42"/>
      <c r="C33" s="43"/>
      <c r="D33" s="43"/>
      <c r="E33" s="42" t="s">
        <v>168</v>
      </c>
      <c r="F33" s="42"/>
      <c r="G33" s="43">
        <v>26100</v>
      </c>
      <c r="H33" s="44">
        <v>25300</v>
      </c>
    </row>
    <row r="34" spans="1:8">
      <c r="A34" s="41" t="s">
        <v>169</v>
      </c>
      <c r="B34" s="42"/>
      <c r="C34" s="43"/>
      <c r="D34" s="43"/>
      <c r="E34" s="42" t="s">
        <v>170</v>
      </c>
      <c r="F34" s="42"/>
      <c r="G34" s="43"/>
      <c r="H34" s="44"/>
    </row>
    <row r="35" spans="1:8">
      <c r="A35" s="41" t="s">
        <v>171</v>
      </c>
      <c r="B35" s="42"/>
      <c r="C35" s="43">
        <v>4500</v>
      </c>
      <c r="D35" s="43">
        <v>2500</v>
      </c>
      <c r="E35" s="42" t="s">
        <v>172</v>
      </c>
      <c r="F35" s="42"/>
      <c r="G35" s="43"/>
      <c r="H35" s="44"/>
    </row>
    <row r="36" spans="1:8">
      <c r="A36" s="41" t="s">
        <v>173</v>
      </c>
      <c r="B36" s="42">
        <v>21</v>
      </c>
      <c r="C36" s="43"/>
      <c r="D36" s="43"/>
      <c r="E36" s="42" t="s">
        <v>174</v>
      </c>
      <c r="F36" s="42">
        <v>52</v>
      </c>
      <c r="G36" s="43">
        <v>3000</v>
      </c>
      <c r="H36" s="44">
        <v>2890</v>
      </c>
    </row>
    <row r="37" spans="1:8">
      <c r="A37" s="41" t="s">
        <v>175</v>
      </c>
      <c r="B37" s="42"/>
      <c r="C37" s="43"/>
      <c r="D37" s="43"/>
      <c r="E37" s="42" t="s">
        <v>176</v>
      </c>
      <c r="F37" s="42"/>
      <c r="G37" s="43"/>
      <c r="H37" s="44"/>
    </row>
    <row r="38" spans="1:8">
      <c r="A38" s="41" t="s">
        <v>177</v>
      </c>
      <c r="B38" s="42"/>
      <c r="C38" s="43"/>
      <c r="D38" s="43"/>
      <c r="E38" s="42" t="s">
        <v>178</v>
      </c>
      <c r="F38" s="42"/>
      <c r="G38" s="43"/>
      <c r="H38" s="44"/>
    </row>
    <row r="39" spans="1:8">
      <c r="A39" s="41" t="s">
        <v>179</v>
      </c>
      <c r="B39" s="42">
        <v>22</v>
      </c>
      <c r="C39" s="43">
        <v>2000</v>
      </c>
      <c r="D39" s="43">
        <v>2100</v>
      </c>
      <c r="E39" s="42" t="s">
        <v>180</v>
      </c>
      <c r="F39" s="42"/>
      <c r="G39" s="43"/>
      <c r="H39" s="44"/>
    </row>
    <row r="40" spans="1:8">
      <c r="A40" s="41" t="s">
        <v>181</v>
      </c>
      <c r="B40" s="42">
        <v>23</v>
      </c>
      <c r="C40" s="43"/>
      <c r="D40" s="43"/>
      <c r="E40" s="42" t="s">
        <v>182</v>
      </c>
      <c r="F40" s="42">
        <v>53</v>
      </c>
      <c r="G40" s="43"/>
      <c r="H40" s="44"/>
    </row>
    <row r="41" spans="1:8">
      <c r="A41" s="41" t="s">
        <v>183</v>
      </c>
      <c r="B41" s="42">
        <v>24</v>
      </c>
      <c r="C41" s="43">
        <v>3000</v>
      </c>
      <c r="D41" s="43">
        <v>3200</v>
      </c>
      <c r="E41" s="42" t="s">
        <v>184</v>
      </c>
      <c r="F41" s="42">
        <v>54</v>
      </c>
      <c r="G41" s="43"/>
      <c r="H41" s="44"/>
    </row>
    <row r="42" spans="1:8">
      <c r="A42" s="41" t="s">
        <v>185</v>
      </c>
      <c r="B42" s="42"/>
      <c r="C42" s="43">
        <v>5000</v>
      </c>
      <c r="D42" s="43">
        <v>5300</v>
      </c>
      <c r="E42" s="42" t="s">
        <v>186</v>
      </c>
      <c r="F42" s="42">
        <v>55</v>
      </c>
      <c r="G42" s="43"/>
      <c r="H42" s="44"/>
    </row>
    <row r="43" spans="1:8">
      <c r="A43" s="41" t="s">
        <v>187</v>
      </c>
      <c r="B43" s="42"/>
      <c r="C43" s="43"/>
      <c r="D43" s="43"/>
      <c r="E43" s="42" t="s">
        <v>188</v>
      </c>
      <c r="F43" s="42">
        <v>56</v>
      </c>
      <c r="G43" s="43"/>
      <c r="H43" s="44"/>
    </row>
    <row r="44" spans="1:8">
      <c r="A44" s="41" t="s">
        <v>189</v>
      </c>
      <c r="B44" s="42">
        <v>25</v>
      </c>
      <c r="C44" s="43"/>
      <c r="D44" s="43"/>
      <c r="E44" s="42" t="s">
        <v>190</v>
      </c>
      <c r="F44" s="42">
        <v>57</v>
      </c>
      <c r="G44" s="43"/>
      <c r="H44" s="44"/>
    </row>
    <row r="45" spans="1:8">
      <c r="A45" s="41" t="s">
        <v>191</v>
      </c>
      <c r="B45" s="42">
        <v>26</v>
      </c>
      <c r="C45" s="43"/>
      <c r="D45" s="43"/>
      <c r="E45" s="42" t="s">
        <v>192</v>
      </c>
      <c r="F45" s="42">
        <v>58</v>
      </c>
      <c r="G45" s="43">
        <f>G52-G46-G36-G33</f>
        <v>7160</v>
      </c>
      <c r="H45" s="44">
        <f>H48-H36-H46</f>
        <v>7130</v>
      </c>
    </row>
    <row r="46" spans="1:8">
      <c r="A46" s="41" t="s">
        <v>193</v>
      </c>
      <c r="B46" s="42">
        <v>27</v>
      </c>
      <c r="C46" s="43"/>
      <c r="D46" s="43"/>
      <c r="E46" s="42" t="s">
        <v>194</v>
      </c>
      <c r="F46" s="42">
        <v>59</v>
      </c>
      <c r="G46" s="43">
        <v>200</v>
      </c>
      <c r="H46" s="44">
        <v>150</v>
      </c>
    </row>
    <row r="47" spans="1:8">
      <c r="A47" s="41" t="s">
        <v>195</v>
      </c>
      <c r="B47" s="42">
        <v>28</v>
      </c>
      <c r="C47" s="43"/>
      <c r="D47" s="43"/>
      <c r="E47" s="42" t="s">
        <v>196</v>
      </c>
      <c r="F47" s="42"/>
      <c r="G47" s="43"/>
      <c r="H47" s="44"/>
    </row>
    <row r="48" spans="1:8">
      <c r="A48" s="41" t="s">
        <v>197</v>
      </c>
      <c r="B48" s="42">
        <v>29</v>
      </c>
      <c r="C48" s="43"/>
      <c r="D48" s="43"/>
      <c r="E48" s="42" t="s">
        <v>198</v>
      </c>
      <c r="F48" s="42"/>
      <c r="G48" s="43">
        <f>SUM(G35:G47)</f>
        <v>10360</v>
      </c>
      <c r="H48" s="44">
        <f>H52-H33</f>
        <v>10170</v>
      </c>
    </row>
    <row r="49" spans="1:8">
      <c r="A49" s="41" t="s">
        <v>199</v>
      </c>
      <c r="B49" s="42">
        <v>30</v>
      </c>
      <c r="C49" s="43"/>
      <c r="D49" s="43"/>
      <c r="E49" s="42"/>
      <c r="F49" s="42"/>
      <c r="G49" s="43"/>
      <c r="H49" s="44"/>
    </row>
    <row r="50" spans="1:8">
      <c r="A50" s="41" t="s">
        <v>200</v>
      </c>
      <c r="B50" s="42">
        <v>31</v>
      </c>
      <c r="C50" s="43"/>
      <c r="D50" s="43"/>
      <c r="E50" s="42"/>
      <c r="F50" s="42"/>
      <c r="G50" s="43"/>
      <c r="H50" s="44"/>
    </row>
    <row r="51" spans="1:8">
      <c r="A51" s="41" t="s">
        <v>201</v>
      </c>
      <c r="B51" s="42"/>
      <c r="C51" s="43"/>
      <c r="D51" s="43"/>
      <c r="E51" s="42"/>
      <c r="F51" s="42"/>
      <c r="G51" s="43"/>
      <c r="H51" s="44"/>
    </row>
    <row r="52" spans="1:8" ht="15" thickBot="1">
      <c r="A52" s="45" t="s">
        <v>202</v>
      </c>
      <c r="B52" s="46"/>
      <c r="C52" s="47">
        <f>C21+C35+C42</f>
        <v>36460</v>
      </c>
      <c r="D52" s="47">
        <f>D21+D35+D42</f>
        <v>35470</v>
      </c>
      <c r="E52" s="46" t="s">
        <v>203</v>
      </c>
      <c r="F52" s="46"/>
      <c r="G52" s="47">
        <v>36460</v>
      </c>
      <c r="H52" s="48">
        <v>35470</v>
      </c>
    </row>
  </sheetData>
  <mergeCells count="5">
    <mergeCell ref="A1:H1"/>
    <mergeCell ref="G2:H2"/>
    <mergeCell ref="A3:B3"/>
    <mergeCell ref="C3:F3"/>
    <mergeCell ref="G3:H3"/>
  </mergeCells>
  <phoneticPr fontId="1" type="noConversion"/>
  <pageMargins left="0.75" right="0.75" top="1" bottom="1" header="0.5" footer="0.5"/>
  <pageSetup paperSize="9" scale="86" orientation="portrait" verticalDpi="2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H52"/>
  <sheetViews>
    <sheetView tabSelected="1" workbookViewId="0">
      <selection activeCell="H52" sqref="H52"/>
    </sheetView>
  </sheetViews>
  <sheetFormatPr defaultRowHeight="13.5"/>
  <cols>
    <col min="1" max="1" width="20.375" customWidth="1"/>
    <col min="2" max="2" width="4.75" bestFit="1" customWidth="1"/>
    <col min="3" max="3" width="8.5" bestFit="1" customWidth="1"/>
    <col min="4" max="4" width="9.5" bestFit="1" customWidth="1"/>
    <col min="5" max="5" width="22.5" bestFit="1" customWidth="1"/>
    <col min="6" max="6" width="4.75" bestFit="1" customWidth="1"/>
    <col min="7" max="8" width="9.375" bestFit="1" customWidth="1"/>
  </cols>
  <sheetData>
    <row r="1" spans="1:8" ht="15" thickBot="1">
      <c r="A1" s="12" t="s">
        <v>0</v>
      </c>
      <c r="B1" s="12"/>
      <c r="C1" s="12"/>
      <c r="D1" s="12"/>
      <c r="E1" s="12"/>
      <c r="F1" s="12"/>
      <c r="G1" s="12"/>
      <c r="H1" s="12"/>
    </row>
    <row r="2" spans="1:8">
      <c r="A2" s="20"/>
      <c r="B2" s="21"/>
      <c r="C2" s="21"/>
      <c r="D2" s="21"/>
      <c r="E2" s="21"/>
      <c r="F2" s="22"/>
      <c r="G2" s="13" t="s">
        <v>101</v>
      </c>
      <c r="H2" s="14"/>
    </row>
    <row r="3" spans="1:8">
      <c r="A3" s="17" t="s">
        <v>99</v>
      </c>
      <c r="B3" s="18"/>
      <c r="C3" s="19" t="s">
        <v>100</v>
      </c>
      <c r="D3" s="18"/>
      <c r="E3" s="18"/>
      <c r="F3" s="18"/>
      <c r="G3" s="15" t="s">
        <v>1</v>
      </c>
      <c r="H3" s="16"/>
    </row>
    <row r="4" spans="1:8">
      <c r="A4" s="1" t="s">
        <v>2</v>
      </c>
      <c r="B4" s="2" t="s">
        <v>3</v>
      </c>
      <c r="C4" s="2" t="s">
        <v>4</v>
      </c>
      <c r="D4" s="2" t="s">
        <v>5</v>
      </c>
      <c r="E4" s="2" t="s">
        <v>6</v>
      </c>
      <c r="F4" s="2" t="s">
        <v>3</v>
      </c>
      <c r="G4" s="2" t="s">
        <v>4</v>
      </c>
      <c r="H4" s="3" t="s">
        <v>5</v>
      </c>
    </row>
    <row r="5" spans="1:8">
      <c r="A5" s="4" t="s">
        <v>7</v>
      </c>
      <c r="B5" s="5"/>
      <c r="C5" s="6"/>
      <c r="D5" s="6"/>
      <c r="E5" s="5" t="s">
        <v>8</v>
      </c>
      <c r="F5" s="5"/>
      <c r="G5" s="6"/>
      <c r="H5" s="7"/>
    </row>
    <row r="6" spans="1:8">
      <c r="A6" s="4" t="s">
        <v>9</v>
      </c>
      <c r="B6" s="5">
        <v>1</v>
      </c>
      <c r="C6" s="6">
        <f>五月资产负债表!D6</f>
        <v>4000</v>
      </c>
      <c r="D6" s="6">
        <f>六月报表科目汇总表!D3</f>
        <v>2000</v>
      </c>
      <c r="E6" s="5" t="s">
        <v>10</v>
      </c>
      <c r="F6" s="5">
        <v>32</v>
      </c>
      <c r="G6" s="6">
        <f>五月资产负债表!H6</f>
        <v>0</v>
      </c>
      <c r="H6" s="7"/>
    </row>
    <row r="7" spans="1:8">
      <c r="A7" s="4" t="s">
        <v>11</v>
      </c>
      <c r="B7" s="5">
        <v>2</v>
      </c>
      <c r="C7" s="6">
        <f>五月资产负债表!D7</f>
        <v>0</v>
      </c>
      <c r="D7" s="6"/>
      <c r="E7" s="5" t="s">
        <v>12</v>
      </c>
      <c r="F7" s="5">
        <v>33</v>
      </c>
      <c r="G7" s="6">
        <f>五月资产负债表!H7</f>
        <v>3000</v>
      </c>
      <c r="H7" s="7">
        <f>六月报表科目汇总表!D14</f>
        <v>500</v>
      </c>
    </row>
    <row r="8" spans="1:8">
      <c r="A8" s="4" t="s">
        <v>13</v>
      </c>
      <c r="B8" s="5">
        <v>3</v>
      </c>
      <c r="C8" s="6">
        <f>五月资产负债表!D8</f>
        <v>8000</v>
      </c>
      <c r="D8" s="6">
        <f>六月报表科目汇总表!D4</f>
        <v>4000</v>
      </c>
      <c r="E8" s="5" t="s">
        <v>14</v>
      </c>
      <c r="F8" s="5">
        <v>34</v>
      </c>
      <c r="G8" s="6">
        <f>五月资产负债表!H8</f>
        <v>10000</v>
      </c>
      <c r="H8" s="7">
        <f>六月报表科目汇总表!D15</f>
        <v>600</v>
      </c>
    </row>
    <row r="9" spans="1:8">
      <c r="A9" s="4" t="s">
        <v>15</v>
      </c>
      <c r="B9" s="5">
        <v>4</v>
      </c>
      <c r="C9" s="6">
        <f>五月资产负债表!D9</f>
        <v>0</v>
      </c>
      <c r="D9" s="6"/>
      <c r="E9" s="5" t="s">
        <v>16</v>
      </c>
      <c r="F9" s="5">
        <v>35</v>
      </c>
      <c r="G9" s="6">
        <f>五月资产负债表!H9</f>
        <v>0</v>
      </c>
      <c r="H9" s="7"/>
    </row>
    <row r="10" spans="1:8">
      <c r="A10" s="4" t="s">
        <v>17</v>
      </c>
      <c r="B10" s="5">
        <v>5</v>
      </c>
      <c r="C10" s="6">
        <f>五月资产负债表!D10</f>
        <v>5000</v>
      </c>
      <c r="D10" s="6">
        <f>六月报表科目汇总表!D6</f>
        <v>3000</v>
      </c>
      <c r="E10" s="5" t="s">
        <v>18</v>
      </c>
      <c r="F10" s="5">
        <v>36</v>
      </c>
      <c r="G10" s="6">
        <f>五月资产负债表!H10</f>
        <v>8800</v>
      </c>
      <c r="H10" s="60">
        <f>六月报表科目汇总表!D16</f>
        <v>15000</v>
      </c>
    </row>
    <row r="11" spans="1:8">
      <c r="A11" s="4" t="s">
        <v>19</v>
      </c>
      <c r="B11" s="5">
        <v>6</v>
      </c>
      <c r="C11" s="6">
        <f>五月资产负债表!D11</f>
        <v>2500</v>
      </c>
      <c r="D11" s="6">
        <f>六月报表科目汇总表!D5</f>
        <v>2000</v>
      </c>
      <c r="E11" s="5" t="s">
        <v>20</v>
      </c>
      <c r="F11" s="5">
        <v>37</v>
      </c>
      <c r="G11" s="6">
        <f>五月资产负债表!H11</f>
        <v>500</v>
      </c>
      <c r="H11" s="7">
        <f>六月报表科目汇总表!D17</f>
        <v>550</v>
      </c>
    </row>
    <row r="12" spans="1:8">
      <c r="A12" s="4" t="s">
        <v>21</v>
      </c>
      <c r="B12" s="5">
        <v>7</v>
      </c>
      <c r="C12" s="6">
        <f>五月资产负债表!D12</f>
        <v>2560</v>
      </c>
      <c r="D12" s="6">
        <f>六月报表科目汇总表!D7</f>
        <v>4000</v>
      </c>
      <c r="E12" s="5" t="s">
        <v>22</v>
      </c>
      <c r="F12" s="5">
        <v>38</v>
      </c>
      <c r="G12" s="6">
        <f>五月资产负债表!H12</f>
        <v>0</v>
      </c>
      <c r="H12" s="7"/>
    </row>
    <row r="13" spans="1:8">
      <c r="A13" s="4" t="s">
        <v>23</v>
      </c>
      <c r="B13" s="5">
        <v>8</v>
      </c>
      <c r="C13" s="6">
        <f>五月资产负债表!D13</f>
        <v>3210</v>
      </c>
      <c r="D13" s="6">
        <f>六月报表科目汇总表!D9</f>
        <v>1000</v>
      </c>
      <c r="E13" s="5" t="s">
        <v>24</v>
      </c>
      <c r="F13" s="5">
        <v>39</v>
      </c>
      <c r="G13" s="6">
        <f>五月资产负债表!H13</f>
        <v>0</v>
      </c>
      <c r="H13" s="7"/>
    </row>
    <row r="14" spans="1:8">
      <c r="A14" s="4" t="s">
        <v>16</v>
      </c>
      <c r="B14" s="5">
        <v>9</v>
      </c>
      <c r="C14" s="6">
        <f>五月资产负债表!D14</f>
        <v>0</v>
      </c>
      <c r="D14" s="6"/>
      <c r="E14" s="5" t="s">
        <v>25</v>
      </c>
      <c r="F14" s="5">
        <v>40</v>
      </c>
      <c r="G14" s="6">
        <f>五月资产负债表!H14</f>
        <v>0</v>
      </c>
      <c r="H14" s="7"/>
    </row>
    <row r="15" spans="1:8">
      <c r="A15" s="4" t="s">
        <v>26</v>
      </c>
      <c r="B15" s="5">
        <v>10</v>
      </c>
      <c r="C15" s="6">
        <f>五月资产负债表!D15</f>
        <v>1200</v>
      </c>
      <c r="D15" s="6">
        <f>六月报表科目汇总表!D8</f>
        <v>1600</v>
      </c>
      <c r="E15" s="5" t="s">
        <v>27</v>
      </c>
      <c r="F15" s="5">
        <v>41</v>
      </c>
      <c r="G15" s="6">
        <f>五月资产负债表!H15</f>
        <v>0</v>
      </c>
      <c r="H15" s="7"/>
    </row>
    <row r="16" spans="1:8">
      <c r="A16" s="4" t="s">
        <v>28</v>
      </c>
      <c r="B16" s="5">
        <v>11</v>
      </c>
      <c r="C16" s="6">
        <f>五月资产负债表!D16</f>
        <v>1200</v>
      </c>
      <c r="D16" s="6">
        <f>六月报表科目汇总表!D10</f>
        <v>600</v>
      </c>
      <c r="E16" s="5" t="s">
        <v>29</v>
      </c>
      <c r="F16" s="5">
        <v>42</v>
      </c>
      <c r="G16" s="6">
        <f>五月资产负债表!H16</f>
        <v>1500</v>
      </c>
      <c r="H16" s="7"/>
    </row>
    <row r="17" spans="1:8">
      <c r="A17" s="4" t="s">
        <v>30</v>
      </c>
      <c r="B17" s="5">
        <v>12</v>
      </c>
      <c r="C17" s="6">
        <f>五月资产负债表!D17</f>
        <v>0</v>
      </c>
      <c r="D17" s="6"/>
      <c r="E17" s="5" t="s">
        <v>31</v>
      </c>
      <c r="F17" s="5">
        <v>43</v>
      </c>
      <c r="G17" s="6">
        <f>五月资产负债表!H17</f>
        <v>0</v>
      </c>
      <c r="H17" s="7"/>
    </row>
    <row r="18" spans="1:8">
      <c r="A18" s="4" t="s">
        <v>32</v>
      </c>
      <c r="B18" s="5">
        <v>13</v>
      </c>
      <c r="C18" s="6">
        <f>五月资产负债表!D18</f>
        <v>0</v>
      </c>
      <c r="D18" s="6"/>
      <c r="E18" s="5" t="s">
        <v>33</v>
      </c>
      <c r="F18" s="5"/>
      <c r="G18" s="6">
        <f>五月资产负债表!H18</f>
        <v>0</v>
      </c>
      <c r="H18" s="7"/>
    </row>
    <row r="19" spans="1:8">
      <c r="A19" s="4" t="s">
        <v>34</v>
      </c>
      <c r="B19" s="5">
        <v>14</v>
      </c>
      <c r="C19" s="6">
        <f>五月资产负债表!D19</f>
        <v>0</v>
      </c>
      <c r="D19" s="6"/>
      <c r="E19" s="5" t="s">
        <v>35</v>
      </c>
      <c r="F19" s="5"/>
      <c r="G19" s="6">
        <f>五月资产负债表!H19</f>
        <v>23800</v>
      </c>
      <c r="H19" s="7">
        <f>SUM(H6:H18)</f>
        <v>16650</v>
      </c>
    </row>
    <row r="20" spans="1:8">
      <c r="A20" s="4" t="s">
        <v>36</v>
      </c>
      <c r="B20" s="5">
        <v>15</v>
      </c>
      <c r="C20" s="6">
        <f>五月资产负债表!D20</f>
        <v>0</v>
      </c>
      <c r="D20" s="6"/>
      <c r="E20" s="5" t="s">
        <v>37</v>
      </c>
      <c r="F20" s="5"/>
      <c r="G20" s="6">
        <f>五月资产负债表!H20</f>
        <v>0</v>
      </c>
      <c r="H20" s="7"/>
    </row>
    <row r="21" spans="1:8">
      <c r="A21" s="4" t="s">
        <v>38</v>
      </c>
      <c r="B21" s="5"/>
      <c r="C21" s="6">
        <f>五月资产负债表!D21</f>
        <v>27670</v>
      </c>
      <c r="D21" s="6">
        <f>SUM(D6:D20)</f>
        <v>18200</v>
      </c>
      <c r="E21" s="5" t="s">
        <v>39</v>
      </c>
      <c r="F21" s="5">
        <v>44</v>
      </c>
      <c r="G21" s="6">
        <f>五月资产负债表!H21</f>
        <v>1500</v>
      </c>
      <c r="H21" s="7"/>
    </row>
    <row r="22" spans="1:8">
      <c r="A22" s="4" t="s">
        <v>40</v>
      </c>
      <c r="B22" s="5"/>
      <c r="C22" s="6">
        <f>五月资产负债表!D22</f>
        <v>0</v>
      </c>
      <c r="D22" s="6"/>
      <c r="E22" s="5" t="s">
        <v>41</v>
      </c>
      <c r="F22" s="5">
        <v>45</v>
      </c>
      <c r="G22" s="6">
        <f>五月资产负债表!H22</f>
        <v>0</v>
      </c>
      <c r="H22" s="7"/>
    </row>
    <row r="23" spans="1:8">
      <c r="A23" s="4" t="s">
        <v>42</v>
      </c>
      <c r="B23" s="5">
        <v>16</v>
      </c>
      <c r="C23" s="6">
        <f>五月资产负债表!D23</f>
        <v>0</v>
      </c>
      <c r="D23" s="6"/>
      <c r="E23" s="5" t="s">
        <v>43</v>
      </c>
      <c r="F23" s="5">
        <v>46</v>
      </c>
      <c r="G23" s="6">
        <f>五月资产负债表!H23</f>
        <v>0</v>
      </c>
      <c r="H23" s="7"/>
    </row>
    <row r="24" spans="1:8">
      <c r="A24" s="4" t="s">
        <v>44</v>
      </c>
      <c r="B24" s="5">
        <v>17</v>
      </c>
      <c r="C24" s="6">
        <f>五月资产负债表!D24</f>
        <v>0</v>
      </c>
      <c r="D24" s="6"/>
      <c r="E24" s="5" t="s">
        <v>45</v>
      </c>
      <c r="F24" s="5"/>
      <c r="G24" s="6">
        <f>五月资产负债表!H24</f>
        <v>0</v>
      </c>
      <c r="H24" s="7"/>
    </row>
    <row r="25" spans="1:8">
      <c r="A25" s="4" t="s">
        <v>46</v>
      </c>
      <c r="B25" s="5">
        <v>18</v>
      </c>
      <c r="C25" s="6">
        <f>五月资产负债表!D25</f>
        <v>0</v>
      </c>
      <c r="D25" s="6"/>
      <c r="E25" s="5" t="s">
        <v>47</v>
      </c>
      <c r="F25" s="5"/>
      <c r="G25" s="6">
        <f>五月资产负债表!H25</f>
        <v>1500</v>
      </c>
      <c r="H25" s="7">
        <f>SUM(H21:H24)</f>
        <v>0</v>
      </c>
    </row>
    <row r="26" spans="1:8">
      <c r="A26" s="4" t="s">
        <v>48</v>
      </c>
      <c r="B26" s="5"/>
      <c r="C26" s="6">
        <f>五月资产负债表!D26</f>
        <v>0</v>
      </c>
      <c r="D26" s="6">
        <f>SUM(D23:D25)</f>
        <v>0</v>
      </c>
      <c r="E26" s="5" t="s">
        <v>49</v>
      </c>
      <c r="F26" s="5"/>
      <c r="G26" s="6">
        <f>五月资产负债表!H26</f>
        <v>0</v>
      </c>
      <c r="H26" s="7"/>
    </row>
    <row r="27" spans="1:8">
      <c r="A27" s="4" t="s">
        <v>50</v>
      </c>
      <c r="B27" s="5"/>
      <c r="C27" s="6">
        <f>五月资产负债表!D27</f>
        <v>0</v>
      </c>
      <c r="D27" s="6"/>
      <c r="E27" s="5" t="s">
        <v>51</v>
      </c>
      <c r="F27" s="5">
        <v>47</v>
      </c>
      <c r="G27" s="6">
        <f>五月资产负债表!H27</f>
        <v>0</v>
      </c>
      <c r="H27" s="7"/>
    </row>
    <row r="28" spans="1:8">
      <c r="A28" s="4" t="s">
        <v>52</v>
      </c>
      <c r="B28" s="5">
        <v>19</v>
      </c>
      <c r="C28" s="6">
        <f>五月资产负债表!D28</f>
        <v>4500</v>
      </c>
      <c r="D28" s="6">
        <f>六月报表科目汇总表!D11</f>
        <v>5000</v>
      </c>
      <c r="E28" s="5" t="s">
        <v>53</v>
      </c>
      <c r="F28" s="5">
        <v>48</v>
      </c>
      <c r="G28" s="6">
        <f>五月资产负债表!H28</f>
        <v>0</v>
      </c>
      <c r="H28" s="7"/>
    </row>
    <row r="29" spans="1:8">
      <c r="A29" s="4" t="s">
        <v>54</v>
      </c>
      <c r="B29" s="5">
        <v>20</v>
      </c>
      <c r="C29" s="6">
        <f>五月资产负债表!D29</f>
        <v>2000</v>
      </c>
      <c r="D29" s="6">
        <f>六月报表科目汇总表!D12</f>
        <v>600</v>
      </c>
      <c r="E29" s="5" t="s">
        <v>55</v>
      </c>
      <c r="F29" s="5">
        <v>49</v>
      </c>
      <c r="G29" s="6">
        <f>五月资产负债表!H29</f>
        <v>0</v>
      </c>
      <c r="H29" s="7"/>
    </row>
    <row r="30" spans="1:8">
      <c r="A30" s="4" t="s">
        <v>56</v>
      </c>
      <c r="B30" s="5"/>
      <c r="C30" s="6">
        <f>五月资产负债表!D30</f>
        <v>2500</v>
      </c>
      <c r="D30" s="6">
        <f>SUM(D28-D29)</f>
        <v>4400</v>
      </c>
      <c r="E30" s="5" t="s">
        <v>57</v>
      </c>
      <c r="F30" s="5">
        <v>50</v>
      </c>
      <c r="G30" s="6">
        <f>五月资产负债表!H30</f>
        <v>0</v>
      </c>
      <c r="H30" s="7"/>
    </row>
    <row r="31" spans="1:8">
      <c r="A31" s="4" t="s">
        <v>58</v>
      </c>
      <c r="B31" s="5"/>
      <c r="C31" s="6">
        <f>五月资产负债表!D31</f>
        <v>0</v>
      </c>
      <c r="D31" s="6"/>
      <c r="E31" s="5" t="s">
        <v>59</v>
      </c>
      <c r="F31" s="5">
        <v>51</v>
      </c>
      <c r="G31" s="6">
        <f>五月资产负债表!H31</f>
        <v>0</v>
      </c>
      <c r="H31" s="7"/>
    </row>
    <row r="32" spans="1:8">
      <c r="A32" s="4" t="s">
        <v>60</v>
      </c>
      <c r="B32" s="5"/>
      <c r="C32" s="6">
        <f>五月资产负债表!D32</f>
        <v>0</v>
      </c>
      <c r="D32" s="6"/>
      <c r="E32" s="5" t="s">
        <v>61</v>
      </c>
      <c r="F32" s="5"/>
      <c r="G32" s="6">
        <f>五月资产负债表!H32</f>
        <v>0</v>
      </c>
      <c r="H32" s="7">
        <f>SUM(H27:H31)</f>
        <v>0</v>
      </c>
    </row>
    <row r="33" spans="1:8">
      <c r="A33" s="4" t="s">
        <v>62</v>
      </c>
      <c r="B33" s="5"/>
      <c r="C33" s="6">
        <f>五月资产负债表!D33</f>
        <v>0</v>
      </c>
      <c r="D33" s="6"/>
      <c r="E33" s="5" t="s">
        <v>63</v>
      </c>
      <c r="F33" s="5"/>
      <c r="G33" s="6">
        <f>五月资产负债表!H33</f>
        <v>25300</v>
      </c>
      <c r="H33" s="7">
        <f>H19+H25+H32</f>
        <v>16650</v>
      </c>
    </row>
    <row r="34" spans="1:8">
      <c r="A34" s="4" t="s">
        <v>64</v>
      </c>
      <c r="B34" s="5"/>
      <c r="C34" s="6">
        <f>五月资产负债表!D34</f>
        <v>0</v>
      </c>
      <c r="D34" s="6"/>
      <c r="E34" s="5" t="s">
        <v>65</v>
      </c>
      <c r="F34" s="5"/>
      <c r="G34" s="6">
        <f>五月资产负债表!H34</f>
        <v>0</v>
      </c>
      <c r="H34" s="7"/>
    </row>
    <row r="35" spans="1:8">
      <c r="A35" s="4" t="s">
        <v>66</v>
      </c>
      <c r="B35" s="5"/>
      <c r="C35" s="6">
        <f>五月资产负债表!D35</f>
        <v>2500</v>
      </c>
      <c r="D35" s="62">
        <f>SUM(D30:D34)</f>
        <v>4400</v>
      </c>
      <c r="E35" s="5" t="s">
        <v>67</v>
      </c>
      <c r="F35" s="5"/>
      <c r="G35" s="6">
        <f>五月资产负债表!H35</f>
        <v>0</v>
      </c>
      <c r="H35" s="7"/>
    </row>
    <row r="36" spans="1:8">
      <c r="A36" s="4" t="s">
        <v>68</v>
      </c>
      <c r="B36" s="5">
        <v>21</v>
      </c>
      <c r="C36" s="6">
        <f>五月资产负债表!D36</f>
        <v>0</v>
      </c>
      <c r="D36" s="6"/>
      <c r="E36" s="5" t="s">
        <v>69</v>
      </c>
      <c r="F36" s="5">
        <v>52</v>
      </c>
      <c r="G36" s="6">
        <f>五月资产负债表!H36</f>
        <v>2890</v>
      </c>
      <c r="H36" s="7"/>
    </row>
    <row r="37" spans="1:8">
      <c r="A37" s="4" t="s">
        <v>70</v>
      </c>
      <c r="B37" s="5"/>
      <c r="C37" s="6">
        <f>五月资产负债表!D37</f>
        <v>0</v>
      </c>
      <c r="D37" s="6"/>
      <c r="E37" s="5" t="s">
        <v>71</v>
      </c>
      <c r="F37" s="5"/>
      <c r="G37" s="6">
        <f>五月资产负债表!H37</f>
        <v>0</v>
      </c>
      <c r="H37" s="7"/>
    </row>
    <row r="38" spans="1:8">
      <c r="A38" s="4" t="s">
        <v>72</v>
      </c>
      <c r="B38" s="5"/>
      <c r="C38" s="6">
        <f>五月资产负债表!D38</f>
        <v>0</v>
      </c>
      <c r="D38" s="6"/>
      <c r="E38" s="5" t="s">
        <v>73</v>
      </c>
      <c r="F38" s="5"/>
      <c r="G38" s="6">
        <f>五月资产负债表!H38</f>
        <v>0</v>
      </c>
      <c r="H38" s="7"/>
    </row>
    <row r="39" spans="1:8">
      <c r="A39" s="4" t="s">
        <v>74</v>
      </c>
      <c r="B39" s="5">
        <v>22</v>
      </c>
      <c r="C39" s="6">
        <f>五月资产负债表!D39</f>
        <v>2100</v>
      </c>
      <c r="D39" s="6"/>
      <c r="E39" s="5" t="s">
        <v>75</v>
      </c>
      <c r="F39" s="5"/>
      <c r="G39" s="6">
        <f>五月资产负债表!H39</f>
        <v>0</v>
      </c>
      <c r="H39" s="7"/>
    </row>
    <row r="40" spans="1:8">
      <c r="A40" s="4" t="s">
        <v>76</v>
      </c>
      <c r="B40" s="5">
        <v>23</v>
      </c>
      <c r="C40" s="6">
        <f>五月资产负债表!D40</f>
        <v>0</v>
      </c>
      <c r="D40" s="6"/>
      <c r="E40" s="5" t="s">
        <v>77</v>
      </c>
      <c r="F40" s="5">
        <v>53</v>
      </c>
      <c r="G40" s="6">
        <f>五月资产负债表!H40</f>
        <v>0</v>
      </c>
      <c r="H40" s="7">
        <f>六月报表科目汇总表!D18</f>
        <v>300</v>
      </c>
    </row>
    <row r="41" spans="1:8">
      <c r="A41" s="4" t="s">
        <v>78</v>
      </c>
      <c r="B41" s="5">
        <v>24</v>
      </c>
      <c r="C41" s="6">
        <f>五月资产负债表!D41</f>
        <v>3200</v>
      </c>
      <c r="D41" s="6">
        <f>六月报表科目汇总表!D13</f>
        <v>5000</v>
      </c>
      <c r="E41" s="5" t="s">
        <v>79</v>
      </c>
      <c r="F41" s="5">
        <v>54</v>
      </c>
      <c r="G41" s="6">
        <f>五月资产负债表!H41</f>
        <v>0</v>
      </c>
      <c r="H41" s="7"/>
    </row>
    <row r="42" spans="1:8">
      <c r="A42" s="4" t="s">
        <v>80</v>
      </c>
      <c r="B42" s="5"/>
      <c r="C42" s="6">
        <f>五月资产负债表!D42</f>
        <v>5300</v>
      </c>
      <c r="D42" s="6">
        <f>SUM(D39:D41)</f>
        <v>5000</v>
      </c>
      <c r="E42" s="5" t="s">
        <v>81</v>
      </c>
      <c r="F42" s="5">
        <v>55</v>
      </c>
      <c r="G42" s="6">
        <f>五月资产负债表!H42</f>
        <v>0</v>
      </c>
      <c r="H42" s="7"/>
    </row>
    <row r="43" spans="1:8">
      <c r="A43" s="4" t="s">
        <v>82</v>
      </c>
      <c r="B43" s="5"/>
      <c r="C43" s="6">
        <f>五月资产负债表!D43</f>
        <v>0</v>
      </c>
      <c r="D43" s="6">
        <f>SUM(D44:D50)</f>
        <v>9850</v>
      </c>
      <c r="E43" s="5" t="s">
        <v>83</v>
      </c>
      <c r="F43" s="5">
        <v>56</v>
      </c>
      <c r="G43" s="6">
        <f>五月资产负债表!H43</f>
        <v>0</v>
      </c>
      <c r="H43" s="7"/>
    </row>
    <row r="44" spans="1:8">
      <c r="A44" s="4" t="s">
        <v>84</v>
      </c>
      <c r="B44" s="5">
        <v>25</v>
      </c>
      <c r="C44" s="6">
        <f>五月资产负债表!D44</f>
        <v>0</v>
      </c>
      <c r="D44" s="6">
        <f>六月报表科目汇总表!D13</f>
        <v>5000</v>
      </c>
      <c r="E44" s="5" t="s">
        <v>85</v>
      </c>
      <c r="F44" s="5">
        <v>57</v>
      </c>
      <c r="G44" s="6">
        <f>五月资产负债表!H44</f>
        <v>0</v>
      </c>
      <c r="H44" s="7"/>
    </row>
    <row r="45" spans="1:8">
      <c r="A45" s="4" t="s">
        <v>86</v>
      </c>
      <c r="B45" s="5">
        <v>26</v>
      </c>
      <c r="C45" s="6">
        <f>五月资产负债表!D45</f>
        <v>0</v>
      </c>
      <c r="D45" s="6"/>
      <c r="E45" s="5" t="s">
        <v>87</v>
      </c>
      <c r="F45" s="5">
        <v>58</v>
      </c>
      <c r="G45" s="6">
        <f>五月资产负债表!H45</f>
        <v>7130</v>
      </c>
      <c r="H45" s="7">
        <f>六月报表科目汇总表!D19</f>
        <v>20000</v>
      </c>
    </row>
    <row r="46" spans="1:8">
      <c r="A46" s="4" t="s">
        <v>88</v>
      </c>
      <c r="B46" s="5">
        <v>27</v>
      </c>
      <c r="C46" s="6">
        <f>五月资产负债表!D46</f>
        <v>0</v>
      </c>
      <c r="D46" s="6">
        <v>850</v>
      </c>
      <c r="E46" s="5" t="s">
        <v>89</v>
      </c>
      <c r="F46" s="5">
        <v>59</v>
      </c>
      <c r="G46" s="6">
        <f>五月资产负债表!H46</f>
        <v>150</v>
      </c>
      <c r="H46" s="7">
        <f>六月报表科目汇总表!D20</f>
        <v>500</v>
      </c>
    </row>
    <row r="47" spans="1:8">
      <c r="A47" s="4" t="s">
        <v>90</v>
      </c>
      <c r="B47" s="5">
        <v>28</v>
      </c>
      <c r="C47" s="6">
        <f>五月资产负债表!D47</f>
        <v>0</v>
      </c>
      <c r="D47" s="6"/>
      <c r="E47" s="5" t="s">
        <v>91</v>
      </c>
      <c r="F47" s="5"/>
      <c r="G47" s="6">
        <f>五月资产负债表!H47</f>
        <v>0</v>
      </c>
      <c r="H47" s="7"/>
    </row>
    <row r="48" spans="1:8">
      <c r="A48" s="4" t="s">
        <v>92</v>
      </c>
      <c r="B48" s="5">
        <v>29</v>
      </c>
      <c r="C48" s="6">
        <f>五月资产负债表!D48</f>
        <v>0</v>
      </c>
      <c r="D48" s="6"/>
      <c r="E48" s="5" t="s">
        <v>93</v>
      </c>
      <c r="F48" s="5"/>
      <c r="G48" s="6">
        <f>五月资产负债表!H48</f>
        <v>10170</v>
      </c>
      <c r="H48" s="7">
        <f>SUM(H37:H47)</f>
        <v>20800</v>
      </c>
    </row>
    <row r="49" spans="1:8">
      <c r="A49" s="4" t="s">
        <v>94</v>
      </c>
      <c r="B49" s="5">
        <v>30</v>
      </c>
      <c r="C49" s="6">
        <f>五月资产负债表!D49</f>
        <v>0</v>
      </c>
      <c r="D49" s="6"/>
      <c r="E49" s="5"/>
      <c r="F49" s="5"/>
      <c r="G49" s="6">
        <f>五月资产负债表!H49</f>
        <v>0</v>
      </c>
      <c r="H49" s="7"/>
    </row>
    <row r="50" spans="1:8">
      <c r="A50" s="4" t="s">
        <v>95</v>
      </c>
      <c r="B50" s="5">
        <v>31</v>
      </c>
      <c r="C50" s="6">
        <f>五月资产负债表!D50</f>
        <v>0</v>
      </c>
      <c r="D50" s="6">
        <v>4000</v>
      </c>
      <c r="E50" s="5"/>
      <c r="F50" s="5"/>
      <c r="G50" s="6">
        <f>五月资产负债表!H50</f>
        <v>0</v>
      </c>
      <c r="H50" s="7"/>
    </row>
    <row r="51" spans="1:8">
      <c r="A51" s="4" t="s">
        <v>96</v>
      </c>
      <c r="B51" s="5"/>
      <c r="C51" s="6">
        <f>五月资产负债表!D51</f>
        <v>0</v>
      </c>
      <c r="D51" s="6">
        <f>SUM(D44:D50)</f>
        <v>9850</v>
      </c>
      <c r="E51" s="5"/>
      <c r="F51" s="5"/>
      <c r="G51" s="6">
        <f>五月资产负债表!H51</f>
        <v>0</v>
      </c>
      <c r="H51" s="7"/>
    </row>
    <row r="52" spans="1:8" ht="14.25" thickBot="1">
      <c r="A52" s="8" t="s">
        <v>97</v>
      </c>
      <c r="B52" s="9"/>
      <c r="C52" s="10">
        <f>五月资产负债表!D52</f>
        <v>35470</v>
      </c>
      <c r="D52" s="10">
        <f>D21+D26+D35+D42+D51</f>
        <v>37450</v>
      </c>
      <c r="E52" s="9" t="s">
        <v>98</v>
      </c>
      <c r="F52" s="9"/>
      <c r="G52" s="61">
        <f>五月资产负债表!H52</f>
        <v>35470</v>
      </c>
      <c r="H52" s="11">
        <f>H33+H48</f>
        <v>37450</v>
      </c>
    </row>
  </sheetData>
  <mergeCells count="5">
    <mergeCell ref="A1:H1"/>
    <mergeCell ref="G2:H2"/>
    <mergeCell ref="G3:H3"/>
    <mergeCell ref="A3:B3"/>
    <mergeCell ref="C3:F3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/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六月报表科目汇总表</vt:lpstr>
      <vt:lpstr>五月资产负债表</vt:lpstr>
      <vt:lpstr>六月资产负债表</vt:lpstr>
      <vt:lpstr>Sheet2</vt:lpstr>
      <vt:lpstr>Sheet3</vt:lpstr>
    </vt:vector>
  </TitlesOfParts>
  <Company>番茄花园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qqq</dc:title>
  <dc:subject>qq</dc:subject>
  <dc:creator>qq</dc:creator>
  <cp:keywords>qqq</cp:keywords>
  <cp:lastModifiedBy>周</cp:lastModifiedBy>
  <dcterms:created xsi:type="dcterms:W3CDTF">2007-09-11T03:11:54Z</dcterms:created>
  <dcterms:modified xsi:type="dcterms:W3CDTF">2007-09-11T08:07:22Z</dcterms:modified>
  <cp:category>qq</cp:category>
</cp:coreProperties>
</file>