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40" yWindow="105" windowWidth="14895" windowHeight="7485" tabRatio="654"/>
  </bookViews>
  <sheets>
    <sheet name="中国工商银行日记账" sheetId="6" r:id="rId1"/>
    <sheet name="中国交通银行日记账" sheetId="8" r:id="rId2"/>
    <sheet name="银行日记账汇总" sheetId="10" r:id="rId3"/>
    <sheet name="现金余额日报表" sheetId="11" r:id="rId4"/>
  </sheets>
  <externalReferences>
    <externalReference r:id="rId5"/>
  </externalReferences>
  <definedNames>
    <definedName name="费用类别">#REF!</definedName>
    <definedName name="明细科目编码">[1]会计科目表!$A$3:$A$70</definedName>
    <definedName name="明细科目名称">[1]会计科目表!$B$3:$B$70</definedName>
    <definedName name="日期">#REF!</definedName>
    <definedName name="收入现金">#REF!</definedName>
    <definedName name="月份">#REF!</definedName>
    <definedName name="支出现金">#REF!</definedName>
    <definedName name="总账科目名称">[1]总账科目!$B$3:$B$40</definedName>
  </definedNames>
  <calcPr calcId="144525"/>
</workbook>
</file>

<file path=xl/calcChain.xml><?xml version="1.0" encoding="utf-8"?>
<calcChain xmlns="http://schemas.openxmlformats.org/spreadsheetml/2006/main">
  <c r="G5" i="11" l="1"/>
  <c r="G6" i="11" s="1"/>
  <c r="G7" i="11" s="1"/>
  <c r="G8" i="11" s="1"/>
  <c r="G9" i="11" s="1"/>
  <c r="G10" i="11"/>
  <c r="E10" i="11"/>
  <c r="D10" i="11"/>
  <c r="D6" i="10" l="1"/>
  <c r="E6" i="10"/>
  <c r="D7" i="10"/>
  <c r="E7" i="10"/>
  <c r="D8" i="10"/>
  <c r="E8" i="10"/>
  <c r="D9" i="10"/>
  <c r="E9" i="10"/>
  <c r="D10" i="10"/>
  <c r="E10" i="10"/>
  <c r="D11" i="10"/>
  <c r="E11" i="10"/>
  <c r="D12" i="10"/>
  <c r="E12" i="10"/>
  <c r="D13" i="10"/>
  <c r="E13" i="10"/>
  <c r="D14" i="10"/>
  <c r="E14" i="10"/>
  <c r="D15" i="10"/>
  <c r="E15" i="10"/>
  <c r="D16" i="10"/>
  <c r="E16" i="10"/>
  <c r="D17" i="10"/>
  <c r="E17" i="10"/>
  <c r="D18" i="10"/>
  <c r="E18" i="10"/>
  <c r="D19" i="10"/>
  <c r="E19" i="10"/>
  <c r="D20" i="10"/>
  <c r="E20" i="10"/>
  <c r="E5" i="10"/>
  <c r="D5" i="10"/>
  <c r="F4" i="10"/>
  <c r="F5" i="10" s="1"/>
  <c r="F6" i="10" l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H5" i="8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6" i="6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</calcChain>
</file>

<file path=xl/sharedStrings.xml><?xml version="1.0" encoding="utf-8"?>
<sst xmlns="http://schemas.openxmlformats.org/spreadsheetml/2006/main" count="116" uniqueCount="61">
  <si>
    <t>银行日记账--中国工商银行</t>
    <phoneticPr fontId="1" type="noConversion"/>
  </si>
  <si>
    <t>统计：                审核：                 金额单位：元</t>
    <phoneticPr fontId="1" type="noConversion"/>
  </si>
  <si>
    <t>月</t>
    <phoneticPr fontId="1" type="noConversion"/>
  </si>
  <si>
    <t>日</t>
    <phoneticPr fontId="1" type="noConversion"/>
  </si>
  <si>
    <t>结算方式</t>
    <phoneticPr fontId="1" type="noConversion"/>
  </si>
  <si>
    <t>摘要</t>
    <phoneticPr fontId="1" type="noConversion"/>
  </si>
  <si>
    <t>存入</t>
    <phoneticPr fontId="1" type="noConversion"/>
  </si>
  <si>
    <t>取出</t>
    <phoneticPr fontId="1" type="noConversion"/>
  </si>
  <si>
    <t>余额</t>
    <phoneticPr fontId="1" type="noConversion"/>
  </si>
  <si>
    <t>期初余额</t>
    <phoneticPr fontId="1" type="noConversion"/>
  </si>
  <si>
    <t>本票</t>
  </si>
  <si>
    <t>销售产品</t>
    <phoneticPr fontId="1" type="noConversion"/>
  </si>
  <si>
    <t>现支</t>
  </si>
  <si>
    <t>提现金</t>
    <phoneticPr fontId="1" type="noConversion"/>
  </si>
  <si>
    <t>转支</t>
  </si>
  <si>
    <t>支付预提修理费</t>
    <phoneticPr fontId="1" type="noConversion"/>
  </si>
  <si>
    <t>电汇</t>
  </si>
  <si>
    <t>收销货款</t>
    <phoneticPr fontId="1" type="noConversion"/>
  </si>
  <si>
    <t>支付上月销售税金</t>
    <phoneticPr fontId="1" type="noConversion"/>
  </si>
  <si>
    <t>对方还来多收款</t>
    <phoneticPr fontId="1" type="noConversion"/>
  </si>
  <si>
    <t>现金送银行</t>
    <phoneticPr fontId="1" type="noConversion"/>
  </si>
  <si>
    <t>本票</t>
    <phoneticPr fontId="1" type="noConversion"/>
  </si>
  <si>
    <t>收到货款</t>
    <phoneticPr fontId="1" type="noConversion"/>
  </si>
  <si>
    <r>
      <rPr>
        <sz val="10"/>
        <color indexed="8"/>
        <rFont val="宋体"/>
        <family val="3"/>
        <charset val="134"/>
      </rPr>
      <t>购买</t>
    </r>
    <r>
      <rPr>
        <sz val="10"/>
        <color indexed="8"/>
        <rFont val="Times New Roman"/>
        <family val="1"/>
      </rPr>
      <t>A</t>
    </r>
    <r>
      <rPr>
        <sz val="10"/>
        <color indexed="8"/>
        <rFont val="宋体"/>
        <family val="3"/>
        <charset val="134"/>
      </rPr>
      <t>材料</t>
    </r>
    <phoneticPr fontId="1" type="noConversion"/>
  </si>
  <si>
    <t>邮寄费</t>
    <phoneticPr fontId="1" type="noConversion"/>
  </si>
  <si>
    <t>借入款</t>
    <phoneticPr fontId="1" type="noConversion"/>
  </si>
  <si>
    <t>支付上月所得税</t>
    <phoneticPr fontId="1" type="noConversion"/>
  </si>
  <si>
    <t>支付运费</t>
    <phoneticPr fontId="1" type="noConversion"/>
  </si>
  <si>
    <t>银行日记账--中国交通银行</t>
    <phoneticPr fontId="1" type="noConversion"/>
  </si>
  <si>
    <t>余额</t>
    <phoneticPr fontId="1" type="noConversion"/>
  </si>
  <si>
    <t>取出</t>
    <phoneticPr fontId="1" type="noConversion"/>
  </si>
  <si>
    <t>存入</t>
    <phoneticPr fontId="1" type="noConversion"/>
  </si>
  <si>
    <t>日</t>
    <phoneticPr fontId="1" type="noConversion"/>
  </si>
  <si>
    <t>月</t>
    <phoneticPr fontId="1" type="noConversion"/>
  </si>
  <si>
    <t>统计：           审核：          金额单位：元</t>
    <phoneticPr fontId="1" type="noConversion"/>
  </si>
  <si>
    <t>期初余额</t>
    <phoneticPr fontId="1" type="noConversion"/>
  </si>
  <si>
    <t>收到货款</t>
    <phoneticPr fontId="1" type="noConversion"/>
  </si>
  <si>
    <t>银行日记账6月份汇总</t>
    <phoneticPr fontId="1" type="noConversion"/>
  </si>
  <si>
    <t>现金余额日报表</t>
    <phoneticPr fontId="18" type="noConversion"/>
  </si>
  <si>
    <t>制表部门：</t>
    <phoneticPr fontId="18" type="noConversion"/>
  </si>
  <si>
    <t>财务部</t>
    <phoneticPr fontId="18" type="noConversion"/>
  </si>
  <si>
    <t>单位：元</t>
    <phoneticPr fontId="18" type="noConversion"/>
  </si>
  <si>
    <t>账户名称：</t>
    <phoneticPr fontId="18" type="noConversion"/>
  </si>
  <si>
    <t>库存现金</t>
    <phoneticPr fontId="18" type="noConversion"/>
  </si>
  <si>
    <t>时间</t>
    <phoneticPr fontId="18" type="noConversion"/>
  </si>
  <si>
    <t>前一天余额</t>
    <phoneticPr fontId="18" type="noConversion"/>
  </si>
  <si>
    <t>当天收入</t>
    <phoneticPr fontId="18" type="noConversion"/>
  </si>
  <si>
    <t>当天汇出</t>
    <phoneticPr fontId="18" type="noConversion"/>
  </si>
  <si>
    <t>汇出单位</t>
    <phoneticPr fontId="18" type="noConversion"/>
  </si>
  <si>
    <t>现金余额</t>
    <phoneticPr fontId="18" type="noConversion"/>
  </si>
  <si>
    <t>合计</t>
    <phoneticPr fontId="18" type="noConversion"/>
  </si>
  <si>
    <t>财务部审核意见</t>
    <phoneticPr fontId="1" type="noConversion"/>
  </si>
  <si>
    <t xml:space="preserve">                     签字</t>
    <phoneticPr fontId="1" type="noConversion"/>
  </si>
  <si>
    <t xml:space="preserve">                                                                             年    月    日   </t>
    <phoneticPr fontId="1" type="noConversion"/>
  </si>
  <si>
    <t xml:space="preserve">                             盖章</t>
    <phoneticPr fontId="1" type="noConversion"/>
  </si>
  <si>
    <t>总经理审核意见</t>
    <phoneticPr fontId="1" type="noConversion"/>
  </si>
  <si>
    <t xml:space="preserve">                     签字</t>
    <phoneticPr fontId="1" type="noConversion"/>
  </si>
  <si>
    <t xml:space="preserve">                             盖章</t>
    <phoneticPr fontId="1" type="noConversion"/>
  </si>
  <si>
    <t>财务部审核意见</t>
    <phoneticPr fontId="1" type="noConversion"/>
  </si>
  <si>
    <t>中印科技有限公司</t>
    <phoneticPr fontId="18" type="noConversion"/>
  </si>
  <si>
    <t>北方食品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</si>
</sst>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&quot;￥&quot;#,##0.00;[Red]&quot;￥&quot;#,##0.00"/>
    <numFmt numFmtId="177" formatCode="_ &quot;￥&quot;* #,##0.000_ ;_ &quot;￥&quot;* \-#,##0.000_ ;_ &quot;￥&quot;* &quot;-&quot;??_ ;_ @_ "/>
  </numFmts>
  <fonts count="2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 val="singleAccounting"/>
      <sz val="18"/>
      <color indexed="17"/>
      <name val="汉仪粗宋简"/>
      <family val="3"/>
      <charset val="134"/>
    </font>
    <font>
      <sz val="11"/>
      <color indexed="8"/>
      <name val="宋体"/>
      <family val="3"/>
      <charset val="134"/>
    </font>
    <font>
      <sz val="10"/>
      <color indexed="17"/>
      <name val="方正准圆简体"/>
      <family val="3"/>
      <charset val="134"/>
    </font>
    <font>
      <sz val="10"/>
      <color indexed="8"/>
      <name val="Times New Roman"/>
      <family val="1"/>
    </font>
    <font>
      <sz val="10"/>
      <color indexed="8"/>
      <name val="宋体"/>
      <family val="3"/>
      <charset val="134"/>
    </font>
    <font>
      <u val="singleAccounting"/>
      <sz val="18"/>
      <color theme="8"/>
      <name val="汉仪粗宋简"/>
      <family val="3"/>
      <charset val="134"/>
    </font>
    <font>
      <sz val="11"/>
      <color theme="8"/>
      <name val="宋体"/>
      <family val="3"/>
      <charset val="134"/>
    </font>
    <font>
      <sz val="10"/>
      <color theme="8"/>
      <name val="方正准圆简体"/>
      <family val="3"/>
      <charset val="134"/>
    </font>
    <font>
      <sz val="11"/>
      <color theme="8"/>
      <name val="汉仪粗宋简"/>
      <family val="3"/>
      <charset val="134"/>
    </font>
    <font>
      <b/>
      <sz val="10"/>
      <color theme="8"/>
      <name val="宋体"/>
      <family val="3"/>
      <charset val="134"/>
    </font>
    <font>
      <b/>
      <sz val="10"/>
      <color theme="8"/>
      <name val="Times New Roman"/>
      <family val="1"/>
    </font>
    <font>
      <sz val="11"/>
      <color theme="1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</font>
    <font>
      <sz val="20"/>
      <color rgb="FF000000"/>
      <name val="黑体"/>
      <family val="3"/>
      <charset val="134"/>
    </font>
    <font>
      <sz val="9"/>
      <name val="宋体"/>
      <family val="2"/>
      <charset val="134"/>
    </font>
    <font>
      <sz val="10"/>
      <color rgb="FF000000"/>
      <name val="宋体"/>
      <family val="2"/>
      <charset val="134"/>
    </font>
    <font>
      <b/>
      <sz val="11"/>
      <color theme="0"/>
      <name val="宋体"/>
      <family val="3"/>
      <charset val="134"/>
      <scheme val="minor"/>
    </font>
    <font>
      <b/>
      <u val="doubleAccounting"/>
      <sz val="24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12"/>
      <name val="宋体"/>
      <family val="2"/>
      <charset val="134"/>
      <scheme val="minor"/>
    </font>
    <font>
      <u val="singleAccounting"/>
      <sz val="16"/>
      <color theme="8"/>
      <name val="汉仪粗宋简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4" fontId="13" fillId="0" borderId="0" applyFont="0" applyFill="0" applyBorder="0" applyAlignment="0" applyProtection="0">
      <alignment vertical="center"/>
    </xf>
    <xf numFmtId="0" fontId="14" fillId="3" borderId="2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1" fillId="5" borderId="0">
      <alignment horizontal="center" vertical="center"/>
    </xf>
    <xf numFmtId="0" fontId="22" fillId="6" borderId="13" applyBorder="0">
      <alignment horizontal="center" vertical="center" textRotation="255"/>
    </xf>
  </cellStyleXfs>
  <cellXfs count="43">
    <xf numFmtId="0" fontId="0" fillId="0" borderId="0" xfId="0">
      <alignment vertical="center"/>
    </xf>
    <xf numFmtId="0" fontId="2" fillId="2" borderId="0" xfId="0" applyNumberFormat="1" applyFont="1" applyFill="1" applyBorder="1" applyAlignment="1" applyProtection="1">
      <alignment vertical="top"/>
    </xf>
    <xf numFmtId="0" fontId="3" fillId="2" borderId="0" xfId="0" applyNumberFormat="1" applyFont="1" applyFill="1" applyBorder="1" applyAlignment="1" applyProtection="1">
      <alignment vertical="center"/>
    </xf>
    <xf numFmtId="0" fontId="4" fillId="2" borderId="0" xfId="0" applyNumberFormat="1" applyFont="1" applyFill="1" applyBorder="1" applyAlignment="1" applyProtection="1">
      <alignment vertical="center"/>
    </xf>
    <xf numFmtId="0" fontId="5" fillId="2" borderId="1" xfId="0" applyNumberFormat="1" applyFont="1" applyFill="1" applyBorder="1" applyAlignment="1" applyProtection="1">
      <alignment horizontal="center" vertical="center"/>
    </xf>
    <xf numFmtId="0" fontId="6" fillId="2" borderId="1" xfId="0" applyNumberFormat="1" applyFont="1" applyFill="1" applyBorder="1" applyAlignment="1" applyProtection="1">
      <alignment horizontal="left" vertical="center"/>
    </xf>
    <xf numFmtId="44" fontId="5" fillId="2" borderId="1" xfId="0" applyNumberFormat="1" applyFont="1" applyFill="1" applyBorder="1" applyAlignment="1" applyProtection="1">
      <alignment horizontal="center" vertical="center"/>
    </xf>
    <xf numFmtId="0" fontId="6" fillId="2" borderId="1" xfId="0" applyNumberFormat="1" applyFont="1" applyFill="1" applyBorder="1" applyAlignment="1" applyProtection="1">
      <alignment horizontal="center" vertical="center"/>
    </xf>
    <xf numFmtId="0" fontId="5" fillId="2" borderId="1" xfId="0" applyNumberFormat="1" applyFont="1" applyFill="1" applyBorder="1" applyAlignment="1" applyProtection="1">
      <alignment horizontal="left" vertical="center"/>
    </xf>
    <xf numFmtId="0" fontId="8" fillId="2" borderId="0" xfId="0" applyNumberFormat="1" applyFont="1" applyFill="1" applyBorder="1" applyAlignment="1" applyProtection="1">
      <alignment vertical="center"/>
    </xf>
    <xf numFmtId="0" fontId="9" fillId="2" borderId="0" xfId="0" applyNumberFormat="1" applyFont="1" applyFill="1" applyBorder="1" applyAlignment="1" applyProtection="1">
      <alignment vertical="center"/>
    </xf>
    <xf numFmtId="43" fontId="10" fillId="2" borderId="1" xfId="0" applyNumberFormat="1" applyFont="1" applyFill="1" applyBorder="1" applyAlignment="1" applyProtection="1">
      <alignment horizontal="center" vertical="center"/>
    </xf>
    <xf numFmtId="0" fontId="16" fillId="0" borderId="0" xfId="0" applyFont="1" applyFill="1" applyBorder="1">
      <alignment vertical="center"/>
    </xf>
    <xf numFmtId="0" fontId="19" fillId="0" borderId="0" xfId="0" applyFont="1" applyFill="1" applyBorder="1">
      <alignment vertical="center"/>
    </xf>
    <xf numFmtId="0" fontId="16" fillId="0" borderId="0" xfId="0" applyFont="1" applyFill="1" applyBorder="1" applyAlignment="1">
      <alignment horizontal="center" vertical="center"/>
    </xf>
    <xf numFmtId="18" fontId="16" fillId="0" borderId="3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176" fontId="16" fillId="0" borderId="3" xfId="0" applyNumberFormat="1" applyFont="1" applyFill="1" applyBorder="1">
      <alignment vertical="center"/>
    </xf>
    <xf numFmtId="177" fontId="16" fillId="0" borderId="0" xfId="1" applyNumberFormat="1" applyFont="1" applyFill="1" applyBorder="1">
      <alignment vertical="center"/>
    </xf>
    <xf numFmtId="0" fontId="20" fillId="7" borderId="3" xfId="3" applyFont="1" applyFill="1" applyBorder="1" applyAlignment="1">
      <alignment horizontal="center" vertical="center"/>
    </xf>
    <xf numFmtId="176" fontId="23" fillId="8" borderId="3" xfId="2" applyNumberFormat="1" applyFont="1" applyFill="1" applyBorder="1" applyAlignment="1">
      <alignment horizontal="center" vertical="center"/>
    </xf>
    <xf numFmtId="0" fontId="7" fillId="2" borderId="0" xfId="0" applyNumberFormat="1" applyFont="1" applyFill="1" applyBorder="1" applyAlignment="1" applyProtection="1">
      <alignment horizontal="center" vertical="top"/>
    </xf>
    <xf numFmtId="0" fontId="9" fillId="2" borderId="0" xfId="0" applyNumberFormat="1" applyFont="1" applyFill="1" applyBorder="1" applyAlignment="1" applyProtection="1">
      <alignment horizontal="right" vertical="center"/>
    </xf>
    <xf numFmtId="44" fontId="11" fillId="2" borderId="1" xfId="0" applyNumberFormat="1" applyFont="1" applyFill="1" applyBorder="1" applyAlignment="1" applyProtection="1">
      <alignment horizontal="center" vertical="center"/>
    </xf>
    <xf numFmtId="44" fontId="12" fillId="2" borderId="1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Alignment="1">
      <alignment horizontal="center" vertical="top"/>
    </xf>
    <xf numFmtId="0" fontId="16" fillId="0" borderId="15" xfId="0" applyFont="1" applyFill="1" applyBorder="1" applyAlignment="1">
      <alignment horizontal="center" vertical="top"/>
    </xf>
    <xf numFmtId="0" fontId="16" fillId="0" borderId="16" xfId="0" applyFont="1" applyFill="1" applyBorder="1" applyAlignment="1">
      <alignment horizontal="center" vertical="top"/>
    </xf>
    <xf numFmtId="0" fontId="16" fillId="0" borderId="8" xfId="0" applyFont="1" applyFill="1" applyBorder="1" applyAlignment="1">
      <alignment horizontal="center" vertical="top"/>
    </xf>
    <xf numFmtId="0" fontId="16" fillId="0" borderId="0" xfId="0" applyFont="1" applyFill="1" applyBorder="1" applyAlignment="1">
      <alignment horizontal="center" vertical="top"/>
    </xf>
    <xf numFmtId="0" fontId="16" fillId="0" borderId="9" xfId="0" applyFont="1" applyFill="1" applyBorder="1" applyAlignment="1">
      <alignment horizontal="center" vertical="top"/>
    </xf>
    <xf numFmtId="0" fontId="16" fillId="0" borderId="10" xfId="0" applyFont="1" applyFill="1" applyBorder="1" applyAlignment="1">
      <alignment horizontal="center" vertical="top"/>
    </xf>
    <xf numFmtId="0" fontId="16" fillId="0" borderId="11" xfId="0" applyFont="1" applyFill="1" applyBorder="1" applyAlignment="1">
      <alignment horizontal="center" vertical="top"/>
    </xf>
    <xf numFmtId="0" fontId="16" fillId="0" borderId="12" xfId="0" applyFont="1" applyFill="1" applyBorder="1" applyAlignment="1">
      <alignment horizontal="center" vertical="top"/>
    </xf>
    <xf numFmtId="0" fontId="16" fillId="0" borderId="5" xfId="0" applyFont="1" applyFill="1" applyBorder="1" applyAlignment="1">
      <alignment horizontal="center" vertical="top"/>
    </xf>
    <xf numFmtId="0" fontId="16" fillId="0" borderId="6" xfId="0" applyFont="1" applyFill="1" applyBorder="1" applyAlignment="1">
      <alignment horizontal="center" vertical="top"/>
    </xf>
    <xf numFmtId="0" fontId="16" fillId="0" borderId="7" xfId="0" applyFont="1" applyFill="1" applyBorder="1" applyAlignment="1">
      <alignment horizontal="center" vertical="top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>
      <alignment vertical="center"/>
    </xf>
    <xf numFmtId="0" fontId="16" fillId="0" borderId="4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24" fillId="2" borderId="0" xfId="0" applyNumberFormat="1" applyFont="1" applyFill="1" applyBorder="1" applyAlignment="1" applyProtection="1">
      <alignment horizontal="center" vertical="top"/>
    </xf>
  </cellXfs>
  <cellStyles count="6">
    <cellStyle name="表格标题 1" xfId="4"/>
    <cellStyle name="常规" xfId="0" builtinId="0"/>
    <cellStyle name="底纹填充 1" xfId="5"/>
    <cellStyle name="货币" xfId="1" builtinId="4"/>
    <cellStyle name="检查单元格" xfId="2" builtinId="23"/>
    <cellStyle name="强调文字颜色 1" xfId="3" builtin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426;&#26800;&#24037;&#19994;&#20986;&#29256;&#31038;/&#34892;&#19994;&#21150;&#20844;&#65288;4&#26412;&#65289;/Excel%202007&#20844;&#24335;&#19982;&#20989;&#25968;&#22312;&#20844;&#21496;&#26085;&#24120;&#20250;&#35745;&#20013;&#30340;&#33539;&#20363;&#24212;&#29992;/04/&#20250;&#35745;&#20973;&#35777;&#31649;&#2970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会计科目表"/>
      <sheetName val="总账科目"/>
      <sheetName val="记账凭证清单表"/>
      <sheetName val="按凭证号查询凭证"/>
      <sheetName val="总分类账"/>
    </sheetNames>
    <sheetDataSet>
      <sheetData sheetId="0">
        <row r="3">
          <cell r="A3" t="str">
            <v>1001</v>
          </cell>
          <cell r="B3" t="str">
            <v>现金</v>
          </cell>
        </row>
        <row r="4">
          <cell r="A4" t="str">
            <v>1002</v>
          </cell>
          <cell r="B4" t="str">
            <v>银行存款</v>
          </cell>
        </row>
        <row r="5">
          <cell r="A5" t="str">
            <v>100201</v>
          </cell>
          <cell r="B5" t="str">
            <v>银行存款-中国工商银行</v>
          </cell>
        </row>
        <row r="6">
          <cell r="A6" t="str">
            <v>100202</v>
          </cell>
          <cell r="B6" t="str">
            <v>银行存款-中国建设银行</v>
          </cell>
        </row>
        <row r="7">
          <cell r="A7" t="str">
            <v>100203</v>
          </cell>
          <cell r="B7" t="str">
            <v>银行存款-中国银行</v>
          </cell>
        </row>
        <row r="8">
          <cell r="A8" t="str">
            <v>100204</v>
          </cell>
          <cell r="B8" t="str">
            <v>银行存款-招商银行</v>
          </cell>
        </row>
        <row r="9">
          <cell r="A9" t="str">
            <v>1009</v>
          </cell>
          <cell r="B9" t="str">
            <v>其他货币资金</v>
          </cell>
        </row>
        <row r="10">
          <cell r="A10" t="str">
            <v>1111</v>
          </cell>
          <cell r="B10" t="str">
            <v>应收票据</v>
          </cell>
        </row>
        <row r="11">
          <cell r="A11" t="str">
            <v>1131</v>
          </cell>
          <cell r="B11" t="str">
            <v>应收账款</v>
          </cell>
        </row>
        <row r="12">
          <cell r="A12" t="str">
            <v>1133</v>
          </cell>
          <cell r="B12" t="str">
            <v>其他应收款</v>
          </cell>
        </row>
        <row r="13">
          <cell r="A13" t="str">
            <v>1141</v>
          </cell>
          <cell r="B13" t="str">
            <v>坏账准备</v>
          </cell>
        </row>
        <row r="14">
          <cell r="A14" t="str">
            <v>1211</v>
          </cell>
          <cell r="B14" t="str">
            <v>购买材料</v>
          </cell>
        </row>
        <row r="15">
          <cell r="A15" t="str">
            <v>121101</v>
          </cell>
          <cell r="B15" t="str">
            <v>购买材料-a材料</v>
          </cell>
        </row>
        <row r="16">
          <cell r="A16" t="str">
            <v>121102</v>
          </cell>
          <cell r="B16" t="str">
            <v>购买材料-b材料</v>
          </cell>
        </row>
        <row r="17">
          <cell r="A17" t="str">
            <v>121103</v>
          </cell>
          <cell r="B17" t="str">
            <v>购买材料-c材料</v>
          </cell>
        </row>
        <row r="18">
          <cell r="A18" t="str">
            <v>121104</v>
          </cell>
          <cell r="B18" t="str">
            <v>购买材料-其他</v>
          </cell>
        </row>
        <row r="19">
          <cell r="A19" t="str">
            <v>1243</v>
          </cell>
          <cell r="B19" t="str">
            <v>库存商品</v>
          </cell>
        </row>
        <row r="20">
          <cell r="A20" t="str">
            <v>1301</v>
          </cell>
          <cell r="B20" t="str">
            <v>待摊费用</v>
          </cell>
        </row>
        <row r="21">
          <cell r="A21" t="str">
            <v>1501</v>
          </cell>
          <cell r="B21" t="str">
            <v>固定资产</v>
          </cell>
        </row>
        <row r="22">
          <cell r="A22" t="str">
            <v>1502</v>
          </cell>
          <cell r="B22" t="str">
            <v>累计折旧</v>
          </cell>
        </row>
        <row r="23">
          <cell r="A23" t="str">
            <v>1911</v>
          </cell>
          <cell r="B23" t="str">
            <v>待处理财产损溢</v>
          </cell>
        </row>
        <row r="24">
          <cell r="A24" t="str">
            <v>2101</v>
          </cell>
          <cell r="B24" t="str">
            <v>短期借款</v>
          </cell>
        </row>
        <row r="25">
          <cell r="A25" t="str">
            <v>2111</v>
          </cell>
          <cell r="B25" t="str">
            <v>应付票据</v>
          </cell>
        </row>
        <row r="26">
          <cell r="A26" t="str">
            <v>2121</v>
          </cell>
          <cell r="B26" t="str">
            <v>应付账款</v>
          </cell>
        </row>
        <row r="27">
          <cell r="A27" t="str">
            <v>2151</v>
          </cell>
          <cell r="B27" t="str">
            <v>应付工资</v>
          </cell>
        </row>
        <row r="28">
          <cell r="A28" t="str">
            <v>2153</v>
          </cell>
          <cell r="B28" t="str">
            <v>应付福利费</v>
          </cell>
        </row>
        <row r="29">
          <cell r="A29" t="str">
            <v>2161</v>
          </cell>
          <cell r="B29" t="str">
            <v>应付股利</v>
          </cell>
        </row>
        <row r="30">
          <cell r="A30" t="str">
            <v>2171</v>
          </cell>
          <cell r="B30" t="str">
            <v>应交税金</v>
          </cell>
        </row>
        <row r="31">
          <cell r="A31" t="str">
            <v>217101</v>
          </cell>
          <cell r="B31" t="str">
            <v>应交税金-应交增值税</v>
          </cell>
        </row>
        <row r="32">
          <cell r="A32" t="str">
            <v>21710101</v>
          </cell>
          <cell r="B32" t="str">
            <v>应交税金-应交增值税-进项税额</v>
          </cell>
        </row>
        <row r="33">
          <cell r="A33" t="str">
            <v>21710102</v>
          </cell>
          <cell r="B33" t="str">
            <v>应交税金-应交增值税-销项税额</v>
          </cell>
        </row>
        <row r="34">
          <cell r="A34" t="str">
            <v>217106</v>
          </cell>
          <cell r="B34" t="str">
            <v>应交税金-应交所得税</v>
          </cell>
        </row>
        <row r="35">
          <cell r="A35" t="str">
            <v>2181</v>
          </cell>
          <cell r="B35" t="str">
            <v>其他应付款</v>
          </cell>
        </row>
        <row r="36">
          <cell r="A36" t="str">
            <v>2191</v>
          </cell>
          <cell r="B36" t="str">
            <v>预提费用</v>
          </cell>
        </row>
        <row r="37">
          <cell r="A37" t="str">
            <v>3101</v>
          </cell>
          <cell r="B37" t="str">
            <v>实收资本(或股本)</v>
          </cell>
        </row>
        <row r="38">
          <cell r="A38" t="str">
            <v>3121</v>
          </cell>
          <cell r="B38" t="str">
            <v>盈余公积</v>
          </cell>
        </row>
        <row r="39">
          <cell r="A39" t="str">
            <v>3131</v>
          </cell>
          <cell r="B39" t="str">
            <v>本年利润</v>
          </cell>
        </row>
        <row r="40">
          <cell r="A40" t="str">
            <v>3141</v>
          </cell>
          <cell r="B40" t="str">
            <v>利润分配</v>
          </cell>
        </row>
        <row r="41">
          <cell r="A41" t="str">
            <v>4101</v>
          </cell>
          <cell r="B41" t="str">
            <v>生产成本</v>
          </cell>
        </row>
        <row r="42">
          <cell r="A42" t="str">
            <v>410101</v>
          </cell>
          <cell r="B42" t="str">
            <v>生产成本-工人工资</v>
          </cell>
        </row>
        <row r="43">
          <cell r="A43" t="str">
            <v>410102</v>
          </cell>
          <cell r="B43" t="str">
            <v>生产成本-辅助生产成本</v>
          </cell>
        </row>
        <row r="44">
          <cell r="A44" t="str">
            <v>410103</v>
          </cell>
          <cell r="B44" t="str">
            <v>生产成本-制造费用</v>
          </cell>
        </row>
        <row r="45">
          <cell r="A45" t="str">
            <v>410104</v>
          </cell>
          <cell r="B45" t="str">
            <v>生产成本-材料</v>
          </cell>
        </row>
        <row r="46">
          <cell r="A46" t="str">
            <v>4105</v>
          </cell>
          <cell r="B46" t="str">
            <v>制造费用</v>
          </cell>
        </row>
        <row r="47">
          <cell r="A47" t="str">
            <v>410501</v>
          </cell>
          <cell r="B47" t="str">
            <v>制造费用-电费</v>
          </cell>
        </row>
        <row r="48">
          <cell r="A48" t="str">
            <v>410503</v>
          </cell>
          <cell r="B48" t="str">
            <v>制造费用-水费</v>
          </cell>
        </row>
        <row r="49">
          <cell r="A49" t="str">
            <v>410504</v>
          </cell>
          <cell r="B49" t="str">
            <v>制造费用-折旧费</v>
          </cell>
        </row>
        <row r="50">
          <cell r="A50" t="str">
            <v>410505</v>
          </cell>
          <cell r="B50" t="str">
            <v>制造费用-修理费</v>
          </cell>
        </row>
        <row r="51">
          <cell r="A51" t="str">
            <v>5101</v>
          </cell>
          <cell r="B51" t="str">
            <v>主营业务收入</v>
          </cell>
        </row>
        <row r="52">
          <cell r="A52" t="str">
            <v>5102</v>
          </cell>
          <cell r="B52" t="str">
            <v>其他业务收入</v>
          </cell>
        </row>
        <row r="53">
          <cell r="A53" t="str">
            <v>5201</v>
          </cell>
          <cell r="B53" t="str">
            <v>投资收益</v>
          </cell>
        </row>
        <row r="54">
          <cell r="A54" t="str">
            <v>5301</v>
          </cell>
          <cell r="B54" t="str">
            <v>营业外收入</v>
          </cell>
        </row>
        <row r="55">
          <cell r="A55" t="str">
            <v>5401</v>
          </cell>
          <cell r="B55" t="str">
            <v>主营业务成本</v>
          </cell>
        </row>
        <row r="56">
          <cell r="A56" t="str">
            <v>540101</v>
          </cell>
          <cell r="B56" t="str">
            <v>主营业务成本-销售成本</v>
          </cell>
        </row>
        <row r="57">
          <cell r="A57" t="str">
            <v>540102</v>
          </cell>
          <cell r="B57" t="str">
            <v>主营业务成本-销售折扣折让</v>
          </cell>
        </row>
        <row r="58">
          <cell r="A58" t="str">
            <v>5402</v>
          </cell>
          <cell r="B58" t="str">
            <v>主营业务税金及附加</v>
          </cell>
        </row>
        <row r="59">
          <cell r="A59" t="str">
            <v>5501</v>
          </cell>
          <cell r="B59" t="str">
            <v>营业费用</v>
          </cell>
        </row>
        <row r="60">
          <cell r="A60" t="str">
            <v>5502</v>
          </cell>
          <cell r="B60" t="str">
            <v>管理费用</v>
          </cell>
        </row>
        <row r="61">
          <cell r="A61" t="str">
            <v>550201</v>
          </cell>
          <cell r="B61" t="str">
            <v>管理费用-管理人员工资</v>
          </cell>
        </row>
        <row r="62">
          <cell r="A62" t="str">
            <v>550202</v>
          </cell>
          <cell r="B62" t="str">
            <v>管理费用-办公费</v>
          </cell>
        </row>
        <row r="63">
          <cell r="A63" t="str">
            <v>550203</v>
          </cell>
          <cell r="B63" t="str">
            <v>管理费用-差旅费</v>
          </cell>
        </row>
        <row r="64">
          <cell r="A64" t="str">
            <v>550204</v>
          </cell>
          <cell r="B64" t="str">
            <v>管理费用-折旧费</v>
          </cell>
        </row>
        <row r="65">
          <cell r="A65" t="str">
            <v>550205</v>
          </cell>
          <cell r="B65" t="str">
            <v>管理费用-坏账损失</v>
          </cell>
        </row>
        <row r="66">
          <cell r="A66" t="str">
            <v>5503</v>
          </cell>
          <cell r="B66" t="str">
            <v>财务费用</v>
          </cell>
        </row>
        <row r="67">
          <cell r="A67" t="str">
            <v>550301</v>
          </cell>
          <cell r="B67" t="str">
            <v>财务费用-利息</v>
          </cell>
        </row>
        <row r="68">
          <cell r="A68" t="str">
            <v>550302</v>
          </cell>
          <cell r="B68" t="str">
            <v>财务费用-手续费</v>
          </cell>
        </row>
        <row r="69">
          <cell r="A69" t="str">
            <v>5601</v>
          </cell>
          <cell r="B69" t="str">
            <v>营业外支出</v>
          </cell>
        </row>
        <row r="70">
          <cell r="A70" t="str">
            <v>5701</v>
          </cell>
          <cell r="B70" t="str">
            <v>所得税</v>
          </cell>
        </row>
      </sheetData>
      <sheetData sheetId="1">
        <row r="3">
          <cell r="B3" t="str">
            <v>现金</v>
          </cell>
        </row>
        <row r="4">
          <cell r="B4" t="str">
            <v>银行存款</v>
          </cell>
        </row>
        <row r="5">
          <cell r="B5" t="str">
            <v>其他货币资金</v>
          </cell>
        </row>
        <row r="6">
          <cell r="B6" t="str">
            <v>应收票据</v>
          </cell>
        </row>
        <row r="7">
          <cell r="B7" t="str">
            <v>应收账款</v>
          </cell>
        </row>
        <row r="8">
          <cell r="B8" t="str">
            <v>其他应收款</v>
          </cell>
        </row>
        <row r="9">
          <cell r="B9" t="str">
            <v>坏账准备</v>
          </cell>
        </row>
        <row r="10">
          <cell r="B10" t="str">
            <v>购买材料</v>
          </cell>
        </row>
        <row r="11">
          <cell r="B11" t="str">
            <v>库存商品</v>
          </cell>
        </row>
        <row r="12">
          <cell r="B12" t="str">
            <v>待摊费用</v>
          </cell>
        </row>
        <row r="13">
          <cell r="B13" t="str">
            <v>固定资产</v>
          </cell>
        </row>
        <row r="14">
          <cell r="B14" t="str">
            <v>累计折旧</v>
          </cell>
        </row>
        <row r="15">
          <cell r="B15" t="str">
            <v>待处理财产损溢</v>
          </cell>
        </row>
        <row r="16">
          <cell r="B16" t="str">
            <v>短期借款</v>
          </cell>
        </row>
        <row r="17">
          <cell r="B17" t="str">
            <v>应付票据</v>
          </cell>
        </row>
        <row r="18">
          <cell r="B18" t="str">
            <v>应付账款</v>
          </cell>
        </row>
        <row r="19">
          <cell r="B19" t="str">
            <v>应付工资</v>
          </cell>
        </row>
        <row r="20">
          <cell r="B20" t="str">
            <v>应付福利费</v>
          </cell>
        </row>
        <row r="21">
          <cell r="B21" t="str">
            <v>应付股利</v>
          </cell>
        </row>
        <row r="22">
          <cell r="B22" t="str">
            <v>应交税金</v>
          </cell>
        </row>
        <row r="23">
          <cell r="B23" t="str">
            <v>其他应付款</v>
          </cell>
        </row>
        <row r="24">
          <cell r="B24" t="str">
            <v>预提费用</v>
          </cell>
        </row>
        <row r="25">
          <cell r="B25" t="str">
            <v>实收资本(或股本)</v>
          </cell>
        </row>
        <row r="26">
          <cell r="B26" t="str">
            <v>盈余公积</v>
          </cell>
        </row>
        <row r="27">
          <cell r="B27" t="str">
            <v>本年利润</v>
          </cell>
        </row>
        <row r="28">
          <cell r="B28" t="str">
            <v>利润分配</v>
          </cell>
        </row>
        <row r="29">
          <cell r="B29" t="str">
            <v>生产成本</v>
          </cell>
        </row>
        <row r="30">
          <cell r="B30" t="str">
            <v>制造费用</v>
          </cell>
        </row>
        <row r="31">
          <cell r="B31" t="str">
            <v>主营业务收入</v>
          </cell>
        </row>
        <row r="32">
          <cell r="B32" t="str">
            <v>其他业务收入</v>
          </cell>
        </row>
        <row r="33">
          <cell r="B33" t="str">
            <v>投资收益</v>
          </cell>
        </row>
        <row r="34">
          <cell r="B34" t="str">
            <v>营业外收入</v>
          </cell>
        </row>
        <row r="35">
          <cell r="B35" t="str">
            <v>主营业务成本</v>
          </cell>
        </row>
        <row r="36">
          <cell r="B36" t="str">
            <v>营业费用</v>
          </cell>
        </row>
        <row r="37">
          <cell r="B37" t="str">
            <v>管理费用</v>
          </cell>
        </row>
        <row r="38">
          <cell r="B38" t="str">
            <v>财务费用</v>
          </cell>
        </row>
        <row r="39">
          <cell r="B39" t="str">
            <v>营业外支出</v>
          </cell>
        </row>
        <row r="40">
          <cell r="B40" t="str">
            <v>所得税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P21"/>
  <sheetViews>
    <sheetView tabSelected="1" workbookViewId="0">
      <selection activeCell="M29" sqref="M29"/>
    </sheetView>
  </sheetViews>
  <sheetFormatPr defaultRowHeight="13.5"/>
  <cols>
    <col min="1" max="1" width="4.125" style="2" customWidth="1"/>
    <col min="2" max="2" width="7.25" style="2" customWidth="1"/>
    <col min="3" max="3" width="6.625" style="2" customWidth="1"/>
    <col min="4" max="4" width="11.75" style="2" customWidth="1"/>
    <col min="5" max="5" width="18" style="2" customWidth="1"/>
    <col min="6" max="6" width="14.75" style="2" customWidth="1"/>
    <col min="7" max="7" width="14.5" style="2" customWidth="1"/>
    <col min="8" max="8" width="16.125" style="2" customWidth="1"/>
    <col min="9" max="12" width="9.25" style="2" customWidth="1"/>
    <col min="13" max="16384" width="9" style="2"/>
  </cols>
  <sheetData>
    <row r="2" spans="1:16" ht="24.75">
      <c r="A2" s="42" t="s">
        <v>0</v>
      </c>
      <c r="B2" s="42"/>
      <c r="C2" s="42"/>
      <c r="D2" s="42"/>
      <c r="E2" s="42"/>
      <c r="F2" s="42"/>
      <c r="G2" s="42"/>
      <c r="H2" s="42"/>
      <c r="I2" s="42"/>
      <c r="J2" s="1"/>
      <c r="K2" s="1"/>
      <c r="L2" s="1"/>
      <c r="M2" s="1"/>
      <c r="N2" s="1"/>
      <c r="O2" s="1"/>
      <c r="P2" s="1"/>
    </row>
    <row r="3" spans="1:16" ht="14.25" thickBot="1">
      <c r="A3" s="9"/>
      <c r="B3" s="23" t="s">
        <v>1</v>
      </c>
      <c r="C3" s="23"/>
      <c r="D3" s="23"/>
      <c r="E3" s="23"/>
      <c r="F3" s="23"/>
      <c r="G3" s="23"/>
      <c r="H3" s="23"/>
      <c r="I3" s="10"/>
      <c r="J3" s="3"/>
    </row>
    <row r="4" spans="1:16" ht="14.25" thickBot="1">
      <c r="A4" s="9"/>
      <c r="B4" s="11" t="s">
        <v>2</v>
      </c>
      <c r="C4" s="11" t="s">
        <v>3</v>
      </c>
      <c r="D4" s="11" t="s">
        <v>4</v>
      </c>
      <c r="E4" s="11" t="s">
        <v>5</v>
      </c>
      <c r="F4" s="11" t="s">
        <v>6</v>
      </c>
      <c r="G4" s="11" t="s">
        <v>7</v>
      </c>
      <c r="H4" s="11" t="s">
        <v>8</v>
      </c>
      <c r="I4" s="9"/>
    </row>
    <row r="5" spans="1:16" ht="14.25" thickBot="1">
      <c r="B5" s="4">
        <v>6</v>
      </c>
      <c r="C5" s="4">
        <v>1</v>
      </c>
      <c r="D5" s="4"/>
      <c r="E5" s="7" t="s">
        <v>9</v>
      </c>
      <c r="F5" s="6"/>
      <c r="G5" s="6"/>
      <c r="H5" s="6">
        <v>20000</v>
      </c>
    </row>
    <row r="6" spans="1:16" ht="14.25" thickBot="1">
      <c r="B6" s="4">
        <v>6</v>
      </c>
      <c r="C6" s="4">
        <v>2</v>
      </c>
      <c r="D6" s="4" t="s">
        <v>10</v>
      </c>
      <c r="E6" s="7" t="s">
        <v>11</v>
      </c>
      <c r="F6" s="6">
        <v>200020</v>
      </c>
      <c r="G6" s="6"/>
      <c r="H6" s="6">
        <f>H5+F6-G6</f>
        <v>220020</v>
      </c>
    </row>
    <row r="7" spans="1:16" ht="14.25" thickBot="1">
      <c r="B7" s="4">
        <v>6</v>
      </c>
      <c r="C7" s="4">
        <v>2</v>
      </c>
      <c r="D7" s="4" t="s">
        <v>12</v>
      </c>
      <c r="E7" s="7" t="s">
        <v>13</v>
      </c>
      <c r="F7" s="6"/>
      <c r="G7" s="6">
        <v>1800</v>
      </c>
      <c r="H7" s="6">
        <f t="shared" ref="H7:H21" si="0">H6+F7-G7</f>
        <v>218220</v>
      </c>
    </row>
    <row r="8" spans="1:16" ht="14.25" thickBot="1">
      <c r="B8" s="4">
        <v>6</v>
      </c>
      <c r="C8" s="4">
        <v>4</v>
      </c>
      <c r="D8" s="4" t="s">
        <v>14</v>
      </c>
      <c r="E8" s="7" t="s">
        <v>15</v>
      </c>
      <c r="F8" s="6"/>
      <c r="G8" s="6">
        <v>1800</v>
      </c>
      <c r="H8" s="6">
        <f t="shared" si="0"/>
        <v>216420</v>
      </c>
    </row>
    <row r="9" spans="1:16" ht="14.25" thickBot="1">
      <c r="B9" s="4">
        <v>6</v>
      </c>
      <c r="C9" s="4">
        <v>4</v>
      </c>
      <c r="D9" s="4" t="s">
        <v>16</v>
      </c>
      <c r="E9" s="7" t="s">
        <v>17</v>
      </c>
      <c r="F9" s="6">
        <v>12000</v>
      </c>
      <c r="G9" s="6"/>
      <c r="H9" s="6">
        <f t="shared" si="0"/>
        <v>228420</v>
      </c>
    </row>
    <row r="10" spans="1:16" ht="14.25" thickBot="1">
      <c r="B10" s="4">
        <v>6</v>
      </c>
      <c r="C10" s="4">
        <v>5</v>
      </c>
      <c r="D10" s="4" t="s">
        <v>12</v>
      </c>
      <c r="E10" s="7" t="s">
        <v>18</v>
      </c>
      <c r="F10" s="6"/>
      <c r="G10" s="6">
        <v>6000</v>
      </c>
      <c r="H10" s="6">
        <f t="shared" si="0"/>
        <v>222420</v>
      </c>
    </row>
    <row r="11" spans="1:16" ht="14.25" thickBot="1">
      <c r="B11" s="4">
        <v>6</v>
      </c>
      <c r="C11" s="4">
        <v>6</v>
      </c>
      <c r="D11" s="4" t="s">
        <v>14</v>
      </c>
      <c r="E11" s="7" t="s">
        <v>19</v>
      </c>
      <c r="F11" s="6">
        <v>1000</v>
      </c>
      <c r="G11" s="6"/>
      <c r="H11" s="6">
        <f t="shared" si="0"/>
        <v>223420</v>
      </c>
    </row>
    <row r="12" spans="1:16" ht="14.25" thickBot="1">
      <c r="B12" s="4">
        <v>6</v>
      </c>
      <c r="C12" s="4">
        <v>6</v>
      </c>
      <c r="D12" s="4" t="s">
        <v>14</v>
      </c>
      <c r="E12" s="7" t="s">
        <v>20</v>
      </c>
      <c r="F12" s="6">
        <v>20000</v>
      </c>
      <c r="G12" s="6"/>
      <c r="H12" s="6">
        <f t="shared" si="0"/>
        <v>243420</v>
      </c>
    </row>
    <row r="13" spans="1:16" ht="14.25" thickBot="1">
      <c r="B13" s="4">
        <v>6</v>
      </c>
      <c r="C13" s="4">
        <v>7</v>
      </c>
      <c r="D13" s="7" t="s">
        <v>21</v>
      </c>
      <c r="E13" s="7" t="s">
        <v>22</v>
      </c>
      <c r="F13" s="6">
        <v>18000</v>
      </c>
      <c r="G13" s="6"/>
      <c r="H13" s="6">
        <f t="shared" si="0"/>
        <v>261420</v>
      </c>
    </row>
    <row r="14" spans="1:16" ht="14.25" thickBot="1">
      <c r="B14" s="4">
        <v>6</v>
      </c>
      <c r="C14" s="4">
        <v>7</v>
      </c>
      <c r="D14" s="4" t="s">
        <v>12</v>
      </c>
      <c r="E14" s="4" t="s">
        <v>23</v>
      </c>
      <c r="F14" s="6"/>
      <c r="G14" s="6">
        <v>48000</v>
      </c>
      <c r="H14" s="6">
        <f t="shared" si="0"/>
        <v>213420</v>
      </c>
    </row>
    <row r="15" spans="1:16" ht="14.25" thickBot="1">
      <c r="B15" s="4">
        <v>6</v>
      </c>
      <c r="C15" s="4">
        <v>8</v>
      </c>
      <c r="D15" s="4" t="s">
        <v>12</v>
      </c>
      <c r="E15" s="7" t="s">
        <v>24</v>
      </c>
      <c r="F15" s="6"/>
      <c r="G15" s="6">
        <v>250</v>
      </c>
      <c r="H15" s="6">
        <f t="shared" si="0"/>
        <v>213170</v>
      </c>
    </row>
    <row r="16" spans="1:16" ht="14.25" thickBot="1">
      <c r="B16" s="4">
        <v>6</v>
      </c>
      <c r="C16" s="4">
        <v>8</v>
      </c>
      <c r="D16" s="4" t="s">
        <v>16</v>
      </c>
      <c r="E16" s="7" t="s">
        <v>25</v>
      </c>
      <c r="F16" s="6">
        <v>10000</v>
      </c>
      <c r="G16" s="6"/>
      <c r="H16" s="6">
        <f t="shared" si="0"/>
        <v>223170</v>
      </c>
    </row>
    <row r="17" spans="2:8" ht="14.25" thickBot="1">
      <c r="B17" s="4">
        <v>6</v>
      </c>
      <c r="C17" s="4">
        <v>8</v>
      </c>
      <c r="D17" s="4" t="s">
        <v>16</v>
      </c>
      <c r="E17" s="7" t="s">
        <v>22</v>
      </c>
      <c r="F17" s="6">
        <v>12000</v>
      </c>
      <c r="G17" s="6"/>
      <c r="H17" s="6">
        <f t="shared" si="0"/>
        <v>235170</v>
      </c>
    </row>
    <row r="18" spans="2:8" ht="14.25" thickBot="1">
      <c r="B18" s="4">
        <v>6</v>
      </c>
      <c r="C18" s="4">
        <v>10</v>
      </c>
      <c r="D18" s="4" t="s">
        <v>14</v>
      </c>
      <c r="E18" s="7" t="s">
        <v>13</v>
      </c>
      <c r="F18" s="6"/>
      <c r="G18" s="6">
        <v>48200</v>
      </c>
      <c r="H18" s="6">
        <f t="shared" si="0"/>
        <v>186970</v>
      </c>
    </row>
    <row r="19" spans="2:8" ht="14.25" thickBot="1">
      <c r="B19" s="4">
        <v>6</v>
      </c>
      <c r="C19" s="4">
        <v>12</v>
      </c>
      <c r="D19" s="4" t="s">
        <v>12</v>
      </c>
      <c r="E19" s="7" t="s">
        <v>26</v>
      </c>
      <c r="F19" s="6"/>
      <c r="G19" s="6">
        <v>12500</v>
      </c>
      <c r="H19" s="6">
        <f t="shared" si="0"/>
        <v>174470</v>
      </c>
    </row>
    <row r="20" spans="2:8" ht="14.25" thickBot="1">
      <c r="B20" s="4">
        <v>6</v>
      </c>
      <c r="C20" s="4">
        <v>12</v>
      </c>
      <c r="D20" s="7" t="s">
        <v>21</v>
      </c>
      <c r="E20" s="7" t="s">
        <v>13</v>
      </c>
      <c r="F20" s="6"/>
      <c r="G20" s="6">
        <v>2000</v>
      </c>
      <c r="H20" s="6">
        <f t="shared" si="0"/>
        <v>172470</v>
      </c>
    </row>
    <row r="21" spans="2:8" ht="14.25" thickBot="1">
      <c r="B21" s="4">
        <v>6</v>
      </c>
      <c r="C21" s="4">
        <v>14</v>
      </c>
      <c r="D21" s="4" t="s">
        <v>12</v>
      </c>
      <c r="E21" s="7" t="s">
        <v>27</v>
      </c>
      <c r="F21" s="6"/>
      <c r="G21" s="6">
        <v>1300</v>
      </c>
      <c r="H21" s="6">
        <f t="shared" si="0"/>
        <v>171170</v>
      </c>
    </row>
  </sheetData>
  <mergeCells count="2">
    <mergeCell ref="A2:I2"/>
    <mergeCell ref="B3:H3"/>
  </mergeCells>
  <phoneticPr fontId="1" type="noConversion"/>
  <dataValidations count="1">
    <dataValidation type="list" allowBlank="1" showInputMessage="1" showErrorMessage="1" prompt="请选择结算方式！" sqref="D5:D21">
      <formula1>"转支,现支,电汇,信汇,本票,委托收款"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P20"/>
  <sheetViews>
    <sheetView workbookViewId="0">
      <selection activeCell="H25" sqref="H25"/>
    </sheetView>
  </sheetViews>
  <sheetFormatPr defaultRowHeight="13.5"/>
  <cols>
    <col min="1" max="1" width="6" style="2" customWidth="1"/>
    <col min="2" max="2" width="5.875" style="2" customWidth="1"/>
    <col min="3" max="3" width="5.5" style="2" customWidth="1"/>
    <col min="4" max="4" width="10.25" style="2" customWidth="1"/>
    <col min="5" max="5" width="13.5" style="2" customWidth="1"/>
    <col min="6" max="6" width="10.75" style="2" customWidth="1"/>
    <col min="7" max="7" width="10.125" style="2" customWidth="1"/>
    <col min="8" max="8" width="12.125" style="2" customWidth="1"/>
    <col min="9" max="12" width="9.25" style="2" customWidth="1"/>
    <col min="13" max="16384" width="9" style="2"/>
  </cols>
  <sheetData>
    <row r="1" spans="1:16" ht="24.75">
      <c r="A1" s="22" t="s">
        <v>28</v>
      </c>
      <c r="B1" s="22"/>
      <c r="C1" s="22"/>
      <c r="D1" s="22"/>
      <c r="E1" s="22"/>
      <c r="F1" s="22"/>
      <c r="G1" s="22"/>
      <c r="H1" s="22"/>
      <c r="I1" s="22"/>
      <c r="J1" s="1"/>
      <c r="K1" s="1"/>
      <c r="L1" s="1"/>
      <c r="M1" s="1"/>
      <c r="N1" s="1"/>
      <c r="O1" s="1"/>
      <c r="P1" s="1"/>
    </row>
    <row r="2" spans="1:16" ht="14.25" thickBot="1">
      <c r="A2" s="9"/>
      <c r="B2" s="23" t="s">
        <v>1</v>
      </c>
      <c r="C2" s="23"/>
      <c r="D2" s="23"/>
      <c r="E2" s="23"/>
      <c r="F2" s="23"/>
      <c r="G2" s="23"/>
      <c r="H2" s="23"/>
      <c r="I2" s="10"/>
      <c r="J2" s="3"/>
    </row>
    <row r="3" spans="1:16" ht="14.25" thickBot="1">
      <c r="A3" s="9"/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9"/>
    </row>
    <row r="4" spans="1:16" ht="14.25" thickBot="1">
      <c r="B4" s="4">
        <v>6</v>
      </c>
      <c r="C4" s="4">
        <v>1</v>
      </c>
      <c r="D4" s="4"/>
      <c r="E4" s="5" t="s">
        <v>9</v>
      </c>
      <c r="F4" s="6"/>
      <c r="G4" s="6"/>
      <c r="H4" s="6">
        <v>28000</v>
      </c>
    </row>
    <row r="5" spans="1:16" ht="14.25" thickBot="1">
      <c r="B5" s="4">
        <v>6</v>
      </c>
      <c r="C5" s="4">
        <v>2</v>
      </c>
      <c r="D5" s="4" t="s">
        <v>16</v>
      </c>
      <c r="E5" s="5" t="s">
        <v>36</v>
      </c>
      <c r="F5" s="6">
        <v>180000</v>
      </c>
      <c r="G5" s="6"/>
      <c r="H5" s="6">
        <f>H4+F5-G5</f>
        <v>208000</v>
      </c>
    </row>
    <row r="6" spans="1:16" ht="14.25" thickBot="1">
      <c r="B6" s="4">
        <v>6</v>
      </c>
      <c r="C6" s="4">
        <v>2</v>
      </c>
      <c r="D6" s="4" t="s">
        <v>12</v>
      </c>
      <c r="E6" s="5" t="s">
        <v>13</v>
      </c>
      <c r="F6" s="6"/>
      <c r="G6" s="6">
        <v>80000</v>
      </c>
      <c r="H6" s="6">
        <f t="shared" ref="H6:H20" si="0">H5+F6-G6</f>
        <v>128000</v>
      </c>
    </row>
    <row r="7" spans="1:16" ht="14.25" thickBot="1">
      <c r="B7" s="4">
        <v>6</v>
      </c>
      <c r="C7" s="4">
        <v>4</v>
      </c>
      <c r="D7" s="4" t="s">
        <v>14</v>
      </c>
      <c r="E7" s="5" t="s">
        <v>15</v>
      </c>
      <c r="F7" s="6"/>
      <c r="G7" s="6">
        <v>1800</v>
      </c>
      <c r="H7" s="6">
        <f t="shared" si="0"/>
        <v>126200</v>
      </c>
    </row>
    <row r="8" spans="1:16" ht="14.25" thickBot="1">
      <c r="B8" s="4">
        <v>6</v>
      </c>
      <c r="C8" s="4">
        <v>4</v>
      </c>
      <c r="D8" s="4" t="s">
        <v>16</v>
      </c>
      <c r="E8" s="5" t="s">
        <v>17</v>
      </c>
      <c r="F8" s="6">
        <v>12000</v>
      </c>
      <c r="G8" s="6"/>
      <c r="H8" s="6">
        <f t="shared" si="0"/>
        <v>138200</v>
      </c>
    </row>
    <row r="9" spans="1:16" ht="14.25" thickBot="1">
      <c r="B9" s="4">
        <v>6</v>
      </c>
      <c r="C9" s="4">
        <v>4</v>
      </c>
      <c r="D9" s="4" t="s">
        <v>12</v>
      </c>
      <c r="E9" s="5" t="s">
        <v>18</v>
      </c>
      <c r="F9" s="6"/>
      <c r="G9" s="6">
        <v>6000</v>
      </c>
      <c r="H9" s="6">
        <f t="shared" si="0"/>
        <v>132200</v>
      </c>
    </row>
    <row r="10" spans="1:16" ht="14.25" thickBot="1">
      <c r="B10" s="4">
        <v>6</v>
      </c>
      <c r="C10" s="4">
        <v>4</v>
      </c>
      <c r="D10" s="4" t="s">
        <v>14</v>
      </c>
      <c r="E10" s="5" t="s">
        <v>19</v>
      </c>
      <c r="F10" s="6">
        <v>1000</v>
      </c>
      <c r="G10" s="6"/>
      <c r="H10" s="6">
        <f t="shared" si="0"/>
        <v>133200</v>
      </c>
    </row>
    <row r="11" spans="1:16" ht="14.25" thickBot="1">
      <c r="B11" s="4">
        <v>6</v>
      </c>
      <c r="C11" s="4">
        <v>7</v>
      </c>
      <c r="D11" s="4" t="s">
        <v>14</v>
      </c>
      <c r="E11" s="5" t="s">
        <v>20</v>
      </c>
      <c r="F11" s="6">
        <v>20000</v>
      </c>
      <c r="G11" s="6"/>
      <c r="H11" s="6">
        <f t="shared" si="0"/>
        <v>153200</v>
      </c>
    </row>
    <row r="12" spans="1:16" ht="14.25" thickBot="1">
      <c r="B12" s="4">
        <v>6</v>
      </c>
      <c r="C12" s="4">
        <v>7</v>
      </c>
      <c r="D12" s="7" t="s">
        <v>21</v>
      </c>
      <c r="E12" s="5" t="s">
        <v>22</v>
      </c>
      <c r="F12" s="6">
        <v>8000</v>
      </c>
      <c r="G12" s="6"/>
      <c r="H12" s="6">
        <f t="shared" si="0"/>
        <v>161200</v>
      </c>
    </row>
    <row r="13" spans="1:16" ht="14.25" thickBot="1">
      <c r="B13" s="4">
        <v>6</v>
      </c>
      <c r="C13" s="4">
        <v>7</v>
      </c>
      <c r="D13" s="4" t="s">
        <v>12</v>
      </c>
      <c r="E13" s="8" t="s">
        <v>23</v>
      </c>
      <c r="F13" s="6"/>
      <c r="G13" s="6">
        <v>8000</v>
      </c>
      <c r="H13" s="6">
        <f t="shared" si="0"/>
        <v>153200</v>
      </c>
    </row>
    <row r="14" spans="1:16" ht="14.25" thickBot="1">
      <c r="B14" s="4">
        <v>6</v>
      </c>
      <c r="C14" s="4">
        <v>11</v>
      </c>
      <c r="D14" s="4" t="s">
        <v>12</v>
      </c>
      <c r="E14" s="5" t="s">
        <v>24</v>
      </c>
      <c r="F14" s="6"/>
      <c r="G14" s="6">
        <v>250</v>
      </c>
      <c r="H14" s="6">
        <f t="shared" si="0"/>
        <v>152950</v>
      </c>
    </row>
    <row r="15" spans="1:16" ht="14.25" thickBot="1">
      <c r="B15" s="4">
        <v>6</v>
      </c>
      <c r="C15" s="4">
        <v>12</v>
      </c>
      <c r="D15" s="4" t="s">
        <v>16</v>
      </c>
      <c r="E15" s="5" t="s">
        <v>25</v>
      </c>
      <c r="F15" s="6">
        <v>10000</v>
      </c>
      <c r="G15" s="6"/>
      <c r="H15" s="6">
        <f t="shared" si="0"/>
        <v>162950</v>
      </c>
    </row>
    <row r="16" spans="1:16" ht="14.25" thickBot="1">
      <c r="B16" s="4">
        <v>6</v>
      </c>
      <c r="C16" s="4">
        <v>12</v>
      </c>
      <c r="D16" s="4" t="s">
        <v>16</v>
      </c>
      <c r="E16" s="5" t="s">
        <v>22</v>
      </c>
      <c r="F16" s="6">
        <v>12000</v>
      </c>
      <c r="G16" s="6"/>
      <c r="H16" s="6">
        <f t="shared" si="0"/>
        <v>174950</v>
      </c>
    </row>
    <row r="17" spans="2:8" ht="14.25" thickBot="1">
      <c r="B17" s="4">
        <v>6</v>
      </c>
      <c r="C17" s="4">
        <v>12</v>
      </c>
      <c r="D17" s="4" t="s">
        <v>14</v>
      </c>
      <c r="E17" s="5" t="s">
        <v>13</v>
      </c>
      <c r="F17" s="6"/>
      <c r="G17" s="6">
        <v>48200</v>
      </c>
      <c r="H17" s="6">
        <f t="shared" si="0"/>
        <v>126750</v>
      </c>
    </row>
    <row r="18" spans="2:8" ht="14.25" thickBot="1">
      <c r="B18" s="4">
        <v>6</v>
      </c>
      <c r="C18" s="4">
        <v>13</v>
      </c>
      <c r="D18" s="4" t="s">
        <v>12</v>
      </c>
      <c r="E18" s="5" t="s">
        <v>26</v>
      </c>
      <c r="F18" s="6"/>
      <c r="G18" s="6">
        <v>12500</v>
      </c>
      <c r="H18" s="6">
        <f t="shared" si="0"/>
        <v>114250</v>
      </c>
    </row>
    <row r="19" spans="2:8" ht="14.25" thickBot="1">
      <c r="B19" s="4">
        <v>6</v>
      </c>
      <c r="C19" s="4">
        <v>14</v>
      </c>
      <c r="D19" s="7" t="s">
        <v>21</v>
      </c>
      <c r="E19" s="5" t="s">
        <v>13</v>
      </c>
      <c r="F19" s="6"/>
      <c r="G19" s="6">
        <v>2000</v>
      </c>
      <c r="H19" s="6">
        <f t="shared" si="0"/>
        <v>112250</v>
      </c>
    </row>
    <row r="20" spans="2:8" ht="14.25" thickBot="1">
      <c r="B20" s="4">
        <v>6</v>
      </c>
      <c r="C20" s="4">
        <v>14</v>
      </c>
      <c r="D20" s="4" t="s">
        <v>12</v>
      </c>
      <c r="E20" s="5" t="s">
        <v>27</v>
      </c>
      <c r="F20" s="6"/>
      <c r="G20" s="6">
        <v>1300</v>
      </c>
      <c r="H20" s="6">
        <f t="shared" si="0"/>
        <v>110950</v>
      </c>
    </row>
  </sheetData>
  <mergeCells count="2">
    <mergeCell ref="A1:I1"/>
    <mergeCell ref="B2:H2"/>
  </mergeCells>
  <phoneticPr fontId="1" type="noConversion"/>
  <dataValidations count="1">
    <dataValidation type="list" allowBlank="1" showInputMessage="1" showErrorMessage="1" prompt="请选择结算方式！" sqref="D4:D20">
      <formula1>"转支,现支,电汇,信汇,本票,委托收款"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0"/>
  <sheetViews>
    <sheetView workbookViewId="0">
      <selection activeCell="D5" sqref="D5:F20"/>
    </sheetView>
  </sheetViews>
  <sheetFormatPr defaultRowHeight="13.5"/>
  <cols>
    <col min="1" max="1" width="4" style="2" customWidth="1"/>
    <col min="2" max="2" width="7.625" style="2" customWidth="1"/>
    <col min="3" max="3" width="6.75" style="2" customWidth="1"/>
    <col min="4" max="4" width="13.125" style="2" customWidth="1"/>
    <col min="5" max="5" width="16.25" style="2" customWidth="1"/>
    <col min="6" max="6" width="16.125" style="2" customWidth="1"/>
    <col min="7" max="9" width="9.25" style="2" customWidth="1"/>
    <col min="10" max="16384" width="9" style="2"/>
  </cols>
  <sheetData>
    <row r="1" spans="1:13" ht="24.75">
      <c r="A1" s="22" t="s">
        <v>37</v>
      </c>
      <c r="B1" s="22"/>
      <c r="C1" s="22"/>
      <c r="D1" s="22"/>
      <c r="E1" s="22"/>
      <c r="F1" s="22"/>
      <c r="G1" s="1"/>
      <c r="H1" s="1"/>
      <c r="I1" s="1"/>
      <c r="J1" s="1"/>
      <c r="K1" s="1"/>
      <c r="L1" s="1"/>
      <c r="M1" s="1"/>
    </row>
    <row r="2" spans="1:13" ht="14.25" thickBot="1">
      <c r="A2" s="9"/>
      <c r="B2" s="23" t="s">
        <v>34</v>
      </c>
      <c r="C2" s="23"/>
      <c r="D2" s="23"/>
      <c r="E2" s="23"/>
      <c r="F2" s="23"/>
      <c r="G2" s="3"/>
    </row>
    <row r="3" spans="1:13" ht="14.25" thickBot="1">
      <c r="A3" s="9"/>
      <c r="B3" s="11" t="s">
        <v>33</v>
      </c>
      <c r="C3" s="11" t="s">
        <v>32</v>
      </c>
      <c r="D3" s="11" t="s">
        <v>31</v>
      </c>
      <c r="E3" s="11" t="s">
        <v>30</v>
      </c>
      <c r="F3" s="11" t="s">
        <v>29</v>
      </c>
    </row>
    <row r="4" spans="1:13" ht="14.25" thickBot="1">
      <c r="B4" s="4">
        <v>6</v>
      </c>
      <c r="C4" s="4">
        <v>1</v>
      </c>
      <c r="D4" s="24" t="s">
        <v>35</v>
      </c>
      <c r="E4" s="25"/>
      <c r="F4" s="6">
        <f>中国工商银行日记账!H5+中国交通银行日记账!H4</f>
        <v>48000</v>
      </c>
    </row>
    <row r="5" spans="1:13" ht="14.25" thickBot="1">
      <c r="B5" s="4">
        <v>6</v>
      </c>
      <c r="C5" s="4">
        <v>2</v>
      </c>
      <c r="D5" s="6">
        <f>SUMIF(中国工商银行日记账!$C$6:$C$41,C5,中国工商银行日记账!$F$6:$F$41)+SUMIF(中国交通银行日记账!$C$5:$C$40,C5,中国交通银行日记账!$F$5:$F$40)</f>
        <v>380020</v>
      </c>
      <c r="E5" s="6">
        <f>SUMIF(中国工商银行日记账!$C$6:$C$41,C5,中国工商银行日记账!$G$6:$G$41)+SUMIF(中国交通银行日记账!$C$5:$C$40,C5,中国交通银行日记账!$G$5:$G$40)</f>
        <v>81800</v>
      </c>
      <c r="F5" s="6">
        <f>F4+D5-E5</f>
        <v>346220</v>
      </c>
    </row>
    <row r="6" spans="1:13" ht="14.25" thickBot="1">
      <c r="B6" s="4">
        <v>6</v>
      </c>
      <c r="C6" s="4">
        <v>2</v>
      </c>
      <c r="D6" s="6">
        <f>SUMIF(中国工商银行日记账!$C$6:$C$41,C6,中国工商银行日记账!$F$6:$F$41)+SUMIF(中国交通银行日记账!$C$5:$C$40,C6,中国交通银行日记账!$F$5:$F$40)</f>
        <v>380020</v>
      </c>
      <c r="E6" s="6">
        <f>SUMIF(中国工商银行日记账!$C$6:$C$41,C6,中国工商银行日记账!$G$6:$G$41)+SUMIF(中国交通银行日记账!$C$5:$C$40,C6,中国交通银行日记账!$G$5:$G$40)</f>
        <v>81800</v>
      </c>
      <c r="F6" s="6">
        <f t="shared" ref="F6:F20" si="0">F5+D6-E6</f>
        <v>644440</v>
      </c>
    </row>
    <row r="7" spans="1:13" ht="14.25" thickBot="1">
      <c r="B7" s="4">
        <v>6</v>
      </c>
      <c r="C7" s="4">
        <v>4</v>
      </c>
      <c r="D7" s="6">
        <f>SUMIF(中国工商银行日记账!$C$6:$C$41,C7,中国工商银行日记账!$F$6:$F$41)+SUMIF(中国交通银行日记账!$C$5:$C$40,C7,中国交通银行日记账!$F$5:$F$40)</f>
        <v>25000</v>
      </c>
      <c r="E7" s="6">
        <f>SUMIF(中国工商银行日记账!$C$6:$C$41,C7,中国工商银行日记账!$G$6:$G$41)+SUMIF(中国交通银行日记账!$C$5:$C$40,C7,中国交通银行日记账!$G$5:$G$40)</f>
        <v>9600</v>
      </c>
      <c r="F7" s="6">
        <f t="shared" si="0"/>
        <v>659840</v>
      </c>
    </row>
    <row r="8" spans="1:13" ht="14.25" thickBot="1">
      <c r="B8" s="4">
        <v>6</v>
      </c>
      <c r="C8" s="4">
        <v>4</v>
      </c>
      <c r="D8" s="6">
        <f>SUMIF(中国工商银行日记账!$C$6:$C$41,C8,中国工商银行日记账!$F$6:$F$41)+SUMIF(中国交通银行日记账!$C$5:$C$40,C8,中国交通银行日记账!$F$5:$F$40)</f>
        <v>25000</v>
      </c>
      <c r="E8" s="6">
        <f>SUMIF(中国工商银行日记账!$C$6:$C$41,C8,中国工商银行日记账!$G$6:$G$41)+SUMIF(中国交通银行日记账!$C$5:$C$40,C8,中国交通银行日记账!$G$5:$G$40)</f>
        <v>9600</v>
      </c>
      <c r="F8" s="6">
        <f t="shared" si="0"/>
        <v>675240</v>
      </c>
    </row>
    <row r="9" spans="1:13" ht="14.25" thickBot="1">
      <c r="B9" s="4">
        <v>6</v>
      </c>
      <c r="C9" s="4">
        <v>5</v>
      </c>
      <c r="D9" s="6">
        <f>SUMIF(中国工商银行日记账!$C$6:$C$41,C9,中国工商银行日记账!$F$6:$F$41)+SUMIF(中国交通银行日记账!$C$5:$C$40,C9,中国交通银行日记账!$F$5:$F$40)</f>
        <v>0</v>
      </c>
      <c r="E9" s="6">
        <f>SUMIF(中国工商银行日记账!$C$6:$C$41,C9,中国工商银行日记账!$G$6:$G$41)+SUMIF(中国交通银行日记账!$C$5:$C$40,C9,中国交通银行日记账!$G$5:$G$40)</f>
        <v>6000</v>
      </c>
      <c r="F9" s="6">
        <f t="shared" si="0"/>
        <v>669240</v>
      </c>
    </row>
    <row r="10" spans="1:13" ht="14.25" thickBot="1">
      <c r="B10" s="4">
        <v>6</v>
      </c>
      <c r="C10" s="4">
        <v>6</v>
      </c>
      <c r="D10" s="6">
        <f>SUMIF(中国工商银行日记账!$C$6:$C$41,C10,中国工商银行日记账!$F$6:$F$41)+SUMIF(中国交通银行日记账!$C$5:$C$40,C10,中国交通银行日记账!$F$5:$F$40)</f>
        <v>21000</v>
      </c>
      <c r="E10" s="6">
        <f>SUMIF(中国工商银行日记账!$C$6:$C$41,C10,中国工商银行日记账!$G$6:$G$41)+SUMIF(中国交通银行日记账!$C$5:$C$40,C10,中国交通银行日记账!$G$5:$G$40)</f>
        <v>0</v>
      </c>
      <c r="F10" s="6">
        <f t="shared" si="0"/>
        <v>690240</v>
      </c>
    </row>
    <row r="11" spans="1:13" ht="14.25" thickBot="1">
      <c r="B11" s="4">
        <v>6</v>
      </c>
      <c r="C11" s="4">
        <v>6</v>
      </c>
      <c r="D11" s="6">
        <f>SUMIF(中国工商银行日记账!$C$6:$C$41,C11,中国工商银行日记账!$F$6:$F$41)+SUMIF(中国交通银行日记账!$C$5:$C$40,C11,中国交通银行日记账!$F$5:$F$40)</f>
        <v>21000</v>
      </c>
      <c r="E11" s="6">
        <f>SUMIF(中国工商银行日记账!$C$6:$C$41,C11,中国工商银行日记账!$G$6:$G$41)+SUMIF(中国交通银行日记账!$C$5:$C$40,C11,中国交通银行日记账!$G$5:$G$40)</f>
        <v>0</v>
      </c>
      <c r="F11" s="6">
        <f t="shared" si="0"/>
        <v>711240</v>
      </c>
    </row>
    <row r="12" spans="1:13" ht="14.25" thickBot="1">
      <c r="B12" s="4">
        <v>6</v>
      </c>
      <c r="C12" s="4">
        <v>7</v>
      </c>
      <c r="D12" s="6">
        <f>SUMIF(中国工商银行日记账!$C$6:$C$41,C12,中国工商银行日记账!$F$6:$F$41)+SUMIF(中国交通银行日记账!$C$5:$C$40,C12,中国交通银行日记账!$F$5:$F$40)</f>
        <v>46000</v>
      </c>
      <c r="E12" s="6">
        <f>SUMIF(中国工商银行日记账!$C$6:$C$41,C12,中国工商银行日记账!$G$6:$G$41)+SUMIF(中国交通银行日记账!$C$5:$C$40,C12,中国交通银行日记账!$G$5:$G$40)</f>
        <v>56000</v>
      </c>
      <c r="F12" s="6">
        <f t="shared" si="0"/>
        <v>701240</v>
      </c>
    </row>
    <row r="13" spans="1:13" ht="14.25" thickBot="1">
      <c r="B13" s="4">
        <v>6</v>
      </c>
      <c r="C13" s="4">
        <v>7</v>
      </c>
      <c r="D13" s="6">
        <f>SUMIF(中国工商银行日记账!$C$6:$C$41,C13,中国工商银行日记账!$F$6:$F$41)+SUMIF(中国交通银行日记账!$C$5:$C$40,C13,中国交通银行日记账!$F$5:$F$40)</f>
        <v>46000</v>
      </c>
      <c r="E13" s="6">
        <f>SUMIF(中国工商银行日记账!$C$6:$C$41,C13,中国工商银行日记账!$G$6:$G$41)+SUMIF(中国交通银行日记账!$C$5:$C$40,C13,中国交通银行日记账!$G$5:$G$40)</f>
        <v>56000</v>
      </c>
      <c r="F13" s="6">
        <f t="shared" si="0"/>
        <v>691240</v>
      </c>
    </row>
    <row r="14" spans="1:13" ht="14.25" thickBot="1">
      <c r="B14" s="4">
        <v>6</v>
      </c>
      <c r="C14" s="4">
        <v>8</v>
      </c>
      <c r="D14" s="6">
        <f>SUMIF(中国工商银行日记账!$C$6:$C$41,C14,中国工商银行日记账!$F$6:$F$41)+SUMIF(中国交通银行日记账!$C$5:$C$40,C14,中国交通银行日记账!$F$5:$F$40)</f>
        <v>22000</v>
      </c>
      <c r="E14" s="6">
        <f>SUMIF(中国工商银行日记账!$C$6:$C$41,C14,中国工商银行日记账!$G$6:$G$41)+SUMIF(中国交通银行日记账!$C$5:$C$40,C14,中国交通银行日记账!$G$5:$G$40)</f>
        <v>250</v>
      </c>
      <c r="F14" s="6">
        <f t="shared" si="0"/>
        <v>712990</v>
      </c>
    </row>
    <row r="15" spans="1:13" ht="14.25" thickBot="1">
      <c r="B15" s="4">
        <v>6</v>
      </c>
      <c r="C15" s="4">
        <v>8</v>
      </c>
      <c r="D15" s="6">
        <f>SUMIF(中国工商银行日记账!$C$6:$C$41,C15,中国工商银行日记账!$F$6:$F$41)+SUMIF(中国交通银行日记账!$C$5:$C$40,C15,中国交通银行日记账!$F$5:$F$40)</f>
        <v>22000</v>
      </c>
      <c r="E15" s="6">
        <f>SUMIF(中国工商银行日记账!$C$6:$C$41,C15,中国工商银行日记账!$G$6:$G$41)+SUMIF(中国交通银行日记账!$C$5:$C$40,C15,中国交通银行日记账!$G$5:$G$40)</f>
        <v>250</v>
      </c>
      <c r="F15" s="6">
        <f t="shared" si="0"/>
        <v>734740</v>
      </c>
    </row>
    <row r="16" spans="1:13" ht="14.25" thickBot="1">
      <c r="B16" s="4">
        <v>6</v>
      </c>
      <c r="C16" s="4">
        <v>8</v>
      </c>
      <c r="D16" s="6">
        <f>SUMIF(中国工商银行日记账!$C$6:$C$41,C16,中国工商银行日记账!$F$6:$F$41)+SUMIF(中国交通银行日记账!$C$5:$C$40,C16,中国交通银行日记账!$F$5:$F$40)</f>
        <v>22000</v>
      </c>
      <c r="E16" s="6">
        <f>SUMIF(中国工商银行日记账!$C$6:$C$41,C16,中国工商银行日记账!$G$6:$G$41)+SUMIF(中国交通银行日记账!$C$5:$C$40,C16,中国交通银行日记账!$G$5:$G$40)</f>
        <v>250</v>
      </c>
      <c r="F16" s="6">
        <f t="shared" si="0"/>
        <v>756490</v>
      </c>
    </row>
    <row r="17" spans="2:6" ht="14.25" thickBot="1">
      <c r="B17" s="4">
        <v>6</v>
      </c>
      <c r="C17" s="4">
        <v>10</v>
      </c>
      <c r="D17" s="6">
        <f>SUMIF(中国工商银行日记账!$C$6:$C$41,C17,中国工商银行日记账!$F$6:$F$41)+SUMIF(中国交通银行日记账!$C$5:$C$40,C17,中国交通银行日记账!$F$5:$F$40)</f>
        <v>0</v>
      </c>
      <c r="E17" s="6">
        <f>SUMIF(中国工商银行日记账!$C$6:$C$41,C17,中国工商银行日记账!$G$6:$G$41)+SUMIF(中国交通银行日记账!$C$5:$C$40,C17,中国交通银行日记账!$G$5:$G$40)</f>
        <v>48200</v>
      </c>
      <c r="F17" s="6">
        <f t="shared" si="0"/>
        <v>708290</v>
      </c>
    </row>
    <row r="18" spans="2:6" ht="14.25" thickBot="1">
      <c r="B18" s="4">
        <v>6</v>
      </c>
      <c r="C18" s="4">
        <v>12</v>
      </c>
      <c r="D18" s="6">
        <f>SUMIF(中国工商银行日记账!$C$6:$C$41,C18,中国工商银行日记账!$F$6:$F$41)+SUMIF(中国交通银行日记账!$C$5:$C$40,C18,中国交通银行日记账!$F$5:$F$40)</f>
        <v>22000</v>
      </c>
      <c r="E18" s="6">
        <f>SUMIF(中国工商银行日记账!$C$6:$C$41,C18,中国工商银行日记账!$G$6:$G$41)+SUMIF(中国交通银行日记账!$C$5:$C$40,C18,中国交通银行日记账!$G$5:$G$40)</f>
        <v>62700</v>
      </c>
      <c r="F18" s="6">
        <f t="shared" si="0"/>
        <v>667590</v>
      </c>
    </row>
    <row r="19" spans="2:6" ht="14.25" thickBot="1">
      <c r="B19" s="4">
        <v>6</v>
      </c>
      <c r="C19" s="4">
        <v>12</v>
      </c>
      <c r="D19" s="6">
        <f>SUMIF(中国工商银行日记账!$C$6:$C$41,C19,中国工商银行日记账!$F$6:$F$41)+SUMIF(中国交通银行日记账!$C$5:$C$40,C19,中国交通银行日记账!$F$5:$F$40)</f>
        <v>22000</v>
      </c>
      <c r="E19" s="6">
        <f>SUMIF(中国工商银行日记账!$C$6:$C$41,C19,中国工商银行日记账!$G$6:$G$41)+SUMIF(中国交通银行日记账!$C$5:$C$40,C19,中国交通银行日记账!$G$5:$G$40)</f>
        <v>62700</v>
      </c>
      <c r="F19" s="6">
        <f t="shared" si="0"/>
        <v>626890</v>
      </c>
    </row>
    <row r="20" spans="2:6" ht="14.25" thickBot="1">
      <c r="B20" s="4">
        <v>6</v>
      </c>
      <c r="C20" s="4">
        <v>14</v>
      </c>
      <c r="D20" s="6">
        <f>SUMIF(中国工商银行日记账!$C$6:$C$41,C20,中国工商银行日记账!$F$6:$F$41)+SUMIF(中国交通银行日记账!$C$5:$C$40,C20,中国交通银行日记账!$F$5:$F$40)</f>
        <v>0</v>
      </c>
      <c r="E20" s="6">
        <f>SUMIF(中国工商银行日记账!$C$6:$C$41,C20,中国工商银行日记账!$G$6:$G$41)+SUMIF(中国交通银行日记账!$C$5:$C$40,C20,中国交通银行日记账!$G$5:$G$40)</f>
        <v>4600</v>
      </c>
      <c r="F20" s="6">
        <f t="shared" si="0"/>
        <v>622290</v>
      </c>
    </row>
  </sheetData>
  <mergeCells count="3">
    <mergeCell ref="A1:F1"/>
    <mergeCell ref="B2:F2"/>
    <mergeCell ref="D4:E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4"/>
  <sheetViews>
    <sheetView workbookViewId="0">
      <selection activeCell="K20" sqref="K20"/>
    </sheetView>
  </sheetViews>
  <sheetFormatPr defaultRowHeight="13.5"/>
  <cols>
    <col min="1" max="1" width="3.625" style="12" customWidth="1"/>
    <col min="2" max="2" width="13.875" style="12" customWidth="1"/>
    <col min="3" max="3" width="16.75" style="12" customWidth="1"/>
    <col min="4" max="4" width="20.375" style="12" customWidth="1"/>
    <col min="5" max="5" width="14.75" style="12" customWidth="1"/>
    <col min="6" max="6" width="17.625" style="12" customWidth="1"/>
    <col min="7" max="7" width="17" style="12" customWidth="1"/>
    <col min="8" max="16384" width="9" style="12"/>
  </cols>
  <sheetData>
    <row r="1" spans="2:7" ht="25.5">
      <c r="B1" s="38" t="s">
        <v>38</v>
      </c>
      <c r="C1" s="38"/>
      <c r="D1" s="38"/>
      <c r="E1" s="38"/>
      <c r="F1" s="38"/>
      <c r="G1" s="38"/>
    </row>
    <row r="2" spans="2:7" s="13" customFormat="1" ht="20.100000000000001" customHeight="1">
      <c r="B2" s="12" t="s">
        <v>39</v>
      </c>
      <c r="C2" s="12" t="s">
        <v>40</v>
      </c>
      <c r="D2" s="39"/>
      <c r="E2" s="39"/>
      <c r="F2" s="12"/>
      <c r="G2" s="12" t="s">
        <v>41</v>
      </c>
    </row>
    <row r="3" spans="2:7" s="13" customFormat="1" ht="20.100000000000001" customHeight="1">
      <c r="B3" s="12" t="s">
        <v>42</v>
      </c>
      <c r="C3" s="12" t="s">
        <v>43</v>
      </c>
      <c r="D3" s="12"/>
      <c r="E3" s="12"/>
      <c r="F3" s="12"/>
      <c r="G3" s="12"/>
    </row>
    <row r="4" spans="2:7" s="14" customFormat="1" ht="20.100000000000001" customHeight="1">
      <c r="B4" s="20" t="s">
        <v>44</v>
      </c>
      <c r="C4" s="20" t="s">
        <v>45</v>
      </c>
      <c r="D4" s="20" t="s">
        <v>46</v>
      </c>
      <c r="E4" s="20" t="s">
        <v>47</v>
      </c>
      <c r="F4" s="20" t="s">
        <v>48</v>
      </c>
      <c r="G4" s="20" t="s">
        <v>49</v>
      </c>
    </row>
    <row r="5" spans="2:7" ht="15.75" customHeight="1">
      <c r="B5" s="15">
        <v>0.33333333333333331</v>
      </c>
      <c r="C5" s="16">
        <v>6800</v>
      </c>
      <c r="D5" s="17">
        <v>2000</v>
      </c>
      <c r="E5" s="17"/>
      <c r="F5" s="16"/>
      <c r="G5" s="17">
        <f>C5+D5-E5</f>
        <v>8800</v>
      </c>
    </row>
    <row r="6" spans="2:7" ht="15.75" customHeight="1">
      <c r="B6" s="15">
        <v>0.41666666666666669</v>
      </c>
      <c r="C6" s="40"/>
      <c r="D6" s="17"/>
      <c r="E6" s="17">
        <v>15000</v>
      </c>
      <c r="F6" s="16" t="s">
        <v>59</v>
      </c>
      <c r="G6" s="17">
        <f>G5+D6-E6</f>
        <v>-6200</v>
      </c>
    </row>
    <row r="7" spans="2:7" ht="15.75" customHeight="1">
      <c r="B7" s="15">
        <v>0.58333333333333337</v>
      </c>
      <c r="C7" s="40"/>
      <c r="D7" s="17">
        <v>3000</v>
      </c>
      <c r="E7" s="17"/>
      <c r="F7" s="16"/>
      <c r="G7" s="17">
        <f t="shared" ref="G7:G9" si="0">G6+D7-E7</f>
        <v>-3200</v>
      </c>
    </row>
    <row r="8" spans="2:7" ht="15.75" customHeight="1">
      <c r="B8" s="15">
        <v>0.66666666666666663</v>
      </c>
      <c r="C8" s="40"/>
      <c r="D8" s="17">
        <v>20000</v>
      </c>
      <c r="E8" s="17">
        <v>9875</v>
      </c>
      <c r="F8" s="16" t="s">
        <v>60</v>
      </c>
      <c r="G8" s="17">
        <f t="shared" si="0"/>
        <v>6925</v>
      </c>
    </row>
    <row r="9" spans="2:7" ht="15.75" customHeight="1">
      <c r="B9" s="15">
        <v>0.72916666666666663</v>
      </c>
      <c r="C9" s="40"/>
      <c r="D9" s="17"/>
      <c r="E9" s="18"/>
      <c r="F9" s="16"/>
      <c r="G9" s="17">
        <f t="shared" si="0"/>
        <v>6925</v>
      </c>
    </row>
    <row r="10" spans="2:7" ht="15.75" customHeight="1">
      <c r="B10" s="41" t="s">
        <v>50</v>
      </c>
      <c r="C10" s="41"/>
      <c r="D10" s="17">
        <f>SUM(D5:D9)</f>
        <v>25000</v>
      </c>
      <c r="E10" s="17">
        <f>SUM(E5:E9)</f>
        <v>24875</v>
      </c>
      <c r="F10" s="16"/>
      <c r="G10" s="21">
        <f>C5+D10-E10</f>
        <v>6925</v>
      </c>
    </row>
    <row r="11" spans="2:7" ht="22.5" customHeight="1">
      <c r="B11" s="35" t="s">
        <v>51</v>
      </c>
      <c r="C11" s="36"/>
      <c r="D11" s="36"/>
      <c r="E11" s="36"/>
      <c r="F11" s="36"/>
      <c r="G11" s="37"/>
    </row>
    <row r="12" spans="2:7" ht="22.5" customHeight="1">
      <c r="B12" s="29" t="s">
        <v>52</v>
      </c>
      <c r="C12" s="30"/>
      <c r="D12" s="30"/>
      <c r="E12" s="30"/>
      <c r="F12" s="30"/>
      <c r="G12" s="31"/>
    </row>
    <row r="13" spans="2:7" ht="22.5" customHeight="1">
      <c r="B13" s="29" t="s">
        <v>53</v>
      </c>
      <c r="C13" s="30"/>
      <c r="D13" s="30"/>
      <c r="E13" s="30"/>
      <c r="F13" s="30"/>
      <c r="G13" s="31"/>
    </row>
    <row r="14" spans="2:7" ht="22.5" customHeight="1">
      <c r="B14" s="32" t="s">
        <v>54</v>
      </c>
      <c r="C14" s="33"/>
      <c r="D14" s="33"/>
      <c r="E14" s="33"/>
      <c r="F14" s="33"/>
      <c r="G14" s="34"/>
    </row>
    <row r="15" spans="2:7" ht="22.5" customHeight="1">
      <c r="B15" s="35" t="s">
        <v>55</v>
      </c>
      <c r="C15" s="36"/>
      <c r="D15" s="36"/>
      <c r="E15" s="36"/>
      <c r="F15" s="36"/>
      <c r="G15" s="37"/>
    </row>
    <row r="16" spans="2:7" ht="22.5" customHeight="1">
      <c r="B16" s="29" t="s">
        <v>56</v>
      </c>
      <c r="C16" s="30"/>
      <c r="D16" s="30"/>
      <c r="E16" s="30"/>
      <c r="F16" s="30"/>
      <c r="G16" s="31"/>
    </row>
    <row r="17" spans="2:7" ht="22.5" customHeight="1">
      <c r="B17" s="29" t="s">
        <v>53</v>
      </c>
      <c r="C17" s="30"/>
      <c r="D17" s="30"/>
      <c r="E17" s="30"/>
      <c r="F17" s="30"/>
      <c r="G17" s="31"/>
    </row>
    <row r="18" spans="2:7" ht="22.5" customHeight="1">
      <c r="B18" s="32" t="s">
        <v>57</v>
      </c>
      <c r="C18" s="33"/>
      <c r="D18" s="33"/>
      <c r="E18" s="33"/>
      <c r="F18" s="33"/>
      <c r="G18" s="34"/>
    </row>
    <row r="19" spans="2:7" ht="22.5" customHeight="1">
      <c r="B19" s="26" t="s">
        <v>58</v>
      </c>
      <c r="C19" s="27"/>
      <c r="D19" s="27"/>
      <c r="E19" s="27"/>
      <c r="F19" s="27"/>
      <c r="G19" s="28"/>
    </row>
    <row r="24" spans="2:7">
      <c r="D24" s="19"/>
    </row>
  </sheetData>
  <mergeCells count="13">
    <mergeCell ref="B12:G12"/>
    <mergeCell ref="B1:G1"/>
    <mergeCell ref="D2:E2"/>
    <mergeCell ref="C6:C9"/>
    <mergeCell ref="B10:C10"/>
    <mergeCell ref="B11:G11"/>
    <mergeCell ref="B19:G19"/>
    <mergeCell ref="B13:G13"/>
    <mergeCell ref="B14:G14"/>
    <mergeCell ref="B15:G15"/>
    <mergeCell ref="B16:G16"/>
    <mergeCell ref="B17:G17"/>
    <mergeCell ref="B18:G1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中国工商银行日记账</vt:lpstr>
      <vt:lpstr>中国交通银行日记账</vt:lpstr>
      <vt:lpstr>银行日记账汇总</vt:lpstr>
      <vt:lpstr>现金余额日报表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雨林木风</cp:lastModifiedBy>
  <dcterms:created xsi:type="dcterms:W3CDTF">2008-10-10T03:53:11Z</dcterms:created>
  <dcterms:modified xsi:type="dcterms:W3CDTF">2013-07-02T03:42:23Z</dcterms:modified>
</cp:coreProperties>
</file>